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2-23 complete perfect attainment\BCA 2022-23\"/>
    </mc:Choice>
  </mc:AlternateContent>
  <bookViews>
    <workbookView xWindow="0" yWindow="0" windowWidth="5895" windowHeight="3300" tabRatio="926" firstSheet="3" activeTab="8"/>
  </bookViews>
  <sheets>
    <sheet name="BCA-1 PAPER 1" sheetId="6" r:id="rId1"/>
    <sheet name="BCA-1 PAPER 2" sheetId="25" r:id="rId2"/>
    <sheet name="BCA-1 PAPER 3" sheetId="31" r:id="rId3"/>
    <sheet name="BCA-1 PAPER 4" sheetId="28" r:id="rId4"/>
    <sheet name="BCA-1 PAPER 5" sheetId="32" r:id="rId5"/>
    <sheet name="BCA-1 PAPER 6" sheetId="30" r:id="rId6"/>
    <sheet name="CO (All Subjects)" sheetId="2" r:id="rId7"/>
    <sheet name="CO-PO Mapping" sheetId="3" r:id="rId8"/>
    <sheet name="Final Attainment" sheetId="5" r:id="rId9"/>
  </sheets>
  <definedNames>
    <definedName name="_xlnm._FilterDatabase" localSheetId="0" hidden="1">'BCA-1 PAPER 1'!$R$1:$V$370</definedName>
    <definedName name="_xlnm._FilterDatabase" localSheetId="4" hidden="1">'BCA-1 PAPER 5'!$P$6:$Q$358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3" i="6" l="1"/>
  <c r="Y363" i="6"/>
  <c r="X363" i="6"/>
  <c r="W363" i="6"/>
  <c r="S363" i="6"/>
  <c r="T363" i="6"/>
  <c r="U363" i="6"/>
  <c r="V363" i="6"/>
  <c r="R363" i="6"/>
  <c r="Q363" i="6"/>
  <c r="P363" i="6"/>
  <c r="L363" i="6"/>
  <c r="M363" i="6"/>
  <c r="N363" i="6"/>
  <c r="O363" i="6"/>
  <c r="K363" i="6"/>
  <c r="J363" i="6"/>
  <c r="I363" i="6"/>
  <c r="F9" i="2" l="1"/>
  <c r="G9" i="2"/>
  <c r="H9" i="2"/>
  <c r="I9" i="2"/>
  <c r="E9" i="2"/>
  <c r="F8" i="2"/>
  <c r="G8" i="2"/>
  <c r="H8" i="2"/>
  <c r="I8" i="2"/>
  <c r="E8" i="2"/>
  <c r="F7" i="2"/>
  <c r="G7" i="2"/>
  <c r="H7" i="2"/>
  <c r="I7" i="2"/>
  <c r="E7" i="2"/>
  <c r="F6" i="2"/>
  <c r="G6" i="2"/>
  <c r="H6" i="2"/>
  <c r="I6" i="2"/>
  <c r="E6" i="2"/>
  <c r="F5" i="2"/>
  <c r="G5" i="2"/>
  <c r="H5" i="2"/>
  <c r="I5" i="2"/>
  <c r="E5" i="2"/>
  <c r="D9" i="2"/>
  <c r="D8" i="2"/>
  <c r="D7" i="2"/>
  <c r="D5" i="2"/>
  <c r="Z8" i="30"/>
  <c r="Z9" i="30"/>
  <c r="Z10" i="30"/>
  <c r="Z11" i="30"/>
  <c r="Z12" i="30"/>
  <c r="Z13" i="30"/>
  <c r="Z14" i="30"/>
  <c r="Z15" i="30"/>
  <c r="Z364" i="30" s="1"/>
  <c r="Z365" i="30" s="1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45" i="30"/>
  <c r="Z46" i="30"/>
  <c r="Z47" i="30"/>
  <c r="Z48" i="30"/>
  <c r="Z49" i="30"/>
  <c r="Z50" i="30"/>
  <c r="Z51" i="30"/>
  <c r="Z52" i="30"/>
  <c r="Z53" i="30"/>
  <c r="Z54" i="30"/>
  <c r="Z55" i="30"/>
  <c r="Z56" i="30"/>
  <c r="Z57" i="30"/>
  <c r="Z58" i="30"/>
  <c r="Z59" i="30"/>
  <c r="Z60" i="30"/>
  <c r="Z61" i="30"/>
  <c r="Z62" i="30"/>
  <c r="Z63" i="30"/>
  <c r="Z64" i="30"/>
  <c r="Z65" i="30"/>
  <c r="Z66" i="30"/>
  <c r="Z67" i="30"/>
  <c r="Z68" i="30"/>
  <c r="Z69" i="30"/>
  <c r="Z70" i="30"/>
  <c r="Z71" i="30"/>
  <c r="Z72" i="30"/>
  <c r="Z73" i="30"/>
  <c r="Z74" i="30"/>
  <c r="Z75" i="30"/>
  <c r="Z76" i="30"/>
  <c r="Z77" i="30"/>
  <c r="Z78" i="30"/>
  <c r="Z79" i="30"/>
  <c r="Z80" i="30"/>
  <c r="Z81" i="30"/>
  <c r="Z82" i="30"/>
  <c r="Z83" i="30"/>
  <c r="Z84" i="30"/>
  <c r="Z85" i="30"/>
  <c r="Z86" i="30"/>
  <c r="Z87" i="30"/>
  <c r="Z88" i="30"/>
  <c r="Z89" i="30"/>
  <c r="Z90" i="30"/>
  <c r="Z91" i="30"/>
  <c r="Z92" i="30"/>
  <c r="Z93" i="30"/>
  <c r="Z94" i="30"/>
  <c r="Z95" i="30"/>
  <c r="Z96" i="30"/>
  <c r="Z97" i="30"/>
  <c r="Z98" i="30"/>
  <c r="Z99" i="30"/>
  <c r="Z100" i="30"/>
  <c r="Z101" i="30"/>
  <c r="Z102" i="30"/>
  <c r="Z103" i="30"/>
  <c r="Z104" i="30"/>
  <c r="Z105" i="30"/>
  <c r="Z106" i="30"/>
  <c r="Z107" i="30"/>
  <c r="Z108" i="30"/>
  <c r="Z109" i="30"/>
  <c r="Z110" i="30"/>
  <c r="Z111" i="30"/>
  <c r="Z112" i="30"/>
  <c r="Z113" i="30"/>
  <c r="Z114" i="30"/>
  <c r="Z115" i="30"/>
  <c r="Z116" i="30"/>
  <c r="Z117" i="30"/>
  <c r="Z118" i="30"/>
  <c r="Z119" i="30"/>
  <c r="Z120" i="30"/>
  <c r="Z121" i="30"/>
  <c r="Z122" i="30"/>
  <c r="Z123" i="30"/>
  <c r="Z124" i="30"/>
  <c r="Z125" i="30"/>
  <c r="Z126" i="30"/>
  <c r="Z127" i="30"/>
  <c r="Z128" i="30"/>
  <c r="Z129" i="30"/>
  <c r="Z130" i="30"/>
  <c r="Z131" i="30"/>
  <c r="Z132" i="30"/>
  <c r="Z133" i="30"/>
  <c r="Z134" i="30"/>
  <c r="Z135" i="30"/>
  <c r="Z136" i="30"/>
  <c r="Z137" i="30"/>
  <c r="Z138" i="30"/>
  <c r="Z139" i="30"/>
  <c r="Z140" i="30"/>
  <c r="Z141" i="30"/>
  <c r="Z142" i="30"/>
  <c r="Z143" i="30"/>
  <c r="Z144" i="30"/>
  <c r="Z145" i="30"/>
  <c r="Z146" i="30"/>
  <c r="Z147" i="30"/>
  <c r="Z148" i="30"/>
  <c r="Z149" i="30"/>
  <c r="Z150" i="30"/>
  <c r="Z151" i="30"/>
  <c r="Z152" i="30"/>
  <c r="Z153" i="30"/>
  <c r="Z154" i="30"/>
  <c r="Z155" i="30"/>
  <c r="Z156" i="30"/>
  <c r="Z157" i="30"/>
  <c r="Z158" i="30"/>
  <c r="Z159" i="30"/>
  <c r="Z160" i="30"/>
  <c r="Z161" i="30"/>
  <c r="Z162" i="30"/>
  <c r="Z163" i="30"/>
  <c r="Z164" i="30"/>
  <c r="Z165" i="30"/>
  <c r="Z166" i="30"/>
  <c r="Z167" i="30"/>
  <c r="Z168" i="30"/>
  <c r="Z169" i="30"/>
  <c r="Z170" i="30"/>
  <c r="Z171" i="30"/>
  <c r="Z172" i="30"/>
  <c r="Z173" i="30"/>
  <c r="Z174" i="30"/>
  <c r="Z175" i="30"/>
  <c r="Z176" i="30"/>
  <c r="Z177" i="30"/>
  <c r="Z178" i="30"/>
  <c r="Z179" i="30"/>
  <c r="Z180" i="30"/>
  <c r="Z181" i="30"/>
  <c r="Z182" i="30"/>
  <c r="Z183" i="30"/>
  <c r="Z184" i="30"/>
  <c r="Z185" i="30"/>
  <c r="Z186" i="30"/>
  <c r="Z187" i="30"/>
  <c r="Z188" i="30"/>
  <c r="Z189" i="30"/>
  <c r="Z190" i="30"/>
  <c r="Z191" i="30"/>
  <c r="Z192" i="30"/>
  <c r="Z193" i="30"/>
  <c r="Z194" i="30"/>
  <c r="Z195" i="30"/>
  <c r="Z196" i="30"/>
  <c r="Z197" i="30"/>
  <c r="Z198" i="30"/>
  <c r="Z199" i="30"/>
  <c r="Z200" i="30"/>
  <c r="Z201" i="30"/>
  <c r="Z202" i="30"/>
  <c r="Z203" i="30"/>
  <c r="Z204" i="30"/>
  <c r="Z205" i="30"/>
  <c r="Z206" i="30"/>
  <c r="Z207" i="30"/>
  <c r="Z208" i="30"/>
  <c r="Z209" i="30"/>
  <c r="Z210" i="30"/>
  <c r="Z211" i="30"/>
  <c r="Z212" i="30"/>
  <c r="Z213" i="30"/>
  <c r="Z214" i="30"/>
  <c r="Z215" i="30"/>
  <c r="Z216" i="30"/>
  <c r="Z217" i="30"/>
  <c r="Z218" i="30"/>
  <c r="Z219" i="30"/>
  <c r="Z220" i="30"/>
  <c r="Z221" i="30"/>
  <c r="Z222" i="30"/>
  <c r="Z223" i="30"/>
  <c r="Z224" i="30"/>
  <c r="Z225" i="30"/>
  <c r="Z226" i="30"/>
  <c r="Z227" i="30"/>
  <c r="Z228" i="30"/>
  <c r="Z229" i="30"/>
  <c r="Z230" i="30"/>
  <c r="Z231" i="30"/>
  <c r="Z232" i="30"/>
  <c r="Z233" i="30"/>
  <c r="Z234" i="30"/>
  <c r="Z235" i="30"/>
  <c r="Z236" i="30"/>
  <c r="Z237" i="30"/>
  <c r="Z238" i="30"/>
  <c r="Z239" i="30"/>
  <c r="Z240" i="30"/>
  <c r="Z241" i="30"/>
  <c r="Z242" i="30"/>
  <c r="Z243" i="30"/>
  <c r="Z244" i="30"/>
  <c r="Z245" i="30"/>
  <c r="Z246" i="30"/>
  <c r="Z247" i="30"/>
  <c r="Z248" i="30"/>
  <c r="Z249" i="30"/>
  <c r="Z250" i="30"/>
  <c r="Z251" i="30"/>
  <c r="Z252" i="30"/>
  <c r="Z253" i="30"/>
  <c r="Z254" i="30"/>
  <c r="Z255" i="30"/>
  <c r="Z256" i="30"/>
  <c r="Z257" i="30"/>
  <c r="Z258" i="30"/>
  <c r="Z259" i="30"/>
  <c r="Z260" i="30"/>
  <c r="Z261" i="30"/>
  <c r="Z262" i="30"/>
  <c r="Z263" i="30"/>
  <c r="Z264" i="30"/>
  <c r="Z265" i="30"/>
  <c r="Z266" i="30"/>
  <c r="Z267" i="30"/>
  <c r="Z268" i="30"/>
  <c r="Z269" i="30"/>
  <c r="Z270" i="30"/>
  <c r="Z271" i="30"/>
  <c r="Z272" i="30"/>
  <c r="Z273" i="30"/>
  <c r="Z274" i="30"/>
  <c r="Z275" i="30"/>
  <c r="Z276" i="30"/>
  <c r="Z277" i="30"/>
  <c r="Z278" i="30"/>
  <c r="Z279" i="30"/>
  <c r="Z280" i="30"/>
  <c r="Z281" i="30"/>
  <c r="Z282" i="30"/>
  <c r="Z283" i="30"/>
  <c r="Z284" i="30"/>
  <c r="Z285" i="30"/>
  <c r="Z286" i="30"/>
  <c r="Z287" i="30"/>
  <c r="Z288" i="30"/>
  <c r="Z289" i="30"/>
  <c r="Z290" i="30"/>
  <c r="Z291" i="30"/>
  <c r="Z292" i="30"/>
  <c r="Z293" i="30"/>
  <c r="Z294" i="30"/>
  <c r="Z295" i="30"/>
  <c r="Z296" i="30"/>
  <c r="Z297" i="30"/>
  <c r="Z298" i="30"/>
  <c r="Z299" i="30"/>
  <c r="Z300" i="30"/>
  <c r="Z301" i="30"/>
  <c r="Z302" i="30"/>
  <c r="Z303" i="30"/>
  <c r="Z304" i="30"/>
  <c r="Z305" i="30"/>
  <c r="Z306" i="30"/>
  <c r="Z307" i="30"/>
  <c r="Z308" i="30"/>
  <c r="Z309" i="30"/>
  <c r="Z310" i="30"/>
  <c r="Z311" i="30"/>
  <c r="Z312" i="30"/>
  <c r="Z313" i="30"/>
  <c r="Z314" i="30"/>
  <c r="Z315" i="30"/>
  <c r="Z316" i="30"/>
  <c r="Z317" i="30"/>
  <c r="Z318" i="30"/>
  <c r="Z319" i="30"/>
  <c r="Z320" i="30"/>
  <c r="Z321" i="30"/>
  <c r="Z322" i="30"/>
  <c r="Z323" i="30"/>
  <c r="Z324" i="30"/>
  <c r="Z325" i="30"/>
  <c r="Z326" i="30"/>
  <c r="Z327" i="30"/>
  <c r="Z328" i="30"/>
  <c r="Z329" i="30"/>
  <c r="Z330" i="30"/>
  <c r="Z331" i="30"/>
  <c r="Z332" i="30"/>
  <c r="Z333" i="30"/>
  <c r="Z334" i="30"/>
  <c r="Z335" i="30"/>
  <c r="Z336" i="30"/>
  <c r="Z337" i="30"/>
  <c r="Z338" i="30"/>
  <c r="Z339" i="30"/>
  <c r="Z340" i="30"/>
  <c r="Z341" i="30"/>
  <c r="Z342" i="30"/>
  <c r="Z343" i="30"/>
  <c r="Z344" i="30"/>
  <c r="Z345" i="30"/>
  <c r="Z346" i="30"/>
  <c r="Z347" i="30"/>
  <c r="Z348" i="30"/>
  <c r="Z349" i="30"/>
  <c r="Z350" i="30"/>
  <c r="Z351" i="30"/>
  <c r="Z352" i="30"/>
  <c r="Z353" i="30"/>
  <c r="Z354" i="30"/>
  <c r="Z355" i="30"/>
  <c r="Z356" i="30"/>
  <c r="Z357" i="30"/>
  <c r="Z358" i="30"/>
  <c r="Z7" i="30"/>
  <c r="Z361" i="30" s="1"/>
  <c r="E366" i="30"/>
  <c r="F366" i="30"/>
  <c r="G366" i="30"/>
  <c r="H366" i="30"/>
  <c r="I366" i="30"/>
  <c r="J366" i="30"/>
  <c r="K366" i="30"/>
  <c r="L366" i="30"/>
  <c r="M366" i="30"/>
  <c r="N366" i="30"/>
  <c r="O366" i="30"/>
  <c r="P366" i="30"/>
  <c r="Q366" i="30"/>
  <c r="R366" i="30"/>
  <c r="S366" i="30"/>
  <c r="T366" i="30"/>
  <c r="U366" i="30"/>
  <c r="V366" i="30"/>
  <c r="W366" i="30"/>
  <c r="X366" i="30"/>
  <c r="Y366" i="30"/>
  <c r="D366" i="30"/>
  <c r="E365" i="30"/>
  <c r="F365" i="30"/>
  <c r="G365" i="30"/>
  <c r="H365" i="30"/>
  <c r="I365" i="30"/>
  <c r="J365" i="30"/>
  <c r="K365" i="30"/>
  <c r="L365" i="30"/>
  <c r="M365" i="30"/>
  <c r="N365" i="30"/>
  <c r="O365" i="30"/>
  <c r="P365" i="30"/>
  <c r="Q365" i="30"/>
  <c r="R365" i="30"/>
  <c r="S365" i="30"/>
  <c r="T365" i="30"/>
  <c r="U365" i="30"/>
  <c r="V365" i="30"/>
  <c r="W365" i="30"/>
  <c r="X365" i="30"/>
  <c r="Y365" i="30"/>
  <c r="D365" i="30"/>
  <c r="W8" i="30"/>
  <c r="X8" i="30" s="1"/>
  <c r="W9" i="30"/>
  <c r="X9" i="30" s="1"/>
  <c r="W10" i="30"/>
  <c r="X10" i="30"/>
  <c r="W11" i="30"/>
  <c r="X11" i="30"/>
  <c r="W12" i="30"/>
  <c r="X12" i="30" s="1"/>
  <c r="X364" i="30" s="1"/>
  <c r="W13" i="30"/>
  <c r="X13" i="30" s="1"/>
  <c r="W14" i="30"/>
  <c r="X14" i="30"/>
  <c r="W15" i="30"/>
  <c r="X15" i="30"/>
  <c r="W16" i="30"/>
  <c r="X16" i="30" s="1"/>
  <c r="W17" i="30"/>
  <c r="X17" i="30" s="1"/>
  <c r="W18" i="30"/>
  <c r="X18" i="30"/>
  <c r="W19" i="30"/>
  <c r="X19" i="30"/>
  <c r="W20" i="30"/>
  <c r="X20" i="30" s="1"/>
  <c r="W21" i="30"/>
  <c r="X21" i="30" s="1"/>
  <c r="W22" i="30"/>
  <c r="X22" i="30"/>
  <c r="W23" i="30"/>
  <c r="X23" i="30"/>
  <c r="W24" i="30"/>
  <c r="X24" i="30" s="1"/>
  <c r="W25" i="30"/>
  <c r="X25" i="30" s="1"/>
  <c r="W26" i="30"/>
  <c r="X26" i="30"/>
  <c r="W27" i="30"/>
  <c r="X27" i="30"/>
  <c r="W28" i="30"/>
  <c r="X28" i="30" s="1"/>
  <c r="W29" i="30"/>
  <c r="X29" i="30" s="1"/>
  <c r="W30" i="30"/>
  <c r="X30" i="30"/>
  <c r="W31" i="30"/>
  <c r="X31" i="30"/>
  <c r="W32" i="30"/>
  <c r="X32" i="30" s="1"/>
  <c r="W33" i="30"/>
  <c r="X33" i="30" s="1"/>
  <c r="W34" i="30"/>
  <c r="X34" i="30"/>
  <c r="W35" i="30"/>
  <c r="X35" i="30"/>
  <c r="W36" i="30"/>
  <c r="X36" i="30" s="1"/>
  <c r="W37" i="30"/>
  <c r="X37" i="30" s="1"/>
  <c r="W38" i="30"/>
  <c r="X38" i="30"/>
  <c r="W39" i="30"/>
  <c r="X39" i="30"/>
  <c r="W40" i="30"/>
  <c r="X40" i="30" s="1"/>
  <c r="W41" i="30"/>
  <c r="X41" i="30" s="1"/>
  <c r="W42" i="30"/>
  <c r="X42" i="30"/>
  <c r="W43" i="30"/>
  <c r="X43" i="30"/>
  <c r="W44" i="30"/>
  <c r="X44" i="30" s="1"/>
  <c r="W45" i="30"/>
  <c r="X45" i="30" s="1"/>
  <c r="W46" i="30"/>
  <c r="X46" i="30"/>
  <c r="W47" i="30"/>
  <c r="X47" i="30"/>
  <c r="W48" i="30"/>
  <c r="X48" i="30" s="1"/>
  <c r="W49" i="30"/>
  <c r="X49" i="30" s="1"/>
  <c r="W50" i="30"/>
  <c r="X50" i="30"/>
  <c r="W51" i="30"/>
  <c r="X51" i="30"/>
  <c r="W52" i="30"/>
  <c r="X52" i="30" s="1"/>
  <c r="W53" i="30"/>
  <c r="X53" i="30" s="1"/>
  <c r="W54" i="30"/>
  <c r="X54" i="30"/>
  <c r="W55" i="30"/>
  <c r="X55" i="30"/>
  <c r="W56" i="30"/>
  <c r="X56" i="30" s="1"/>
  <c r="W57" i="30"/>
  <c r="X57" i="30" s="1"/>
  <c r="W58" i="30"/>
  <c r="X58" i="30"/>
  <c r="W59" i="30"/>
  <c r="X59" i="30"/>
  <c r="W60" i="30"/>
  <c r="X60" i="30" s="1"/>
  <c r="W61" i="30"/>
  <c r="X61" i="30" s="1"/>
  <c r="W62" i="30"/>
  <c r="X62" i="30"/>
  <c r="W63" i="30"/>
  <c r="X63" i="30"/>
  <c r="W64" i="30"/>
  <c r="X64" i="30" s="1"/>
  <c r="W65" i="30"/>
  <c r="X65" i="30" s="1"/>
  <c r="W66" i="30"/>
  <c r="X66" i="30"/>
  <c r="W67" i="30"/>
  <c r="X67" i="30"/>
  <c r="W68" i="30"/>
  <c r="X68" i="30" s="1"/>
  <c r="W69" i="30"/>
  <c r="X69" i="30" s="1"/>
  <c r="W70" i="30"/>
  <c r="X70" i="30"/>
  <c r="W71" i="30"/>
  <c r="X71" i="30"/>
  <c r="W72" i="30"/>
  <c r="X72" i="30" s="1"/>
  <c r="W73" i="30"/>
  <c r="X73" i="30" s="1"/>
  <c r="W74" i="30"/>
  <c r="X74" i="30"/>
  <c r="W75" i="30"/>
  <c r="X75" i="30"/>
  <c r="W76" i="30"/>
  <c r="X76" i="30" s="1"/>
  <c r="W77" i="30"/>
  <c r="X77" i="30" s="1"/>
  <c r="W78" i="30"/>
  <c r="X78" i="30"/>
  <c r="W79" i="30"/>
  <c r="X79" i="30"/>
  <c r="W80" i="30"/>
  <c r="X80" i="30" s="1"/>
  <c r="W81" i="30"/>
  <c r="X81" i="30" s="1"/>
  <c r="W82" i="30"/>
  <c r="X82" i="30"/>
  <c r="W83" i="30"/>
  <c r="X83" i="30"/>
  <c r="W84" i="30"/>
  <c r="X84" i="30" s="1"/>
  <c r="W85" i="30"/>
  <c r="X85" i="30" s="1"/>
  <c r="W86" i="30"/>
  <c r="X86" i="30"/>
  <c r="W87" i="30"/>
  <c r="X87" i="30"/>
  <c r="W88" i="30"/>
  <c r="X88" i="30" s="1"/>
  <c r="W89" i="30"/>
  <c r="X89" i="30" s="1"/>
  <c r="W90" i="30"/>
  <c r="X90" i="30"/>
  <c r="W91" i="30"/>
  <c r="X91" i="30"/>
  <c r="W92" i="30"/>
  <c r="X92" i="30" s="1"/>
  <c r="W93" i="30"/>
  <c r="X93" i="30" s="1"/>
  <c r="W94" i="30"/>
  <c r="X94" i="30"/>
  <c r="W95" i="30"/>
  <c r="X95" i="30"/>
  <c r="W96" i="30"/>
  <c r="X96" i="30" s="1"/>
  <c r="W97" i="30"/>
  <c r="X97" i="30" s="1"/>
  <c r="W98" i="30"/>
  <c r="X98" i="30"/>
  <c r="W99" i="30"/>
  <c r="X99" i="30"/>
  <c r="W100" i="30"/>
  <c r="X100" i="30" s="1"/>
  <c r="W101" i="30"/>
  <c r="X101" i="30" s="1"/>
  <c r="W102" i="30"/>
  <c r="X102" i="30"/>
  <c r="W103" i="30"/>
  <c r="X103" i="30"/>
  <c r="W104" i="30"/>
  <c r="X104" i="30" s="1"/>
  <c r="W105" i="30"/>
  <c r="X105" i="30" s="1"/>
  <c r="W106" i="30"/>
  <c r="X106" i="30"/>
  <c r="W107" i="30"/>
  <c r="X107" i="30"/>
  <c r="W108" i="30"/>
  <c r="X108" i="30" s="1"/>
  <c r="W109" i="30"/>
  <c r="X109" i="30" s="1"/>
  <c r="W110" i="30"/>
  <c r="X110" i="30"/>
  <c r="W111" i="30"/>
  <c r="X111" i="30"/>
  <c r="W112" i="30"/>
  <c r="X112" i="30" s="1"/>
  <c r="W113" i="30"/>
  <c r="X113" i="30" s="1"/>
  <c r="W114" i="30"/>
  <c r="X114" i="30"/>
  <c r="W115" i="30"/>
  <c r="X115" i="30"/>
  <c r="W116" i="30"/>
  <c r="X116" i="30" s="1"/>
  <c r="W117" i="30"/>
  <c r="X117" i="30" s="1"/>
  <c r="W118" i="30"/>
  <c r="X118" i="30"/>
  <c r="W119" i="30"/>
  <c r="X119" i="30"/>
  <c r="W120" i="30"/>
  <c r="X120" i="30" s="1"/>
  <c r="W121" i="30"/>
  <c r="X121" i="30" s="1"/>
  <c r="W122" i="30"/>
  <c r="X122" i="30"/>
  <c r="W123" i="30"/>
  <c r="X123" i="30"/>
  <c r="W124" i="30"/>
  <c r="X124" i="30" s="1"/>
  <c r="W125" i="30"/>
  <c r="X125" i="30" s="1"/>
  <c r="W126" i="30"/>
  <c r="X126" i="30" s="1"/>
  <c r="W127" i="30"/>
  <c r="X127" i="30"/>
  <c r="W128" i="30"/>
  <c r="X128" i="30" s="1"/>
  <c r="W129" i="30"/>
  <c r="X129" i="30" s="1"/>
  <c r="W130" i="30"/>
  <c r="X130" i="30"/>
  <c r="W131" i="30"/>
  <c r="X131" i="30"/>
  <c r="W132" i="30"/>
  <c r="X132" i="30" s="1"/>
  <c r="W133" i="30"/>
  <c r="X133" i="30" s="1"/>
  <c r="W134" i="30"/>
  <c r="X134" i="30" s="1"/>
  <c r="W135" i="30"/>
  <c r="X135" i="30"/>
  <c r="W136" i="30"/>
  <c r="X136" i="30" s="1"/>
  <c r="W137" i="30"/>
  <c r="X137" i="30" s="1"/>
  <c r="W138" i="30"/>
  <c r="X138" i="30" s="1"/>
  <c r="W139" i="30"/>
  <c r="X139" i="30"/>
  <c r="W140" i="30"/>
  <c r="X140" i="30" s="1"/>
  <c r="W141" i="30"/>
  <c r="X141" i="30" s="1"/>
  <c r="W142" i="30"/>
  <c r="X142" i="30" s="1"/>
  <c r="W143" i="30"/>
  <c r="X143" i="30"/>
  <c r="W144" i="30"/>
  <c r="X144" i="30" s="1"/>
  <c r="W145" i="30"/>
  <c r="X145" i="30" s="1"/>
  <c r="W146" i="30"/>
  <c r="X146" i="30" s="1"/>
  <c r="W147" i="30"/>
  <c r="X147" i="30"/>
  <c r="W148" i="30"/>
  <c r="X148" i="30" s="1"/>
  <c r="W149" i="30"/>
  <c r="X149" i="30" s="1"/>
  <c r="W150" i="30"/>
  <c r="X150" i="30" s="1"/>
  <c r="W151" i="30"/>
  <c r="X151" i="30"/>
  <c r="W152" i="30"/>
  <c r="X152" i="30" s="1"/>
  <c r="W153" i="30"/>
  <c r="X153" i="30" s="1"/>
  <c r="W154" i="30"/>
  <c r="X154" i="30" s="1"/>
  <c r="W155" i="30"/>
  <c r="X155" i="30"/>
  <c r="W156" i="30"/>
  <c r="X156" i="30" s="1"/>
  <c r="W157" i="30"/>
  <c r="X157" i="30" s="1"/>
  <c r="W158" i="30"/>
  <c r="X158" i="30" s="1"/>
  <c r="W159" i="30"/>
  <c r="X159" i="30"/>
  <c r="W160" i="30"/>
  <c r="X160" i="30" s="1"/>
  <c r="W161" i="30"/>
  <c r="X161" i="30" s="1"/>
  <c r="W162" i="30"/>
  <c r="X162" i="30" s="1"/>
  <c r="W163" i="30"/>
  <c r="X163" i="30"/>
  <c r="W164" i="30"/>
  <c r="X164" i="30" s="1"/>
  <c r="W165" i="30"/>
  <c r="X165" i="30" s="1"/>
  <c r="W166" i="30"/>
  <c r="X166" i="30" s="1"/>
  <c r="W167" i="30"/>
  <c r="X167" i="30"/>
  <c r="W168" i="30"/>
  <c r="X168" i="30" s="1"/>
  <c r="W169" i="30"/>
  <c r="X169" i="30" s="1"/>
  <c r="W170" i="30"/>
  <c r="X170" i="30" s="1"/>
  <c r="W171" i="30"/>
  <c r="X171" i="30"/>
  <c r="W172" i="30"/>
  <c r="X172" i="30" s="1"/>
  <c r="W173" i="30"/>
  <c r="X173" i="30" s="1"/>
  <c r="W174" i="30"/>
  <c r="X174" i="30" s="1"/>
  <c r="W175" i="30"/>
  <c r="X175" i="30"/>
  <c r="W176" i="30"/>
  <c r="X176" i="30" s="1"/>
  <c r="W177" i="30"/>
  <c r="X177" i="30" s="1"/>
  <c r="W178" i="30"/>
  <c r="X178" i="30" s="1"/>
  <c r="W179" i="30"/>
  <c r="X179" i="30"/>
  <c r="W180" i="30"/>
  <c r="X180" i="30" s="1"/>
  <c r="W181" i="30"/>
  <c r="X181" i="30" s="1"/>
  <c r="W182" i="30"/>
  <c r="X182" i="30"/>
  <c r="W183" i="30"/>
  <c r="X183" i="30"/>
  <c r="W184" i="30"/>
  <c r="X184" i="30" s="1"/>
  <c r="W185" i="30"/>
  <c r="X185" i="30" s="1"/>
  <c r="W186" i="30"/>
  <c r="X186" i="30"/>
  <c r="W187" i="30"/>
  <c r="X187" i="30"/>
  <c r="W188" i="30"/>
  <c r="X188" i="30" s="1"/>
  <c r="W189" i="30"/>
  <c r="X189" i="30" s="1"/>
  <c r="W190" i="30"/>
  <c r="X190" i="30" s="1"/>
  <c r="W191" i="30"/>
  <c r="X191" i="30"/>
  <c r="W192" i="30"/>
  <c r="X192" i="30" s="1"/>
  <c r="W193" i="30"/>
  <c r="X193" i="30" s="1"/>
  <c r="W194" i="30"/>
  <c r="X194" i="30" s="1"/>
  <c r="W195" i="30"/>
  <c r="X195" i="30"/>
  <c r="W196" i="30"/>
  <c r="X196" i="30" s="1"/>
  <c r="W197" i="30"/>
  <c r="X197" i="30" s="1"/>
  <c r="W198" i="30"/>
  <c r="X198" i="30"/>
  <c r="W199" i="30"/>
  <c r="X199" i="30"/>
  <c r="W200" i="30"/>
  <c r="X200" i="30" s="1"/>
  <c r="W201" i="30"/>
  <c r="X201" i="30" s="1"/>
  <c r="W202" i="30"/>
  <c r="X202" i="30" s="1"/>
  <c r="W203" i="30"/>
  <c r="X203" i="30"/>
  <c r="W204" i="30"/>
  <c r="X204" i="30" s="1"/>
  <c r="W205" i="30"/>
  <c r="X205" i="30" s="1"/>
  <c r="W206" i="30"/>
  <c r="X206" i="30"/>
  <c r="W207" i="30"/>
  <c r="X207" i="30"/>
  <c r="W208" i="30"/>
  <c r="X208" i="30" s="1"/>
  <c r="W209" i="30"/>
  <c r="X209" i="30"/>
  <c r="W210" i="30"/>
  <c r="X210" i="30" s="1"/>
  <c r="W211" i="30"/>
  <c r="X211" i="30"/>
  <c r="W212" i="30"/>
  <c r="X212" i="30" s="1"/>
  <c r="W213" i="30"/>
  <c r="X213" i="30" s="1"/>
  <c r="W214" i="30"/>
  <c r="X214" i="30" s="1"/>
  <c r="W215" i="30"/>
  <c r="X215" i="30"/>
  <c r="W216" i="30"/>
  <c r="X216" i="30" s="1"/>
  <c r="W217" i="30"/>
  <c r="X217" i="30"/>
  <c r="W218" i="30"/>
  <c r="X218" i="30"/>
  <c r="W219" i="30"/>
  <c r="X219" i="30"/>
  <c r="W220" i="30"/>
  <c r="X220" i="30" s="1"/>
  <c r="W221" i="30"/>
  <c r="X221" i="30"/>
  <c r="W222" i="30"/>
  <c r="X222" i="30" s="1"/>
  <c r="W223" i="30"/>
  <c r="X223" i="30"/>
  <c r="W224" i="30"/>
  <c r="X224" i="30" s="1"/>
  <c r="W225" i="30"/>
  <c r="X225" i="30" s="1"/>
  <c r="W226" i="30"/>
  <c r="X226" i="30"/>
  <c r="W227" i="30"/>
  <c r="X227" i="30"/>
  <c r="W228" i="30"/>
  <c r="X228" i="30" s="1"/>
  <c r="W229" i="30"/>
  <c r="X229" i="30"/>
  <c r="W230" i="30"/>
  <c r="X230" i="30"/>
  <c r="W231" i="30"/>
  <c r="X231" i="30"/>
  <c r="W232" i="30"/>
  <c r="X232" i="30" s="1"/>
  <c r="W233" i="30"/>
  <c r="X233" i="30" s="1"/>
  <c r="W234" i="30"/>
  <c r="X234" i="30" s="1"/>
  <c r="W235" i="30"/>
  <c r="X235" i="30"/>
  <c r="W236" i="30"/>
  <c r="X236" i="30" s="1"/>
  <c r="W237" i="30"/>
  <c r="X237" i="30" s="1"/>
  <c r="W238" i="30"/>
  <c r="X238" i="30"/>
  <c r="W239" i="30"/>
  <c r="X239" i="30"/>
  <c r="W240" i="30"/>
  <c r="X240" i="30" s="1"/>
  <c r="W241" i="30"/>
  <c r="X241" i="30"/>
  <c r="W242" i="30"/>
  <c r="X242" i="30" s="1"/>
  <c r="W243" i="30"/>
  <c r="X243" i="30"/>
  <c r="W244" i="30"/>
  <c r="X244" i="30" s="1"/>
  <c r="W245" i="30"/>
  <c r="X245" i="30" s="1"/>
  <c r="W246" i="30"/>
  <c r="X246" i="30" s="1"/>
  <c r="W247" i="30"/>
  <c r="X247" i="30"/>
  <c r="W248" i="30"/>
  <c r="X248" i="30" s="1"/>
  <c r="W249" i="30"/>
  <c r="X249" i="30"/>
  <c r="W250" i="30"/>
  <c r="X250" i="30"/>
  <c r="W251" i="30"/>
  <c r="X251" i="30"/>
  <c r="W252" i="30"/>
  <c r="X252" i="30" s="1"/>
  <c r="W253" i="30"/>
  <c r="X253" i="30"/>
  <c r="W254" i="30"/>
  <c r="X254" i="30" s="1"/>
  <c r="W255" i="30"/>
  <c r="X255" i="30"/>
  <c r="W256" i="30"/>
  <c r="X256" i="30" s="1"/>
  <c r="W257" i="30"/>
  <c r="X257" i="30" s="1"/>
  <c r="W258" i="30"/>
  <c r="X258" i="30"/>
  <c r="W259" i="30"/>
  <c r="X259" i="30"/>
  <c r="W260" i="30"/>
  <c r="X260" i="30" s="1"/>
  <c r="W261" i="30"/>
  <c r="X261" i="30"/>
  <c r="W262" i="30"/>
  <c r="X262" i="30"/>
  <c r="W263" i="30"/>
  <c r="X263" i="30" s="1"/>
  <c r="W264" i="30"/>
  <c r="X264" i="30" s="1"/>
  <c r="W265" i="30"/>
  <c r="X265" i="30" s="1"/>
  <c r="W266" i="30"/>
  <c r="X266" i="30" s="1"/>
  <c r="W267" i="30"/>
  <c r="X267" i="30"/>
  <c r="W268" i="30"/>
  <c r="X268" i="30" s="1"/>
  <c r="W269" i="30"/>
  <c r="X269" i="30" s="1"/>
  <c r="W270" i="30"/>
  <c r="X270" i="30"/>
  <c r="W271" i="30"/>
  <c r="X271" i="30"/>
  <c r="W272" i="30"/>
  <c r="X272" i="30" s="1"/>
  <c r="W273" i="30"/>
  <c r="X273" i="30"/>
  <c r="W274" i="30"/>
  <c r="X274" i="30" s="1"/>
  <c r="W275" i="30"/>
  <c r="X275" i="30" s="1"/>
  <c r="W276" i="30"/>
  <c r="X276" i="30" s="1"/>
  <c r="W277" i="30"/>
  <c r="X277" i="30" s="1"/>
  <c r="W278" i="30"/>
  <c r="X278" i="30" s="1"/>
  <c r="W279" i="30"/>
  <c r="X279" i="30"/>
  <c r="W280" i="30"/>
  <c r="X280" i="30" s="1"/>
  <c r="W281" i="30"/>
  <c r="X281" i="30"/>
  <c r="W282" i="30"/>
  <c r="X282" i="30"/>
  <c r="W283" i="30"/>
  <c r="X283" i="30" s="1"/>
  <c r="W284" i="30"/>
  <c r="X284" i="30" s="1"/>
  <c r="W285" i="30"/>
  <c r="X285" i="30"/>
  <c r="W286" i="30"/>
  <c r="X286" i="30" s="1"/>
  <c r="W287" i="30"/>
  <c r="X287" i="30" s="1"/>
  <c r="W288" i="30"/>
  <c r="X288" i="30" s="1"/>
  <c r="W289" i="30"/>
  <c r="X289" i="30" s="1"/>
  <c r="W290" i="30"/>
  <c r="X290" i="30"/>
  <c r="W291" i="30"/>
  <c r="X291" i="30"/>
  <c r="W292" i="30"/>
  <c r="X292" i="30" s="1"/>
  <c r="W293" i="30"/>
  <c r="X293" i="30"/>
  <c r="W294" i="30"/>
  <c r="X294" i="30"/>
  <c r="W295" i="30"/>
  <c r="X295" i="30" s="1"/>
  <c r="W296" i="30"/>
  <c r="X296" i="30" s="1"/>
  <c r="W297" i="30"/>
  <c r="X297" i="30" s="1"/>
  <c r="W298" i="30"/>
  <c r="X298" i="30" s="1"/>
  <c r="W299" i="30"/>
  <c r="X299" i="30"/>
  <c r="W300" i="30"/>
  <c r="X300" i="30" s="1"/>
  <c r="W301" i="30"/>
  <c r="X301" i="30" s="1"/>
  <c r="W302" i="30"/>
  <c r="X302" i="30"/>
  <c r="W303" i="30"/>
  <c r="X303" i="30"/>
  <c r="W304" i="30"/>
  <c r="X304" i="30" s="1"/>
  <c r="W305" i="30"/>
  <c r="X305" i="30"/>
  <c r="W306" i="30"/>
  <c r="X306" i="30" s="1"/>
  <c r="W307" i="30"/>
  <c r="X307" i="30" s="1"/>
  <c r="W308" i="30"/>
  <c r="X308" i="30" s="1"/>
  <c r="W309" i="30"/>
  <c r="X309" i="30" s="1"/>
  <c r="W310" i="30"/>
  <c r="X310" i="30" s="1"/>
  <c r="W311" i="30"/>
  <c r="X311" i="30"/>
  <c r="W312" i="30"/>
  <c r="X312" i="30" s="1"/>
  <c r="W313" i="30"/>
  <c r="X313" i="30"/>
  <c r="W314" i="30"/>
  <c r="X314" i="30"/>
  <c r="W315" i="30"/>
  <c r="X315" i="30" s="1"/>
  <c r="W316" i="30"/>
  <c r="X316" i="30" s="1"/>
  <c r="W317" i="30"/>
  <c r="X317" i="30"/>
  <c r="W318" i="30"/>
  <c r="X318" i="30" s="1"/>
  <c r="W319" i="30"/>
  <c r="X319" i="30" s="1"/>
  <c r="W320" i="30"/>
  <c r="X320" i="30" s="1"/>
  <c r="W321" i="30"/>
  <c r="X321" i="30" s="1"/>
  <c r="W322" i="30"/>
  <c r="X322" i="30"/>
  <c r="W323" i="30"/>
  <c r="X323" i="30"/>
  <c r="W324" i="30"/>
  <c r="X324" i="30" s="1"/>
  <c r="W325" i="30"/>
  <c r="X325" i="30"/>
  <c r="W326" i="30"/>
  <c r="X326" i="30"/>
  <c r="W327" i="30"/>
  <c r="X327" i="30" s="1"/>
  <c r="W328" i="30"/>
  <c r="X328" i="30" s="1"/>
  <c r="W329" i="30"/>
  <c r="X329" i="30" s="1"/>
  <c r="W330" i="30"/>
  <c r="X330" i="30" s="1"/>
  <c r="W331" i="30"/>
  <c r="X331" i="30"/>
  <c r="W332" i="30"/>
  <c r="X332" i="30" s="1"/>
  <c r="W333" i="30"/>
  <c r="X333" i="30" s="1"/>
  <c r="W334" i="30"/>
  <c r="X334" i="30"/>
  <c r="W335" i="30"/>
  <c r="X335" i="30"/>
  <c r="W336" i="30"/>
  <c r="X336" i="30" s="1"/>
  <c r="W337" i="30"/>
  <c r="X337" i="30"/>
  <c r="W338" i="30"/>
  <c r="X338" i="30" s="1"/>
  <c r="W339" i="30"/>
  <c r="X339" i="30" s="1"/>
  <c r="W340" i="30"/>
  <c r="X340" i="30" s="1"/>
  <c r="W341" i="30"/>
  <c r="X341" i="30" s="1"/>
  <c r="W342" i="30"/>
  <c r="X342" i="30" s="1"/>
  <c r="W343" i="30"/>
  <c r="X343" i="30"/>
  <c r="W344" i="30"/>
  <c r="X344" i="30" s="1"/>
  <c r="W345" i="30"/>
  <c r="X345" i="30"/>
  <c r="W346" i="30"/>
  <c r="X346" i="30"/>
  <c r="W347" i="30"/>
  <c r="X347" i="30" s="1"/>
  <c r="W348" i="30"/>
  <c r="X348" i="30" s="1"/>
  <c r="W349" i="30"/>
  <c r="X349" i="30"/>
  <c r="W350" i="30"/>
  <c r="X350" i="30"/>
  <c r="W351" i="30"/>
  <c r="X351" i="30" s="1"/>
  <c r="W352" i="30"/>
  <c r="X352" i="30" s="1"/>
  <c r="W353" i="30"/>
  <c r="X353" i="30"/>
  <c r="W354" i="30"/>
  <c r="X354" i="30"/>
  <c r="W355" i="30"/>
  <c r="X355" i="30" s="1"/>
  <c r="W356" i="30"/>
  <c r="X356" i="30" s="1"/>
  <c r="W357" i="30"/>
  <c r="X357" i="30"/>
  <c r="W358" i="30"/>
  <c r="X358" i="30"/>
  <c r="X7" i="30"/>
  <c r="W7" i="30"/>
  <c r="Y364" i="30"/>
  <c r="W364" i="30"/>
  <c r="S364" i="30"/>
  <c r="T364" i="30"/>
  <c r="U364" i="30"/>
  <c r="V364" i="30"/>
  <c r="R364" i="30"/>
  <c r="Q364" i="30"/>
  <c r="P364" i="30"/>
  <c r="L364" i="30"/>
  <c r="M364" i="30"/>
  <c r="N364" i="30"/>
  <c r="O364" i="30"/>
  <c r="K364" i="30"/>
  <c r="J364" i="30"/>
  <c r="I364" i="30"/>
  <c r="E364" i="30"/>
  <c r="F364" i="30"/>
  <c r="G364" i="30"/>
  <c r="H364" i="30"/>
  <c r="D364" i="30"/>
  <c r="E361" i="30"/>
  <c r="F361" i="30"/>
  <c r="G361" i="30"/>
  <c r="H361" i="30"/>
  <c r="L361" i="30"/>
  <c r="M361" i="30"/>
  <c r="N361" i="30"/>
  <c r="O361" i="30"/>
  <c r="Y361" i="30"/>
  <c r="D361" i="30"/>
  <c r="E365" i="32"/>
  <c r="F365" i="32"/>
  <c r="G365" i="32"/>
  <c r="H365" i="32"/>
  <c r="I365" i="32"/>
  <c r="J365" i="32"/>
  <c r="K365" i="32"/>
  <c r="L365" i="32"/>
  <c r="M365" i="32"/>
  <c r="N365" i="32"/>
  <c r="O365" i="32"/>
  <c r="P365" i="32"/>
  <c r="Q365" i="32"/>
  <c r="R365" i="32"/>
  <c r="S365" i="32"/>
  <c r="T365" i="32"/>
  <c r="U365" i="32"/>
  <c r="V365" i="32"/>
  <c r="W365" i="32"/>
  <c r="X365" i="32"/>
  <c r="Y365" i="32"/>
  <c r="Z365" i="32"/>
  <c r="D365" i="32"/>
  <c r="E364" i="32"/>
  <c r="F364" i="32"/>
  <c r="G364" i="32"/>
  <c r="H364" i="32"/>
  <c r="I364" i="32"/>
  <c r="J364" i="32"/>
  <c r="K364" i="32"/>
  <c r="L364" i="32"/>
  <c r="M364" i="32"/>
  <c r="N364" i="32"/>
  <c r="O364" i="32"/>
  <c r="P364" i="32"/>
  <c r="Q364" i="32"/>
  <c r="R364" i="32"/>
  <c r="S364" i="32"/>
  <c r="T364" i="32"/>
  <c r="U364" i="32"/>
  <c r="V364" i="32"/>
  <c r="W364" i="32"/>
  <c r="X364" i="32"/>
  <c r="Y364" i="32"/>
  <c r="Z364" i="32"/>
  <c r="Z363" i="32"/>
  <c r="Y363" i="32"/>
  <c r="X363" i="32"/>
  <c r="W363" i="32"/>
  <c r="S363" i="32"/>
  <c r="T363" i="32"/>
  <c r="U363" i="32"/>
  <c r="V363" i="32"/>
  <c r="R363" i="32"/>
  <c r="Q363" i="32"/>
  <c r="P363" i="32"/>
  <c r="L363" i="32"/>
  <c r="M363" i="32"/>
  <c r="N363" i="32"/>
  <c r="O363" i="32"/>
  <c r="K363" i="32"/>
  <c r="J363" i="32"/>
  <c r="I363" i="32"/>
  <c r="E363" i="32"/>
  <c r="F363" i="32"/>
  <c r="G363" i="32"/>
  <c r="H363" i="32"/>
  <c r="D364" i="32"/>
  <c r="D363" i="32"/>
  <c r="E360" i="32"/>
  <c r="F360" i="32"/>
  <c r="G360" i="32"/>
  <c r="H360" i="32"/>
  <c r="I360" i="32"/>
  <c r="J360" i="32"/>
  <c r="K360" i="32"/>
  <c r="L360" i="32"/>
  <c r="M360" i="32"/>
  <c r="N360" i="32"/>
  <c r="O360" i="32"/>
  <c r="P360" i="32"/>
  <c r="Q360" i="32"/>
  <c r="R360" i="32"/>
  <c r="S360" i="32"/>
  <c r="T360" i="32"/>
  <c r="U360" i="32"/>
  <c r="V360" i="32"/>
  <c r="W360" i="32"/>
  <c r="X360" i="32"/>
  <c r="Y360" i="32"/>
  <c r="Z360" i="32"/>
  <c r="E365" i="28"/>
  <c r="F365" i="28"/>
  <c r="G365" i="28"/>
  <c r="H365" i="28"/>
  <c r="I365" i="28"/>
  <c r="J365" i="28"/>
  <c r="K365" i="28"/>
  <c r="L365" i="28"/>
  <c r="M365" i="28"/>
  <c r="N365" i="28"/>
  <c r="O365" i="28"/>
  <c r="P365" i="28"/>
  <c r="Q365" i="28"/>
  <c r="R365" i="28"/>
  <c r="S365" i="28"/>
  <c r="T365" i="28"/>
  <c r="U365" i="28"/>
  <c r="V365" i="28"/>
  <c r="W365" i="28"/>
  <c r="X365" i="28"/>
  <c r="Y365" i="28"/>
  <c r="Z365" i="28"/>
  <c r="D365" i="28"/>
  <c r="E364" i="28"/>
  <c r="F364" i="28"/>
  <c r="G364" i="28"/>
  <c r="H364" i="28"/>
  <c r="I364" i="28"/>
  <c r="J364" i="28"/>
  <c r="K364" i="28"/>
  <c r="L364" i="28"/>
  <c r="M364" i="28"/>
  <c r="N364" i="28"/>
  <c r="O364" i="28"/>
  <c r="P364" i="28"/>
  <c r="Q364" i="28"/>
  <c r="R364" i="28"/>
  <c r="S364" i="28"/>
  <c r="T364" i="28"/>
  <c r="U364" i="28"/>
  <c r="V364" i="28"/>
  <c r="W364" i="28"/>
  <c r="X364" i="28"/>
  <c r="Y364" i="28"/>
  <c r="Z364" i="28"/>
  <c r="D364" i="28"/>
  <c r="Z363" i="28"/>
  <c r="Y363" i="28"/>
  <c r="X363" i="28"/>
  <c r="W363" i="28"/>
  <c r="S363" i="28"/>
  <c r="T363" i="28"/>
  <c r="U363" i="28"/>
  <c r="V363" i="28"/>
  <c r="R363" i="28"/>
  <c r="Q363" i="28"/>
  <c r="P363" i="28"/>
  <c r="L363" i="28"/>
  <c r="M363" i="28"/>
  <c r="N363" i="28"/>
  <c r="O363" i="28"/>
  <c r="K363" i="28"/>
  <c r="J363" i="28"/>
  <c r="I363" i="28"/>
  <c r="E363" i="28"/>
  <c r="F363" i="28"/>
  <c r="G363" i="28"/>
  <c r="H363" i="28"/>
  <c r="D363" i="28"/>
  <c r="E360" i="28"/>
  <c r="F360" i="28"/>
  <c r="G360" i="28"/>
  <c r="H360" i="28"/>
  <c r="I360" i="28"/>
  <c r="J360" i="28"/>
  <c r="K360" i="28"/>
  <c r="L360" i="28"/>
  <c r="M360" i="28"/>
  <c r="N360" i="28"/>
  <c r="O360" i="28"/>
  <c r="P360" i="28"/>
  <c r="Q360" i="28"/>
  <c r="R360" i="28"/>
  <c r="S360" i="28"/>
  <c r="T360" i="28"/>
  <c r="U360" i="28"/>
  <c r="V360" i="28"/>
  <c r="W360" i="28"/>
  <c r="X360" i="28"/>
  <c r="Y360" i="28"/>
  <c r="Z360" i="28"/>
  <c r="R199" i="28"/>
  <c r="R49" i="28"/>
  <c r="S49" i="28"/>
  <c r="T49" i="28"/>
  <c r="U49" i="28"/>
  <c r="V49" i="28"/>
  <c r="R50" i="28"/>
  <c r="S50" i="28"/>
  <c r="T50" i="28"/>
  <c r="U50" i="28"/>
  <c r="V50" i="28"/>
  <c r="R51" i="28"/>
  <c r="S51" i="28"/>
  <c r="T51" i="28"/>
  <c r="U51" i="28"/>
  <c r="V51" i="28"/>
  <c r="R52" i="28"/>
  <c r="S52" i="28"/>
  <c r="T52" i="28"/>
  <c r="U52" i="28"/>
  <c r="V52" i="28"/>
  <c r="R53" i="28"/>
  <c r="S53" i="28"/>
  <c r="T53" i="28"/>
  <c r="U53" i="28"/>
  <c r="V53" i="28"/>
  <c r="R54" i="28"/>
  <c r="S54" i="28"/>
  <c r="T54" i="28"/>
  <c r="U54" i="28"/>
  <c r="V54" i="28"/>
  <c r="R55" i="28"/>
  <c r="S55" i="28"/>
  <c r="T55" i="28"/>
  <c r="U55" i="28"/>
  <c r="V55" i="28"/>
  <c r="R56" i="28"/>
  <c r="S56" i="28"/>
  <c r="T56" i="28"/>
  <c r="U56" i="28"/>
  <c r="V56" i="28"/>
  <c r="R57" i="28"/>
  <c r="S57" i="28"/>
  <c r="T57" i="28"/>
  <c r="U57" i="28"/>
  <c r="V57" i="28"/>
  <c r="R58" i="28"/>
  <c r="S58" i="28"/>
  <c r="T58" i="28"/>
  <c r="U58" i="28"/>
  <c r="V58" i="28"/>
  <c r="R59" i="28"/>
  <c r="S59" i="28"/>
  <c r="T59" i="28"/>
  <c r="U59" i="28"/>
  <c r="V59" i="28"/>
  <c r="R60" i="28"/>
  <c r="S60" i="28"/>
  <c r="T60" i="28"/>
  <c r="U60" i="28"/>
  <c r="V60" i="28"/>
  <c r="R61" i="28"/>
  <c r="S61" i="28"/>
  <c r="T61" i="28"/>
  <c r="U61" i="28"/>
  <c r="V61" i="28"/>
  <c r="R62" i="28"/>
  <c r="S62" i="28"/>
  <c r="T62" i="28"/>
  <c r="U62" i="28"/>
  <c r="V62" i="28"/>
  <c r="R63" i="28"/>
  <c r="S63" i="28"/>
  <c r="T63" i="28"/>
  <c r="U63" i="28"/>
  <c r="V63" i="28"/>
  <c r="R64" i="28"/>
  <c r="S64" i="28"/>
  <c r="T64" i="28"/>
  <c r="U64" i="28"/>
  <c r="V64" i="28"/>
  <c r="R65" i="28"/>
  <c r="S65" i="28"/>
  <c r="T65" i="28"/>
  <c r="U65" i="28"/>
  <c r="V65" i="28"/>
  <c r="R66" i="28"/>
  <c r="S66" i="28"/>
  <c r="T66" i="28"/>
  <c r="U66" i="28"/>
  <c r="V66" i="28"/>
  <c r="R67" i="28"/>
  <c r="S67" i="28"/>
  <c r="T67" i="28"/>
  <c r="U67" i="28"/>
  <c r="V67" i="28"/>
  <c r="R68" i="28"/>
  <c r="S68" i="28"/>
  <c r="T68" i="28"/>
  <c r="U68" i="28"/>
  <c r="V68" i="28"/>
  <c r="R69" i="28"/>
  <c r="S69" i="28"/>
  <c r="T69" i="28"/>
  <c r="U69" i="28"/>
  <c r="V69" i="28"/>
  <c r="R70" i="28"/>
  <c r="S70" i="28"/>
  <c r="T70" i="28"/>
  <c r="U70" i="28"/>
  <c r="V70" i="28"/>
  <c r="R71" i="28"/>
  <c r="S71" i="28"/>
  <c r="T71" i="28"/>
  <c r="U71" i="28"/>
  <c r="V71" i="28"/>
  <c r="R72" i="28"/>
  <c r="S72" i="28"/>
  <c r="T72" i="28"/>
  <c r="U72" i="28"/>
  <c r="V72" i="28"/>
  <c r="R73" i="28"/>
  <c r="S73" i="28"/>
  <c r="T73" i="28"/>
  <c r="U73" i="28"/>
  <c r="V73" i="28"/>
  <c r="R74" i="28"/>
  <c r="S74" i="28"/>
  <c r="T74" i="28"/>
  <c r="U74" i="28"/>
  <c r="V74" i="28"/>
  <c r="R75" i="28"/>
  <c r="S75" i="28"/>
  <c r="T75" i="28"/>
  <c r="U75" i="28"/>
  <c r="V75" i="28"/>
  <c r="R76" i="28"/>
  <c r="S76" i="28"/>
  <c r="T76" i="28"/>
  <c r="U76" i="28"/>
  <c r="V76" i="28"/>
  <c r="R77" i="28"/>
  <c r="S77" i="28"/>
  <c r="T77" i="28"/>
  <c r="U77" i="28"/>
  <c r="V77" i="28"/>
  <c r="R78" i="28"/>
  <c r="S78" i="28"/>
  <c r="T78" i="28"/>
  <c r="U78" i="28"/>
  <c r="V78" i="28"/>
  <c r="R79" i="28"/>
  <c r="S79" i="28"/>
  <c r="T79" i="28"/>
  <c r="U79" i="28"/>
  <c r="V79" i="28"/>
  <c r="R80" i="28"/>
  <c r="S80" i="28"/>
  <c r="T80" i="28"/>
  <c r="U80" i="28"/>
  <c r="V80" i="28"/>
  <c r="R81" i="28"/>
  <c r="S81" i="28"/>
  <c r="T81" i="28"/>
  <c r="U81" i="28"/>
  <c r="V81" i="28"/>
  <c r="R82" i="28"/>
  <c r="S82" i="28"/>
  <c r="T82" i="28"/>
  <c r="U82" i="28"/>
  <c r="V82" i="28"/>
  <c r="R83" i="28"/>
  <c r="S83" i="28"/>
  <c r="T83" i="28"/>
  <c r="U83" i="28"/>
  <c r="V83" i="28"/>
  <c r="R84" i="28"/>
  <c r="S84" i="28"/>
  <c r="T84" i="28"/>
  <c r="U84" i="28"/>
  <c r="V84" i="28"/>
  <c r="R85" i="28"/>
  <c r="S85" i="28"/>
  <c r="T85" i="28"/>
  <c r="U85" i="28"/>
  <c r="V85" i="28"/>
  <c r="R86" i="28"/>
  <c r="S86" i="28"/>
  <c r="T86" i="28"/>
  <c r="U86" i="28"/>
  <c r="V86" i="28"/>
  <c r="R87" i="28"/>
  <c r="S87" i="28"/>
  <c r="T87" i="28"/>
  <c r="U87" i="28"/>
  <c r="V87" i="28"/>
  <c r="R88" i="28"/>
  <c r="S88" i="28"/>
  <c r="T88" i="28"/>
  <c r="U88" i="28"/>
  <c r="V88" i="28"/>
  <c r="R89" i="28"/>
  <c r="S89" i="28"/>
  <c r="T89" i="28"/>
  <c r="U89" i="28"/>
  <c r="V89" i="28"/>
  <c r="R90" i="28"/>
  <c r="S90" i="28"/>
  <c r="T90" i="28"/>
  <c r="U90" i="28"/>
  <c r="V90" i="28"/>
  <c r="R91" i="28"/>
  <c r="S91" i="28"/>
  <c r="T91" i="28"/>
  <c r="U91" i="28"/>
  <c r="V91" i="28"/>
  <c r="R92" i="28"/>
  <c r="S92" i="28"/>
  <c r="T92" i="28"/>
  <c r="U92" i="28"/>
  <c r="V92" i="28"/>
  <c r="R93" i="28"/>
  <c r="S93" i="28"/>
  <c r="T93" i="28"/>
  <c r="U93" i="28"/>
  <c r="V93" i="28"/>
  <c r="R94" i="28"/>
  <c r="S94" i="28"/>
  <c r="T94" i="28"/>
  <c r="U94" i="28"/>
  <c r="V94" i="28"/>
  <c r="R95" i="28"/>
  <c r="S95" i="28"/>
  <c r="T95" i="28"/>
  <c r="U95" i="28"/>
  <c r="V95" i="28"/>
  <c r="R96" i="28"/>
  <c r="S96" i="28"/>
  <c r="T96" i="28"/>
  <c r="U96" i="28"/>
  <c r="V96" i="28"/>
  <c r="R97" i="28"/>
  <c r="S97" i="28"/>
  <c r="T97" i="28"/>
  <c r="U97" i="28"/>
  <c r="V97" i="28"/>
  <c r="R98" i="28"/>
  <c r="S98" i="28"/>
  <c r="T98" i="28"/>
  <c r="U98" i="28"/>
  <c r="V98" i="28"/>
  <c r="R99" i="28"/>
  <c r="S99" i="28"/>
  <c r="T99" i="28"/>
  <c r="U99" i="28"/>
  <c r="V99" i="28"/>
  <c r="R100" i="28"/>
  <c r="S100" i="28"/>
  <c r="T100" i="28"/>
  <c r="U100" i="28"/>
  <c r="V100" i="28"/>
  <c r="R101" i="28"/>
  <c r="S101" i="28"/>
  <c r="T101" i="28"/>
  <c r="U101" i="28"/>
  <c r="V101" i="28"/>
  <c r="R102" i="28"/>
  <c r="S102" i="28"/>
  <c r="T102" i="28"/>
  <c r="U102" i="28"/>
  <c r="V102" i="28"/>
  <c r="R103" i="28"/>
  <c r="S103" i="28"/>
  <c r="T103" i="28"/>
  <c r="U103" i="28"/>
  <c r="V103" i="28"/>
  <c r="R104" i="28"/>
  <c r="S104" i="28"/>
  <c r="T104" i="28"/>
  <c r="U104" i="28"/>
  <c r="V104" i="28"/>
  <c r="R105" i="28"/>
  <c r="S105" i="28"/>
  <c r="T105" i="28"/>
  <c r="U105" i="28"/>
  <c r="V105" i="28"/>
  <c r="R106" i="28"/>
  <c r="S106" i="28"/>
  <c r="T106" i="28"/>
  <c r="U106" i="28"/>
  <c r="V106" i="28"/>
  <c r="R107" i="28"/>
  <c r="S107" i="28"/>
  <c r="T107" i="28"/>
  <c r="U107" i="28"/>
  <c r="V107" i="28"/>
  <c r="R108" i="28"/>
  <c r="S108" i="28"/>
  <c r="T108" i="28"/>
  <c r="U108" i="28"/>
  <c r="V108" i="28"/>
  <c r="R109" i="28"/>
  <c r="S109" i="28"/>
  <c r="T109" i="28"/>
  <c r="U109" i="28"/>
  <c r="V109" i="28"/>
  <c r="R110" i="28"/>
  <c r="S110" i="28"/>
  <c r="T110" i="28"/>
  <c r="U110" i="28"/>
  <c r="V110" i="28"/>
  <c r="R111" i="28"/>
  <c r="S111" i="28"/>
  <c r="T111" i="28"/>
  <c r="U111" i="28"/>
  <c r="V111" i="28"/>
  <c r="R112" i="28"/>
  <c r="S112" i="28"/>
  <c r="T112" i="28"/>
  <c r="U112" i="28"/>
  <c r="V112" i="28"/>
  <c r="R113" i="28"/>
  <c r="S113" i="28"/>
  <c r="T113" i="28"/>
  <c r="U113" i="28"/>
  <c r="V113" i="28"/>
  <c r="R114" i="28"/>
  <c r="S114" i="28"/>
  <c r="T114" i="28"/>
  <c r="U114" i="28"/>
  <c r="V114" i="28"/>
  <c r="R115" i="28"/>
  <c r="S115" i="28"/>
  <c r="T115" i="28"/>
  <c r="U115" i="28"/>
  <c r="V115" i="28"/>
  <c r="R116" i="28"/>
  <c r="S116" i="28"/>
  <c r="T116" i="28"/>
  <c r="U116" i="28"/>
  <c r="V116" i="28"/>
  <c r="R117" i="28"/>
  <c r="S117" i="28"/>
  <c r="T117" i="28"/>
  <c r="U117" i="28"/>
  <c r="V117" i="28"/>
  <c r="R118" i="28"/>
  <c r="S118" i="28"/>
  <c r="T118" i="28"/>
  <c r="U118" i="28"/>
  <c r="V118" i="28"/>
  <c r="R119" i="28"/>
  <c r="S119" i="28"/>
  <c r="T119" i="28"/>
  <c r="U119" i="28"/>
  <c r="V119" i="28"/>
  <c r="R120" i="28"/>
  <c r="S120" i="28"/>
  <c r="T120" i="28"/>
  <c r="U120" i="28"/>
  <c r="V120" i="28"/>
  <c r="R121" i="28"/>
  <c r="S121" i="28"/>
  <c r="T121" i="28"/>
  <c r="U121" i="28"/>
  <c r="V121" i="28"/>
  <c r="R122" i="28"/>
  <c r="S122" i="28"/>
  <c r="T122" i="28"/>
  <c r="U122" i="28"/>
  <c r="V122" i="28"/>
  <c r="R123" i="28"/>
  <c r="S123" i="28"/>
  <c r="T123" i="28"/>
  <c r="U123" i="28"/>
  <c r="V123" i="28"/>
  <c r="R124" i="28"/>
  <c r="S124" i="28"/>
  <c r="T124" i="28"/>
  <c r="U124" i="28"/>
  <c r="V124" i="28"/>
  <c r="R125" i="28"/>
  <c r="S125" i="28"/>
  <c r="T125" i="28"/>
  <c r="U125" i="28"/>
  <c r="V125" i="28"/>
  <c r="R126" i="28"/>
  <c r="S126" i="28"/>
  <c r="T126" i="28"/>
  <c r="U126" i="28"/>
  <c r="V126" i="28"/>
  <c r="R127" i="28"/>
  <c r="S127" i="28"/>
  <c r="T127" i="28"/>
  <c r="U127" i="28"/>
  <c r="V127" i="28"/>
  <c r="R128" i="28"/>
  <c r="S128" i="28"/>
  <c r="T128" i="28"/>
  <c r="U128" i="28"/>
  <c r="V128" i="28"/>
  <c r="R129" i="28"/>
  <c r="S129" i="28"/>
  <c r="T129" i="28"/>
  <c r="U129" i="28"/>
  <c r="V129" i="28"/>
  <c r="R130" i="28"/>
  <c r="S130" i="28"/>
  <c r="T130" i="28"/>
  <c r="U130" i="28"/>
  <c r="V130" i="28"/>
  <c r="R131" i="28"/>
  <c r="S131" i="28"/>
  <c r="T131" i="28"/>
  <c r="U131" i="28"/>
  <c r="V131" i="28"/>
  <c r="R132" i="28"/>
  <c r="S132" i="28"/>
  <c r="T132" i="28"/>
  <c r="U132" i="28"/>
  <c r="V132" i="28"/>
  <c r="R133" i="28"/>
  <c r="S133" i="28"/>
  <c r="T133" i="28"/>
  <c r="U133" i="28"/>
  <c r="V133" i="28"/>
  <c r="R134" i="28"/>
  <c r="S134" i="28"/>
  <c r="T134" i="28"/>
  <c r="U134" i="28"/>
  <c r="V134" i="28"/>
  <c r="R135" i="28"/>
  <c r="S135" i="28"/>
  <c r="T135" i="28"/>
  <c r="U135" i="28"/>
  <c r="V135" i="28"/>
  <c r="R136" i="28"/>
  <c r="S136" i="28"/>
  <c r="T136" i="28"/>
  <c r="U136" i="28"/>
  <c r="V136" i="28"/>
  <c r="R137" i="28"/>
  <c r="S137" i="28"/>
  <c r="T137" i="28"/>
  <c r="U137" i="28"/>
  <c r="V137" i="28"/>
  <c r="R138" i="28"/>
  <c r="S138" i="28"/>
  <c r="T138" i="28"/>
  <c r="U138" i="28"/>
  <c r="V138" i="28"/>
  <c r="R139" i="28"/>
  <c r="S139" i="28"/>
  <c r="T139" i="28"/>
  <c r="U139" i="28"/>
  <c r="V139" i="28"/>
  <c r="R140" i="28"/>
  <c r="S140" i="28"/>
  <c r="T140" i="28"/>
  <c r="U140" i="28"/>
  <c r="V140" i="28"/>
  <c r="R141" i="28"/>
  <c r="S141" i="28"/>
  <c r="T141" i="28"/>
  <c r="U141" i="28"/>
  <c r="V141" i="28"/>
  <c r="R142" i="28"/>
  <c r="S142" i="28"/>
  <c r="T142" i="28"/>
  <c r="U142" i="28"/>
  <c r="V142" i="28"/>
  <c r="R143" i="28"/>
  <c r="S143" i="28"/>
  <c r="T143" i="28"/>
  <c r="U143" i="28"/>
  <c r="V143" i="28"/>
  <c r="R144" i="28"/>
  <c r="S144" i="28"/>
  <c r="T144" i="28"/>
  <c r="U144" i="28"/>
  <c r="V144" i="28"/>
  <c r="R145" i="28"/>
  <c r="S145" i="28"/>
  <c r="T145" i="28"/>
  <c r="U145" i="28"/>
  <c r="V145" i="28"/>
  <c r="R146" i="28"/>
  <c r="S146" i="28"/>
  <c r="T146" i="28"/>
  <c r="U146" i="28"/>
  <c r="V146" i="28"/>
  <c r="R147" i="28"/>
  <c r="S147" i="28"/>
  <c r="T147" i="28"/>
  <c r="U147" i="28"/>
  <c r="V147" i="28"/>
  <c r="R148" i="28"/>
  <c r="S148" i="28"/>
  <c r="T148" i="28"/>
  <c r="U148" i="28"/>
  <c r="V148" i="28"/>
  <c r="R149" i="28"/>
  <c r="S149" i="28"/>
  <c r="T149" i="28"/>
  <c r="U149" i="28"/>
  <c r="V149" i="28"/>
  <c r="R150" i="28"/>
  <c r="S150" i="28"/>
  <c r="T150" i="28"/>
  <c r="U150" i="28"/>
  <c r="V150" i="28"/>
  <c r="R151" i="28"/>
  <c r="S151" i="28"/>
  <c r="T151" i="28"/>
  <c r="U151" i="28"/>
  <c r="V151" i="28"/>
  <c r="R152" i="28"/>
  <c r="S152" i="28"/>
  <c r="T152" i="28"/>
  <c r="U152" i="28"/>
  <c r="V152" i="28"/>
  <c r="R153" i="28"/>
  <c r="S153" i="28"/>
  <c r="T153" i="28"/>
  <c r="U153" i="28"/>
  <c r="V153" i="28"/>
  <c r="R154" i="28"/>
  <c r="S154" i="28"/>
  <c r="T154" i="28"/>
  <c r="U154" i="28"/>
  <c r="V154" i="28"/>
  <c r="R155" i="28"/>
  <c r="S155" i="28"/>
  <c r="T155" i="28"/>
  <c r="U155" i="28"/>
  <c r="V155" i="28"/>
  <c r="R156" i="28"/>
  <c r="S156" i="28"/>
  <c r="T156" i="28"/>
  <c r="U156" i="28"/>
  <c r="V156" i="28"/>
  <c r="R157" i="28"/>
  <c r="S157" i="28"/>
  <c r="T157" i="28"/>
  <c r="U157" i="28"/>
  <c r="V157" i="28"/>
  <c r="R158" i="28"/>
  <c r="S158" i="28"/>
  <c r="T158" i="28"/>
  <c r="U158" i="28"/>
  <c r="V158" i="28"/>
  <c r="R159" i="28"/>
  <c r="S159" i="28"/>
  <c r="T159" i="28"/>
  <c r="U159" i="28"/>
  <c r="V159" i="28"/>
  <c r="R160" i="28"/>
  <c r="S160" i="28"/>
  <c r="T160" i="28"/>
  <c r="U160" i="28"/>
  <c r="V160" i="28"/>
  <c r="R161" i="28"/>
  <c r="S161" i="28"/>
  <c r="T161" i="28"/>
  <c r="U161" i="28"/>
  <c r="V161" i="28"/>
  <c r="R162" i="28"/>
  <c r="S162" i="28"/>
  <c r="T162" i="28"/>
  <c r="U162" i="28"/>
  <c r="V162" i="28"/>
  <c r="R163" i="28"/>
  <c r="S163" i="28"/>
  <c r="T163" i="28"/>
  <c r="U163" i="28"/>
  <c r="V163" i="28"/>
  <c r="R164" i="28"/>
  <c r="S164" i="28"/>
  <c r="T164" i="28"/>
  <c r="U164" i="28"/>
  <c r="V164" i="28"/>
  <c r="R165" i="28"/>
  <c r="S165" i="28"/>
  <c r="T165" i="28"/>
  <c r="U165" i="28"/>
  <c r="V165" i="28"/>
  <c r="R166" i="28"/>
  <c r="S166" i="28"/>
  <c r="T166" i="28"/>
  <c r="U166" i="28"/>
  <c r="V166" i="28"/>
  <c r="R167" i="28"/>
  <c r="S167" i="28"/>
  <c r="T167" i="28"/>
  <c r="U167" i="28"/>
  <c r="V167" i="28"/>
  <c r="R168" i="28"/>
  <c r="S168" i="28"/>
  <c r="T168" i="28"/>
  <c r="U168" i="28"/>
  <c r="V168" i="28"/>
  <c r="R169" i="28"/>
  <c r="S169" i="28"/>
  <c r="T169" i="28"/>
  <c r="U169" i="28"/>
  <c r="V169" i="28"/>
  <c r="R170" i="28"/>
  <c r="S170" i="28"/>
  <c r="T170" i="28"/>
  <c r="U170" i="28"/>
  <c r="V170" i="28"/>
  <c r="R171" i="28"/>
  <c r="S171" i="28"/>
  <c r="T171" i="28"/>
  <c r="U171" i="28"/>
  <c r="V171" i="28"/>
  <c r="R172" i="28"/>
  <c r="S172" i="28"/>
  <c r="T172" i="28"/>
  <c r="U172" i="28"/>
  <c r="V172" i="28"/>
  <c r="R173" i="28"/>
  <c r="S173" i="28"/>
  <c r="T173" i="28"/>
  <c r="U173" i="28"/>
  <c r="V173" i="28"/>
  <c r="R174" i="28"/>
  <c r="S174" i="28"/>
  <c r="T174" i="28"/>
  <c r="U174" i="28"/>
  <c r="V174" i="28"/>
  <c r="R175" i="28"/>
  <c r="S175" i="28"/>
  <c r="T175" i="28"/>
  <c r="U175" i="28"/>
  <c r="V175" i="28"/>
  <c r="R176" i="28"/>
  <c r="S176" i="28"/>
  <c r="T176" i="28"/>
  <c r="U176" i="28"/>
  <c r="V176" i="28"/>
  <c r="R177" i="28"/>
  <c r="S177" i="28"/>
  <c r="T177" i="28"/>
  <c r="U177" i="28"/>
  <c r="V177" i="28"/>
  <c r="R178" i="28"/>
  <c r="S178" i="28"/>
  <c r="T178" i="28"/>
  <c r="U178" i="28"/>
  <c r="V178" i="28"/>
  <c r="R179" i="28"/>
  <c r="S179" i="28"/>
  <c r="T179" i="28"/>
  <c r="U179" i="28"/>
  <c r="V179" i="28"/>
  <c r="R180" i="28"/>
  <c r="S180" i="28"/>
  <c r="T180" i="28"/>
  <c r="U180" i="28"/>
  <c r="V180" i="28"/>
  <c r="R181" i="28"/>
  <c r="S181" i="28"/>
  <c r="T181" i="28"/>
  <c r="U181" i="28"/>
  <c r="V181" i="28"/>
  <c r="R182" i="28"/>
  <c r="S182" i="28"/>
  <c r="T182" i="28"/>
  <c r="U182" i="28"/>
  <c r="V182" i="28"/>
  <c r="R183" i="28"/>
  <c r="S183" i="28"/>
  <c r="T183" i="28"/>
  <c r="U183" i="28"/>
  <c r="V183" i="28"/>
  <c r="R184" i="28"/>
  <c r="S184" i="28"/>
  <c r="T184" i="28"/>
  <c r="U184" i="28"/>
  <c r="V184" i="28"/>
  <c r="R185" i="28"/>
  <c r="S185" i="28"/>
  <c r="T185" i="28"/>
  <c r="U185" i="28"/>
  <c r="V185" i="28"/>
  <c r="R186" i="28"/>
  <c r="S186" i="28"/>
  <c r="T186" i="28"/>
  <c r="U186" i="28"/>
  <c r="V186" i="28"/>
  <c r="R187" i="28"/>
  <c r="S187" i="28"/>
  <c r="T187" i="28"/>
  <c r="U187" i="28"/>
  <c r="V187" i="28"/>
  <c r="R188" i="28"/>
  <c r="S188" i="28"/>
  <c r="T188" i="28"/>
  <c r="U188" i="28"/>
  <c r="V188" i="28"/>
  <c r="R189" i="28"/>
  <c r="S189" i="28"/>
  <c r="T189" i="28"/>
  <c r="U189" i="28"/>
  <c r="V189" i="28"/>
  <c r="R190" i="28"/>
  <c r="S190" i="28"/>
  <c r="T190" i="28"/>
  <c r="U190" i="28"/>
  <c r="V190" i="28"/>
  <c r="R191" i="28"/>
  <c r="S191" i="28"/>
  <c r="T191" i="28"/>
  <c r="U191" i="28"/>
  <c r="V191" i="28"/>
  <c r="R192" i="28"/>
  <c r="S192" i="28"/>
  <c r="T192" i="28"/>
  <c r="U192" i="28"/>
  <c r="V192" i="28"/>
  <c r="R193" i="28"/>
  <c r="S193" i="28"/>
  <c r="T193" i="28"/>
  <c r="U193" i="28"/>
  <c r="V193" i="28"/>
  <c r="R194" i="28"/>
  <c r="S194" i="28"/>
  <c r="T194" i="28"/>
  <c r="U194" i="28"/>
  <c r="V194" i="28"/>
  <c r="R195" i="28"/>
  <c r="S195" i="28"/>
  <c r="T195" i="28"/>
  <c r="U195" i="28"/>
  <c r="V195" i="28"/>
  <c r="R196" i="28"/>
  <c r="S196" i="28"/>
  <c r="T196" i="28"/>
  <c r="U196" i="28"/>
  <c r="V196" i="28"/>
  <c r="R197" i="28"/>
  <c r="S197" i="28"/>
  <c r="T197" i="28"/>
  <c r="U197" i="28"/>
  <c r="V197" i="28"/>
  <c r="R198" i="28"/>
  <c r="S198" i="28"/>
  <c r="T198" i="28"/>
  <c r="U198" i="28"/>
  <c r="V198" i="28"/>
  <c r="S199" i="28"/>
  <c r="T199" i="28"/>
  <c r="U199" i="28"/>
  <c r="V199" i="28"/>
  <c r="R200" i="28"/>
  <c r="S200" i="28"/>
  <c r="T200" i="28"/>
  <c r="U200" i="28"/>
  <c r="V200" i="28"/>
  <c r="R201" i="28"/>
  <c r="S201" i="28"/>
  <c r="T201" i="28"/>
  <c r="U201" i="28"/>
  <c r="V201" i="28"/>
  <c r="R202" i="28"/>
  <c r="S202" i="28"/>
  <c r="T202" i="28"/>
  <c r="U202" i="28"/>
  <c r="V202" i="28"/>
  <c r="R203" i="28"/>
  <c r="S203" i="28"/>
  <c r="T203" i="28"/>
  <c r="U203" i="28"/>
  <c r="V203" i="28"/>
  <c r="R204" i="28"/>
  <c r="S204" i="28"/>
  <c r="T204" i="28"/>
  <c r="U204" i="28"/>
  <c r="V204" i="28"/>
  <c r="R205" i="28"/>
  <c r="S205" i="28"/>
  <c r="T205" i="28"/>
  <c r="U205" i="28"/>
  <c r="V205" i="28"/>
  <c r="R206" i="28"/>
  <c r="S206" i="28"/>
  <c r="T206" i="28"/>
  <c r="U206" i="28"/>
  <c r="V206" i="28"/>
  <c r="R207" i="28"/>
  <c r="S207" i="28"/>
  <c r="T207" i="28"/>
  <c r="U207" i="28"/>
  <c r="V207" i="28"/>
  <c r="R208" i="28"/>
  <c r="S208" i="28"/>
  <c r="T208" i="28"/>
  <c r="U208" i="28"/>
  <c r="V208" i="28"/>
  <c r="R209" i="28"/>
  <c r="S209" i="28"/>
  <c r="T209" i="28"/>
  <c r="U209" i="28"/>
  <c r="V209" i="28"/>
  <c r="R210" i="28"/>
  <c r="S210" i="28"/>
  <c r="T210" i="28"/>
  <c r="U210" i="28"/>
  <c r="V210" i="28"/>
  <c r="R211" i="28"/>
  <c r="S211" i="28"/>
  <c r="T211" i="28"/>
  <c r="U211" i="28"/>
  <c r="V211" i="28"/>
  <c r="R212" i="28"/>
  <c r="S212" i="28"/>
  <c r="T212" i="28"/>
  <c r="U212" i="28"/>
  <c r="V212" i="28"/>
  <c r="R213" i="28"/>
  <c r="S213" i="28"/>
  <c r="T213" i="28"/>
  <c r="U213" i="28"/>
  <c r="V213" i="28"/>
  <c r="R214" i="28"/>
  <c r="S214" i="28"/>
  <c r="T214" i="28"/>
  <c r="U214" i="28"/>
  <c r="V214" i="28"/>
  <c r="R215" i="28"/>
  <c r="S215" i="28"/>
  <c r="T215" i="28"/>
  <c r="U215" i="28"/>
  <c r="V215" i="28"/>
  <c r="R216" i="28"/>
  <c r="S216" i="28"/>
  <c r="T216" i="28"/>
  <c r="U216" i="28"/>
  <c r="V216" i="28"/>
  <c r="R217" i="28"/>
  <c r="S217" i="28"/>
  <c r="T217" i="28"/>
  <c r="U217" i="28"/>
  <c r="V217" i="28"/>
  <c r="R218" i="28"/>
  <c r="S218" i="28"/>
  <c r="T218" i="28"/>
  <c r="U218" i="28"/>
  <c r="V218" i="28"/>
  <c r="R219" i="28"/>
  <c r="S219" i="28"/>
  <c r="T219" i="28"/>
  <c r="U219" i="28"/>
  <c r="V219" i="28"/>
  <c r="R220" i="28"/>
  <c r="S220" i="28"/>
  <c r="T220" i="28"/>
  <c r="U220" i="28"/>
  <c r="V220" i="28"/>
  <c r="R221" i="28"/>
  <c r="S221" i="28"/>
  <c r="T221" i="28"/>
  <c r="U221" i="28"/>
  <c r="V221" i="28"/>
  <c r="R222" i="28"/>
  <c r="S222" i="28"/>
  <c r="T222" i="28"/>
  <c r="U222" i="28"/>
  <c r="V222" i="28"/>
  <c r="R223" i="28"/>
  <c r="S223" i="28"/>
  <c r="T223" i="28"/>
  <c r="U223" i="28"/>
  <c r="V223" i="28"/>
  <c r="R224" i="28"/>
  <c r="S224" i="28"/>
  <c r="T224" i="28"/>
  <c r="U224" i="28"/>
  <c r="V224" i="28"/>
  <c r="R225" i="28"/>
  <c r="S225" i="28"/>
  <c r="T225" i="28"/>
  <c r="U225" i="28"/>
  <c r="V225" i="28"/>
  <c r="R226" i="28"/>
  <c r="S226" i="28"/>
  <c r="T226" i="28"/>
  <c r="U226" i="28"/>
  <c r="V226" i="28"/>
  <c r="R227" i="28"/>
  <c r="S227" i="28"/>
  <c r="T227" i="28"/>
  <c r="U227" i="28"/>
  <c r="V227" i="28"/>
  <c r="R228" i="28"/>
  <c r="S228" i="28"/>
  <c r="T228" i="28"/>
  <c r="U228" i="28"/>
  <c r="V228" i="28"/>
  <c r="R229" i="28"/>
  <c r="S229" i="28"/>
  <c r="T229" i="28"/>
  <c r="U229" i="28"/>
  <c r="V229" i="28"/>
  <c r="R230" i="28"/>
  <c r="S230" i="28"/>
  <c r="T230" i="28"/>
  <c r="U230" i="28"/>
  <c r="V230" i="28"/>
  <c r="R231" i="28"/>
  <c r="S231" i="28"/>
  <c r="T231" i="28"/>
  <c r="U231" i="28"/>
  <c r="V231" i="28"/>
  <c r="R232" i="28"/>
  <c r="S232" i="28"/>
  <c r="T232" i="28"/>
  <c r="U232" i="28"/>
  <c r="V232" i="28"/>
  <c r="R233" i="28"/>
  <c r="S233" i="28"/>
  <c r="T233" i="28"/>
  <c r="U233" i="28"/>
  <c r="V233" i="28"/>
  <c r="R234" i="28"/>
  <c r="S234" i="28"/>
  <c r="T234" i="28"/>
  <c r="U234" i="28"/>
  <c r="V234" i="28"/>
  <c r="R235" i="28"/>
  <c r="S235" i="28"/>
  <c r="T235" i="28"/>
  <c r="U235" i="28"/>
  <c r="V235" i="28"/>
  <c r="R236" i="28"/>
  <c r="S236" i="28"/>
  <c r="T236" i="28"/>
  <c r="U236" i="28"/>
  <c r="V236" i="28"/>
  <c r="R237" i="28"/>
  <c r="S237" i="28"/>
  <c r="T237" i="28"/>
  <c r="U237" i="28"/>
  <c r="V237" i="28"/>
  <c r="R238" i="28"/>
  <c r="S238" i="28"/>
  <c r="T238" i="28"/>
  <c r="U238" i="28"/>
  <c r="V238" i="28"/>
  <c r="R239" i="28"/>
  <c r="S239" i="28"/>
  <c r="T239" i="28"/>
  <c r="U239" i="28"/>
  <c r="V239" i="28"/>
  <c r="R240" i="28"/>
  <c r="S240" i="28"/>
  <c r="T240" i="28"/>
  <c r="U240" i="28"/>
  <c r="V240" i="28"/>
  <c r="R241" i="28"/>
  <c r="S241" i="28"/>
  <c r="T241" i="28"/>
  <c r="U241" i="28"/>
  <c r="V241" i="28"/>
  <c r="R242" i="28"/>
  <c r="S242" i="28"/>
  <c r="T242" i="28"/>
  <c r="U242" i="28"/>
  <c r="V242" i="28"/>
  <c r="R243" i="28"/>
  <c r="S243" i="28"/>
  <c r="T243" i="28"/>
  <c r="U243" i="28"/>
  <c r="V243" i="28"/>
  <c r="R244" i="28"/>
  <c r="S244" i="28"/>
  <c r="T244" i="28"/>
  <c r="U244" i="28"/>
  <c r="V244" i="28"/>
  <c r="R245" i="28"/>
  <c r="S245" i="28"/>
  <c r="T245" i="28"/>
  <c r="U245" i="28"/>
  <c r="V245" i="28"/>
  <c r="R246" i="28"/>
  <c r="S246" i="28"/>
  <c r="T246" i="28"/>
  <c r="U246" i="28"/>
  <c r="V246" i="28"/>
  <c r="R247" i="28"/>
  <c r="S247" i="28"/>
  <c r="T247" i="28"/>
  <c r="U247" i="28"/>
  <c r="V247" i="28"/>
  <c r="R248" i="28"/>
  <c r="S248" i="28"/>
  <c r="T248" i="28"/>
  <c r="U248" i="28"/>
  <c r="V248" i="28"/>
  <c r="R249" i="28"/>
  <c r="S249" i="28"/>
  <c r="T249" i="28"/>
  <c r="U249" i="28"/>
  <c r="V249" i="28"/>
  <c r="R250" i="28"/>
  <c r="S250" i="28"/>
  <c r="T250" i="28"/>
  <c r="U250" i="28"/>
  <c r="V250" i="28"/>
  <c r="R251" i="28"/>
  <c r="S251" i="28"/>
  <c r="T251" i="28"/>
  <c r="U251" i="28"/>
  <c r="V251" i="28"/>
  <c r="R252" i="28"/>
  <c r="S252" i="28"/>
  <c r="T252" i="28"/>
  <c r="U252" i="28"/>
  <c r="V252" i="28"/>
  <c r="R253" i="28"/>
  <c r="S253" i="28"/>
  <c r="T253" i="28"/>
  <c r="U253" i="28"/>
  <c r="V253" i="28"/>
  <c r="R254" i="28"/>
  <c r="S254" i="28"/>
  <c r="T254" i="28"/>
  <c r="U254" i="28"/>
  <c r="V254" i="28"/>
  <c r="R255" i="28"/>
  <c r="S255" i="28"/>
  <c r="T255" i="28"/>
  <c r="U255" i="28"/>
  <c r="V255" i="28"/>
  <c r="R256" i="28"/>
  <c r="S256" i="28"/>
  <c r="T256" i="28"/>
  <c r="U256" i="28"/>
  <c r="V256" i="28"/>
  <c r="R257" i="28"/>
  <c r="S257" i="28"/>
  <c r="T257" i="28"/>
  <c r="U257" i="28"/>
  <c r="V257" i="28"/>
  <c r="R258" i="28"/>
  <c r="S258" i="28"/>
  <c r="T258" i="28"/>
  <c r="U258" i="28"/>
  <c r="V258" i="28"/>
  <c r="R259" i="28"/>
  <c r="S259" i="28"/>
  <c r="T259" i="28"/>
  <c r="U259" i="28"/>
  <c r="V259" i="28"/>
  <c r="R260" i="28"/>
  <c r="S260" i="28"/>
  <c r="T260" i="28"/>
  <c r="U260" i="28"/>
  <c r="V260" i="28"/>
  <c r="R261" i="28"/>
  <c r="S261" i="28"/>
  <c r="T261" i="28"/>
  <c r="U261" i="28"/>
  <c r="V261" i="28"/>
  <c r="R262" i="28"/>
  <c r="S262" i="28"/>
  <c r="T262" i="28"/>
  <c r="U262" i="28"/>
  <c r="V262" i="28"/>
  <c r="R263" i="28"/>
  <c r="S263" i="28"/>
  <c r="T263" i="28"/>
  <c r="U263" i="28"/>
  <c r="V263" i="28"/>
  <c r="R264" i="28"/>
  <c r="S264" i="28"/>
  <c r="T264" i="28"/>
  <c r="U264" i="28"/>
  <c r="V264" i="28"/>
  <c r="R265" i="28"/>
  <c r="S265" i="28"/>
  <c r="T265" i="28"/>
  <c r="U265" i="28"/>
  <c r="V265" i="28"/>
  <c r="R266" i="28"/>
  <c r="S266" i="28"/>
  <c r="T266" i="28"/>
  <c r="U266" i="28"/>
  <c r="V266" i="28"/>
  <c r="R267" i="28"/>
  <c r="S267" i="28"/>
  <c r="T267" i="28"/>
  <c r="U267" i="28"/>
  <c r="V267" i="28"/>
  <c r="R268" i="28"/>
  <c r="S268" i="28"/>
  <c r="T268" i="28"/>
  <c r="U268" i="28"/>
  <c r="V268" i="28"/>
  <c r="R269" i="28"/>
  <c r="S269" i="28"/>
  <c r="T269" i="28"/>
  <c r="U269" i="28"/>
  <c r="V269" i="28"/>
  <c r="R270" i="28"/>
  <c r="S270" i="28"/>
  <c r="T270" i="28"/>
  <c r="U270" i="28"/>
  <c r="V270" i="28"/>
  <c r="R271" i="28"/>
  <c r="S271" i="28"/>
  <c r="T271" i="28"/>
  <c r="U271" i="28"/>
  <c r="V271" i="28"/>
  <c r="R272" i="28"/>
  <c r="S272" i="28"/>
  <c r="T272" i="28"/>
  <c r="U272" i="28"/>
  <c r="V272" i="28"/>
  <c r="R273" i="28"/>
  <c r="S273" i="28"/>
  <c r="T273" i="28"/>
  <c r="U273" i="28"/>
  <c r="V273" i="28"/>
  <c r="R274" i="28"/>
  <c r="S274" i="28"/>
  <c r="T274" i="28"/>
  <c r="U274" i="28"/>
  <c r="V274" i="28"/>
  <c r="R275" i="28"/>
  <c r="S275" i="28"/>
  <c r="T275" i="28"/>
  <c r="U275" i="28"/>
  <c r="V275" i="28"/>
  <c r="R276" i="28"/>
  <c r="S276" i="28"/>
  <c r="T276" i="28"/>
  <c r="U276" i="28"/>
  <c r="V276" i="28"/>
  <c r="R277" i="28"/>
  <c r="S277" i="28"/>
  <c r="T277" i="28"/>
  <c r="U277" i="28"/>
  <c r="V277" i="28"/>
  <c r="R278" i="28"/>
  <c r="S278" i="28"/>
  <c r="T278" i="28"/>
  <c r="U278" i="28"/>
  <c r="V278" i="28"/>
  <c r="R279" i="28"/>
  <c r="S279" i="28"/>
  <c r="T279" i="28"/>
  <c r="U279" i="28"/>
  <c r="V279" i="28"/>
  <c r="R280" i="28"/>
  <c r="S280" i="28"/>
  <c r="T280" i="28"/>
  <c r="U280" i="28"/>
  <c r="V280" i="28"/>
  <c r="R281" i="28"/>
  <c r="S281" i="28"/>
  <c r="T281" i="28"/>
  <c r="U281" i="28"/>
  <c r="V281" i="28"/>
  <c r="R282" i="28"/>
  <c r="S282" i="28"/>
  <c r="T282" i="28"/>
  <c r="U282" i="28"/>
  <c r="V282" i="28"/>
  <c r="R283" i="28"/>
  <c r="S283" i="28"/>
  <c r="T283" i="28"/>
  <c r="U283" i="28"/>
  <c r="V283" i="28"/>
  <c r="R284" i="28"/>
  <c r="S284" i="28"/>
  <c r="T284" i="28"/>
  <c r="U284" i="28"/>
  <c r="V284" i="28"/>
  <c r="R285" i="28"/>
  <c r="S285" i="28"/>
  <c r="T285" i="28"/>
  <c r="U285" i="28"/>
  <c r="V285" i="28"/>
  <c r="R286" i="28"/>
  <c r="S286" i="28"/>
  <c r="T286" i="28"/>
  <c r="U286" i="28"/>
  <c r="V286" i="28"/>
  <c r="R287" i="28"/>
  <c r="S287" i="28"/>
  <c r="T287" i="28"/>
  <c r="U287" i="28"/>
  <c r="V287" i="28"/>
  <c r="R288" i="28"/>
  <c r="S288" i="28"/>
  <c r="T288" i="28"/>
  <c r="U288" i="28"/>
  <c r="V288" i="28"/>
  <c r="R289" i="28"/>
  <c r="S289" i="28"/>
  <c r="T289" i="28"/>
  <c r="U289" i="28"/>
  <c r="V289" i="28"/>
  <c r="R290" i="28"/>
  <c r="S290" i="28"/>
  <c r="T290" i="28"/>
  <c r="U290" i="28"/>
  <c r="V290" i="28"/>
  <c r="R291" i="28"/>
  <c r="S291" i="28"/>
  <c r="T291" i="28"/>
  <c r="U291" i="28"/>
  <c r="V291" i="28"/>
  <c r="R292" i="28"/>
  <c r="S292" i="28"/>
  <c r="T292" i="28"/>
  <c r="U292" i="28"/>
  <c r="V292" i="28"/>
  <c r="R293" i="28"/>
  <c r="S293" i="28"/>
  <c r="T293" i="28"/>
  <c r="U293" i="28"/>
  <c r="V293" i="28"/>
  <c r="R294" i="28"/>
  <c r="S294" i="28"/>
  <c r="T294" i="28"/>
  <c r="U294" i="28"/>
  <c r="V294" i="28"/>
  <c r="R295" i="28"/>
  <c r="S295" i="28"/>
  <c r="T295" i="28"/>
  <c r="U295" i="28"/>
  <c r="V295" i="28"/>
  <c r="R296" i="28"/>
  <c r="S296" i="28"/>
  <c r="T296" i="28"/>
  <c r="U296" i="28"/>
  <c r="V296" i="28"/>
  <c r="R297" i="28"/>
  <c r="S297" i="28"/>
  <c r="T297" i="28"/>
  <c r="U297" i="28"/>
  <c r="V297" i="28"/>
  <c r="R298" i="28"/>
  <c r="S298" i="28"/>
  <c r="T298" i="28"/>
  <c r="U298" i="28"/>
  <c r="V298" i="28"/>
  <c r="R299" i="28"/>
  <c r="S299" i="28"/>
  <c r="T299" i="28"/>
  <c r="U299" i="28"/>
  <c r="V299" i="28"/>
  <c r="R300" i="28"/>
  <c r="S300" i="28"/>
  <c r="T300" i="28"/>
  <c r="U300" i="28"/>
  <c r="V300" i="28"/>
  <c r="R301" i="28"/>
  <c r="S301" i="28"/>
  <c r="T301" i="28"/>
  <c r="U301" i="28"/>
  <c r="V301" i="28"/>
  <c r="R302" i="28"/>
  <c r="S302" i="28"/>
  <c r="T302" i="28"/>
  <c r="U302" i="28"/>
  <c r="V302" i="28"/>
  <c r="R303" i="28"/>
  <c r="S303" i="28"/>
  <c r="T303" i="28"/>
  <c r="U303" i="28"/>
  <c r="V303" i="28"/>
  <c r="R304" i="28"/>
  <c r="S304" i="28"/>
  <c r="T304" i="28"/>
  <c r="U304" i="28"/>
  <c r="V304" i="28"/>
  <c r="R305" i="28"/>
  <c r="S305" i="28"/>
  <c r="T305" i="28"/>
  <c r="U305" i="28"/>
  <c r="V305" i="28"/>
  <c r="R306" i="28"/>
  <c r="S306" i="28"/>
  <c r="T306" i="28"/>
  <c r="U306" i="28"/>
  <c r="V306" i="28"/>
  <c r="R307" i="28"/>
  <c r="S307" i="28"/>
  <c r="T307" i="28"/>
  <c r="U307" i="28"/>
  <c r="V307" i="28"/>
  <c r="R308" i="28"/>
  <c r="S308" i="28"/>
  <c r="T308" i="28"/>
  <c r="U308" i="28"/>
  <c r="V308" i="28"/>
  <c r="R309" i="28"/>
  <c r="S309" i="28"/>
  <c r="T309" i="28"/>
  <c r="U309" i="28"/>
  <c r="V309" i="28"/>
  <c r="R310" i="28"/>
  <c r="S310" i="28"/>
  <c r="T310" i="28"/>
  <c r="U310" i="28"/>
  <c r="V310" i="28"/>
  <c r="R311" i="28"/>
  <c r="S311" i="28"/>
  <c r="T311" i="28"/>
  <c r="U311" i="28"/>
  <c r="V311" i="28"/>
  <c r="R312" i="28"/>
  <c r="S312" i="28"/>
  <c r="T312" i="28"/>
  <c r="U312" i="28"/>
  <c r="V312" i="28"/>
  <c r="R313" i="28"/>
  <c r="S313" i="28"/>
  <c r="T313" i="28"/>
  <c r="U313" i="28"/>
  <c r="V313" i="28"/>
  <c r="R314" i="28"/>
  <c r="S314" i="28"/>
  <c r="T314" i="28"/>
  <c r="U314" i="28"/>
  <c r="V314" i="28"/>
  <c r="R315" i="28"/>
  <c r="S315" i="28"/>
  <c r="T315" i="28"/>
  <c r="U315" i="28"/>
  <c r="V315" i="28"/>
  <c r="R316" i="28"/>
  <c r="S316" i="28"/>
  <c r="T316" i="28"/>
  <c r="U316" i="28"/>
  <c r="V316" i="28"/>
  <c r="R317" i="28"/>
  <c r="S317" i="28"/>
  <c r="T317" i="28"/>
  <c r="U317" i="28"/>
  <c r="V317" i="28"/>
  <c r="R318" i="28"/>
  <c r="S318" i="28"/>
  <c r="T318" i="28"/>
  <c r="U318" i="28"/>
  <c r="V318" i="28"/>
  <c r="R319" i="28"/>
  <c r="S319" i="28"/>
  <c r="T319" i="28"/>
  <c r="U319" i="28"/>
  <c r="V319" i="28"/>
  <c r="R320" i="28"/>
  <c r="S320" i="28"/>
  <c r="T320" i="28"/>
  <c r="U320" i="28"/>
  <c r="V320" i="28"/>
  <c r="R321" i="28"/>
  <c r="S321" i="28"/>
  <c r="T321" i="28"/>
  <c r="U321" i="28"/>
  <c r="V321" i="28"/>
  <c r="R322" i="28"/>
  <c r="S322" i="28"/>
  <c r="T322" i="28"/>
  <c r="U322" i="28"/>
  <c r="V322" i="28"/>
  <c r="R323" i="28"/>
  <c r="S323" i="28"/>
  <c r="T323" i="28"/>
  <c r="U323" i="28"/>
  <c r="V323" i="28"/>
  <c r="R324" i="28"/>
  <c r="S324" i="28"/>
  <c r="T324" i="28"/>
  <c r="U324" i="28"/>
  <c r="V324" i="28"/>
  <c r="R325" i="28"/>
  <c r="S325" i="28"/>
  <c r="T325" i="28"/>
  <c r="U325" i="28"/>
  <c r="V325" i="28"/>
  <c r="R326" i="28"/>
  <c r="S326" i="28"/>
  <c r="T326" i="28"/>
  <c r="U326" i="28"/>
  <c r="V326" i="28"/>
  <c r="R327" i="28"/>
  <c r="S327" i="28"/>
  <c r="T327" i="28"/>
  <c r="U327" i="28"/>
  <c r="V327" i="28"/>
  <c r="R328" i="28"/>
  <c r="S328" i="28"/>
  <c r="T328" i="28"/>
  <c r="U328" i="28"/>
  <c r="V328" i="28"/>
  <c r="R329" i="28"/>
  <c r="S329" i="28"/>
  <c r="T329" i="28"/>
  <c r="U329" i="28"/>
  <c r="V329" i="28"/>
  <c r="R330" i="28"/>
  <c r="S330" i="28"/>
  <c r="T330" i="28"/>
  <c r="U330" i="28"/>
  <c r="V330" i="28"/>
  <c r="R331" i="28"/>
  <c r="S331" i="28"/>
  <c r="T331" i="28"/>
  <c r="U331" i="28"/>
  <c r="V331" i="28"/>
  <c r="R332" i="28"/>
  <c r="S332" i="28"/>
  <c r="T332" i="28"/>
  <c r="U332" i="28"/>
  <c r="V332" i="28"/>
  <c r="R333" i="28"/>
  <c r="S333" i="28"/>
  <c r="T333" i="28"/>
  <c r="U333" i="28"/>
  <c r="V333" i="28"/>
  <c r="R334" i="28"/>
  <c r="S334" i="28"/>
  <c r="T334" i="28"/>
  <c r="U334" i="28"/>
  <c r="V334" i="28"/>
  <c r="R335" i="28"/>
  <c r="S335" i="28"/>
  <c r="T335" i="28"/>
  <c r="U335" i="28"/>
  <c r="V335" i="28"/>
  <c r="R336" i="28"/>
  <c r="S336" i="28"/>
  <c r="T336" i="28"/>
  <c r="U336" i="28"/>
  <c r="V336" i="28"/>
  <c r="R337" i="28"/>
  <c r="S337" i="28"/>
  <c r="T337" i="28"/>
  <c r="U337" i="28"/>
  <c r="V337" i="28"/>
  <c r="R338" i="28"/>
  <c r="S338" i="28"/>
  <c r="T338" i="28"/>
  <c r="U338" i="28"/>
  <c r="V338" i="28"/>
  <c r="R339" i="28"/>
  <c r="S339" i="28"/>
  <c r="T339" i="28"/>
  <c r="U339" i="28"/>
  <c r="V339" i="28"/>
  <c r="R340" i="28"/>
  <c r="S340" i="28"/>
  <c r="T340" i="28"/>
  <c r="U340" i="28"/>
  <c r="V340" i="28"/>
  <c r="R341" i="28"/>
  <c r="S341" i="28"/>
  <c r="T341" i="28"/>
  <c r="U341" i="28"/>
  <c r="V341" i="28"/>
  <c r="R342" i="28"/>
  <c r="S342" i="28"/>
  <c r="T342" i="28"/>
  <c r="U342" i="28"/>
  <c r="V342" i="28"/>
  <c r="R343" i="28"/>
  <c r="S343" i="28"/>
  <c r="T343" i="28"/>
  <c r="U343" i="28"/>
  <c r="V343" i="28"/>
  <c r="R344" i="28"/>
  <c r="S344" i="28"/>
  <c r="T344" i="28"/>
  <c r="U344" i="28"/>
  <c r="V344" i="28"/>
  <c r="R345" i="28"/>
  <c r="S345" i="28"/>
  <c r="T345" i="28"/>
  <c r="U345" i="28"/>
  <c r="V345" i="28"/>
  <c r="R346" i="28"/>
  <c r="S346" i="28"/>
  <c r="T346" i="28"/>
  <c r="U346" i="28"/>
  <c r="V346" i="28"/>
  <c r="R347" i="28"/>
  <c r="S347" i="28"/>
  <c r="T347" i="28"/>
  <c r="U347" i="28"/>
  <c r="V347" i="28"/>
  <c r="R348" i="28"/>
  <c r="S348" i="28"/>
  <c r="T348" i="28"/>
  <c r="U348" i="28"/>
  <c r="V348" i="28"/>
  <c r="R349" i="28"/>
  <c r="S349" i="28"/>
  <c r="T349" i="28"/>
  <c r="U349" i="28"/>
  <c r="V349" i="28"/>
  <c r="R350" i="28"/>
  <c r="S350" i="28"/>
  <c r="T350" i="28"/>
  <c r="U350" i="28"/>
  <c r="V350" i="28"/>
  <c r="R351" i="28"/>
  <c r="S351" i="28"/>
  <c r="T351" i="28"/>
  <c r="U351" i="28"/>
  <c r="V351" i="28"/>
  <c r="R352" i="28"/>
  <c r="S352" i="28"/>
  <c r="T352" i="28"/>
  <c r="U352" i="28"/>
  <c r="V352" i="28"/>
  <c r="R353" i="28"/>
  <c r="S353" i="28"/>
  <c r="T353" i="28"/>
  <c r="U353" i="28"/>
  <c r="V353" i="28"/>
  <c r="R354" i="28"/>
  <c r="S354" i="28"/>
  <c r="T354" i="28"/>
  <c r="U354" i="28"/>
  <c r="V354" i="28"/>
  <c r="R355" i="28"/>
  <c r="S355" i="28"/>
  <c r="T355" i="28"/>
  <c r="U355" i="28"/>
  <c r="V355" i="28"/>
  <c r="R356" i="28"/>
  <c r="S356" i="28"/>
  <c r="T356" i="28"/>
  <c r="U356" i="28"/>
  <c r="V356" i="28"/>
  <c r="R357" i="28"/>
  <c r="S357" i="28"/>
  <c r="T357" i="28"/>
  <c r="U357" i="28"/>
  <c r="V357" i="28"/>
  <c r="R358" i="28"/>
  <c r="S358" i="28"/>
  <c r="T358" i="28"/>
  <c r="U358" i="28"/>
  <c r="V358" i="28"/>
  <c r="E367" i="31"/>
  <c r="F367" i="31"/>
  <c r="G367" i="31"/>
  <c r="H367" i="31"/>
  <c r="I367" i="31"/>
  <c r="J367" i="31"/>
  <c r="K367" i="31"/>
  <c r="L367" i="31"/>
  <c r="M367" i="31"/>
  <c r="N367" i="31"/>
  <c r="O367" i="31"/>
  <c r="P367" i="31"/>
  <c r="Q367" i="31"/>
  <c r="R367" i="31"/>
  <c r="S367" i="31"/>
  <c r="T367" i="31"/>
  <c r="U367" i="31"/>
  <c r="V367" i="31"/>
  <c r="W367" i="31"/>
  <c r="X367" i="31"/>
  <c r="Y367" i="31"/>
  <c r="Z367" i="31"/>
  <c r="D367" i="31"/>
  <c r="E366" i="31"/>
  <c r="F366" i="31"/>
  <c r="G366" i="31"/>
  <c r="H366" i="31"/>
  <c r="I366" i="31"/>
  <c r="J366" i="31"/>
  <c r="K366" i="31"/>
  <c r="L366" i="31"/>
  <c r="M366" i="31"/>
  <c r="N366" i="31"/>
  <c r="O366" i="31"/>
  <c r="P366" i="31"/>
  <c r="Q366" i="31"/>
  <c r="R366" i="31"/>
  <c r="S366" i="31"/>
  <c r="T366" i="31"/>
  <c r="U366" i="31"/>
  <c r="V366" i="31"/>
  <c r="W366" i="31"/>
  <c r="X366" i="31"/>
  <c r="Y366" i="31"/>
  <c r="Z366" i="31"/>
  <c r="D366" i="31"/>
  <c r="Z365" i="31"/>
  <c r="Y365" i="31"/>
  <c r="X365" i="31"/>
  <c r="W365" i="31"/>
  <c r="R365" i="31"/>
  <c r="S365" i="31"/>
  <c r="T365" i="31"/>
  <c r="U365" i="31"/>
  <c r="V365" i="31"/>
  <c r="Q365" i="31"/>
  <c r="P365" i="31"/>
  <c r="L365" i="31"/>
  <c r="M365" i="31"/>
  <c r="N365" i="31"/>
  <c r="O365" i="31"/>
  <c r="K365" i="31"/>
  <c r="J365" i="31"/>
  <c r="I365" i="31"/>
  <c r="E365" i="31"/>
  <c r="F365" i="31"/>
  <c r="G365" i="31"/>
  <c r="H365" i="31"/>
  <c r="D365" i="31"/>
  <c r="E362" i="31"/>
  <c r="F362" i="31"/>
  <c r="G362" i="31"/>
  <c r="H362" i="31"/>
  <c r="I362" i="31"/>
  <c r="J362" i="31"/>
  <c r="K362" i="31"/>
  <c r="L362" i="31"/>
  <c r="M362" i="31"/>
  <c r="N362" i="31"/>
  <c r="O362" i="31"/>
  <c r="P362" i="31"/>
  <c r="Q362" i="31"/>
  <c r="R362" i="31"/>
  <c r="S362" i="31"/>
  <c r="T362" i="31"/>
  <c r="U362" i="31"/>
  <c r="V362" i="31"/>
  <c r="W362" i="31"/>
  <c r="X362" i="31"/>
  <c r="Y362" i="31"/>
  <c r="Z362" i="31"/>
  <c r="D362" i="31"/>
  <c r="E367" i="25"/>
  <c r="F367" i="25"/>
  <c r="G367" i="25"/>
  <c r="H367" i="25"/>
  <c r="I367" i="25"/>
  <c r="J367" i="25"/>
  <c r="K367" i="25"/>
  <c r="L367" i="25"/>
  <c r="M367" i="25"/>
  <c r="N367" i="25"/>
  <c r="O367" i="25"/>
  <c r="P367" i="25"/>
  <c r="Q367" i="25"/>
  <c r="R367" i="25"/>
  <c r="S367" i="25"/>
  <c r="T367" i="25"/>
  <c r="U367" i="25"/>
  <c r="V367" i="25"/>
  <c r="W367" i="25"/>
  <c r="X367" i="25"/>
  <c r="Y367" i="25"/>
  <c r="Z367" i="25"/>
  <c r="D367" i="25"/>
  <c r="E366" i="25"/>
  <c r="F366" i="25"/>
  <c r="G366" i="25"/>
  <c r="H366" i="25"/>
  <c r="I366" i="25"/>
  <c r="J366" i="25"/>
  <c r="K366" i="25"/>
  <c r="L366" i="25"/>
  <c r="M366" i="25"/>
  <c r="N366" i="25"/>
  <c r="O366" i="25"/>
  <c r="P366" i="25"/>
  <c r="Q366" i="25"/>
  <c r="R366" i="25"/>
  <c r="S366" i="25"/>
  <c r="T366" i="25"/>
  <c r="U366" i="25"/>
  <c r="V366" i="25"/>
  <c r="W366" i="25"/>
  <c r="X366" i="25"/>
  <c r="Y366" i="25"/>
  <c r="Z366" i="25"/>
  <c r="D366" i="25"/>
  <c r="Z365" i="25"/>
  <c r="Y365" i="25"/>
  <c r="X365" i="25"/>
  <c r="W365" i="25"/>
  <c r="S365" i="25"/>
  <c r="T365" i="25"/>
  <c r="U365" i="25"/>
  <c r="V365" i="25"/>
  <c r="R365" i="25"/>
  <c r="Q365" i="25"/>
  <c r="P365" i="25"/>
  <c r="L365" i="25"/>
  <c r="M365" i="25"/>
  <c r="N365" i="25"/>
  <c r="O365" i="25"/>
  <c r="K365" i="25"/>
  <c r="J365" i="25"/>
  <c r="I365" i="25"/>
  <c r="E365" i="25"/>
  <c r="F365" i="25"/>
  <c r="G365" i="25"/>
  <c r="H365" i="25"/>
  <c r="D365" i="25"/>
  <c r="E362" i="25"/>
  <c r="F362" i="25"/>
  <c r="G362" i="25"/>
  <c r="H362" i="25"/>
  <c r="I362" i="25"/>
  <c r="J362" i="25"/>
  <c r="K362" i="25"/>
  <c r="L362" i="25"/>
  <c r="M362" i="25"/>
  <c r="N362" i="25"/>
  <c r="O362" i="25"/>
  <c r="P362" i="25"/>
  <c r="Q362" i="25"/>
  <c r="R362" i="25"/>
  <c r="S362" i="25"/>
  <c r="T362" i="25"/>
  <c r="U362" i="25"/>
  <c r="V362" i="25"/>
  <c r="W362" i="25"/>
  <c r="X362" i="25"/>
  <c r="Y362" i="25"/>
  <c r="Z362" i="25"/>
  <c r="D362" i="25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Z364" i="6"/>
  <c r="E363" i="6"/>
  <c r="F363" i="6"/>
  <c r="G363" i="6"/>
  <c r="H363" i="6"/>
  <c r="E360" i="6"/>
  <c r="F360" i="6"/>
  <c r="G360" i="6"/>
  <c r="H360" i="6"/>
  <c r="K360" i="6"/>
  <c r="L360" i="6"/>
  <c r="M360" i="6"/>
  <c r="N360" i="6"/>
  <c r="O360" i="6"/>
  <c r="Y360" i="6"/>
  <c r="Z366" i="30" l="1"/>
  <c r="X361" i="30"/>
  <c r="W361" i="30"/>
  <c r="R8" i="32"/>
  <c r="S8" i="32"/>
  <c r="T8" i="32"/>
  <c r="U8" i="32"/>
  <c r="V8" i="32"/>
  <c r="R9" i="32"/>
  <c r="S9" i="32"/>
  <c r="T9" i="32"/>
  <c r="U9" i="32"/>
  <c r="V9" i="32"/>
  <c r="R10" i="32"/>
  <c r="S10" i="32"/>
  <c r="T10" i="32"/>
  <c r="U10" i="32"/>
  <c r="V10" i="32"/>
  <c r="R11" i="32"/>
  <c r="S11" i="32"/>
  <c r="T11" i="32"/>
  <c r="U11" i="32"/>
  <c r="V11" i="32"/>
  <c r="R12" i="32"/>
  <c r="S12" i="32"/>
  <c r="T12" i="32"/>
  <c r="U12" i="32"/>
  <c r="V12" i="32"/>
  <c r="R13" i="32"/>
  <c r="S13" i="32"/>
  <c r="T13" i="32"/>
  <c r="U13" i="32"/>
  <c r="V13" i="32"/>
  <c r="R14" i="32"/>
  <c r="S14" i="32"/>
  <c r="T14" i="32"/>
  <c r="U14" i="32"/>
  <c r="V14" i="32"/>
  <c r="R15" i="32"/>
  <c r="S15" i="32"/>
  <c r="T15" i="32"/>
  <c r="U15" i="32"/>
  <c r="V15" i="32"/>
  <c r="R16" i="32"/>
  <c r="S16" i="32"/>
  <c r="T16" i="32"/>
  <c r="U16" i="32"/>
  <c r="V16" i="32"/>
  <c r="R17" i="32"/>
  <c r="S17" i="32"/>
  <c r="T17" i="32"/>
  <c r="U17" i="32"/>
  <c r="V17" i="32"/>
  <c r="R18" i="32"/>
  <c r="S18" i="32"/>
  <c r="T18" i="32"/>
  <c r="U18" i="32"/>
  <c r="V18" i="32"/>
  <c r="R19" i="32"/>
  <c r="S19" i="32"/>
  <c r="T19" i="32"/>
  <c r="U19" i="32"/>
  <c r="V19" i="32"/>
  <c r="R20" i="32"/>
  <c r="S20" i="32"/>
  <c r="T20" i="32"/>
  <c r="U20" i="32"/>
  <c r="V20" i="32"/>
  <c r="R21" i="32"/>
  <c r="S21" i="32"/>
  <c r="T21" i="32"/>
  <c r="U21" i="32"/>
  <c r="V21" i="32"/>
  <c r="R22" i="32"/>
  <c r="S22" i="32"/>
  <c r="T22" i="32"/>
  <c r="U22" i="32"/>
  <c r="V22" i="32"/>
  <c r="R23" i="32"/>
  <c r="S23" i="32"/>
  <c r="T23" i="32"/>
  <c r="U23" i="32"/>
  <c r="V23" i="32"/>
  <c r="R24" i="32"/>
  <c r="S24" i="32"/>
  <c r="T24" i="32"/>
  <c r="U24" i="32"/>
  <c r="V24" i="32"/>
  <c r="R25" i="32"/>
  <c r="S25" i="32"/>
  <c r="T25" i="32"/>
  <c r="U25" i="32"/>
  <c r="V25" i="32"/>
  <c r="R26" i="32"/>
  <c r="S26" i="32"/>
  <c r="T26" i="32"/>
  <c r="U26" i="32"/>
  <c r="V26" i="32"/>
  <c r="R27" i="32"/>
  <c r="S27" i="32"/>
  <c r="T27" i="32"/>
  <c r="U27" i="32"/>
  <c r="V27" i="32"/>
  <c r="R28" i="32"/>
  <c r="S28" i="32"/>
  <c r="T28" i="32"/>
  <c r="U28" i="32"/>
  <c r="V28" i="32"/>
  <c r="R29" i="32"/>
  <c r="S29" i="32"/>
  <c r="T29" i="32"/>
  <c r="U29" i="32"/>
  <c r="V29" i="32"/>
  <c r="R30" i="32"/>
  <c r="S30" i="32"/>
  <c r="T30" i="32"/>
  <c r="U30" i="32"/>
  <c r="V30" i="32"/>
  <c r="R31" i="32"/>
  <c r="S31" i="32"/>
  <c r="T31" i="32"/>
  <c r="U31" i="32"/>
  <c r="V31" i="32"/>
  <c r="R32" i="32"/>
  <c r="S32" i="32"/>
  <c r="T32" i="32"/>
  <c r="U32" i="32"/>
  <c r="V32" i="32"/>
  <c r="R33" i="32"/>
  <c r="S33" i="32"/>
  <c r="T33" i="32"/>
  <c r="U33" i="32"/>
  <c r="V33" i="32"/>
  <c r="R34" i="32"/>
  <c r="S34" i="32"/>
  <c r="T34" i="32"/>
  <c r="U34" i="32"/>
  <c r="V34" i="32"/>
  <c r="R35" i="32"/>
  <c r="S35" i="32"/>
  <c r="T35" i="32"/>
  <c r="U35" i="32"/>
  <c r="V35" i="32"/>
  <c r="R36" i="32"/>
  <c r="S36" i="32"/>
  <c r="T36" i="32"/>
  <c r="U36" i="32"/>
  <c r="V36" i="32"/>
  <c r="R37" i="32"/>
  <c r="S37" i="32"/>
  <c r="T37" i="32"/>
  <c r="U37" i="32"/>
  <c r="V37" i="32"/>
  <c r="R38" i="32"/>
  <c r="S38" i="32"/>
  <c r="T38" i="32"/>
  <c r="U38" i="32"/>
  <c r="V38" i="32"/>
  <c r="R39" i="32"/>
  <c r="S39" i="32"/>
  <c r="T39" i="32"/>
  <c r="U39" i="32"/>
  <c r="V39" i="32"/>
  <c r="R40" i="32"/>
  <c r="S40" i="32"/>
  <c r="T40" i="32"/>
  <c r="U40" i="32"/>
  <c r="V40" i="32"/>
  <c r="R41" i="32"/>
  <c r="S41" i="32"/>
  <c r="T41" i="32"/>
  <c r="U41" i="32"/>
  <c r="V41" i="32"/>
  <c r="R42" i="32"/>
  <c r="S42" i="32"/>
  <c r="T42" i="32"/>
  <c r="U42" i="32"/>
  <c r="V42" i="32"/>
  <c r="R43" i="32"/>
  <c r="S43" i="32"/>
  <c r="T43" i="32"/>
  <c r="U43" i="32"/>
  <c r="V43" i="32"/>
  <c r="R44" i="32"/>
  <c r="S44" i="32"/>
  <c r="T44" i="32"/>
  <c r="U44" i="32"/>
  <c r="V44" i="32"/>
  <c r="R45" i="32"/>
  <c r="S45" i="32"/>
  <c r="T45" i="32"/>
  <c r="U45" i="32"/>
  <c r="V45" i="32"/>
  <c r="R46" i="32"/>
  <c r="S46" i="32"/>
  <c r="T46" i="32"/>
  <c r="U46" i="32"/>
  <c r="V46" i="32"/>
  <c r="R47" i="32"/>
  <c r="S47" i="32"/>
  <c r="T47" i="32"/>
  <c r="U47" i="32"/>
  <c r="V47" i="32"/>
  <c r="R48" i="32"/>
  <c r="S48" i="32"/>
  <c r="T48" i="32"/>
  <c r="U48" i="32"/>
  <c r="V48" i="32"/>
  <c r="R49" i="32"/>
  <c r="S49" i="32"/>
  <c r="T49" i="32"/>
  <c r="U49" i="32"/>
  <c r="V49" i="32"/>
  <c r="R50" i="32"/>
  <c r="S50" i="32"/>
  <c r="T50" i="32"/>
  <c r="U50" i="32"/>
  <c r="V50" i="32"/>
  <c r="R51" i="32"/>
  <c r="S51" i="32"/>
  <c r="T51" i="32"/>
  <c r="U51" i="32"/>
  <c r="V51" i="32"/>
  <c r="R52" i="32"/>
  <c r="S52" i="32"/>
  <c r="T52" i="32"/>
  <c r="U52" i="32"/>
  <c r="V52" i="32"/>
  <c r="R53" i="32"/>
  <c r="S53" i="32"/>
  <c r="T53" i="32"/>
  <c r="U53" i="32"/>
  <c r="V53" i="32"/>
  <c r="R54" i="32"/>
  <c r="S54" i="32"/>
  <c r="T54" i="32"/>
  <c r="U54" i="32"/>
  <c r="V54" i="32"/>
  <c r="R55" i="32"/>
  <c r="S55" i="32"/>
  <c r="T55" i="32"/>
  <c r="U55" i="32"/>
  <c r="V55" i="32"/>
  <c r="R56" i="32"/>
  <c r="S56" i="32"/>
  <c r="T56" i="32"/>
  <c r="U56" i="32"/>
  <c r="V56" i="32"/>
  <c r="R57" i="32"/>
  <c r="S57" i="32"/>
  <c r="T57" i="32"/>
  <c r="U57" i="32"/>
  <c r="V57" i="32"/>
  <c r="R58" i="32"/>
  <c r="S58" i="32"/>
  <c r="T58" i="32"/>
  <c r="U58" i="32"/>
  <c r="V58" i="32"/>
  <c r="R59" i="32"/>
  <c r="S59" i="32"/>
  <c r="T59" i="32"/>
  <c r="U59" i="32"/>
  <c r="V59" i="32"/>
  <c r="R60" i="32"/>
  <c r="S60" i="32"/>
  <c r="T60" i="32"/>
  <c r="U60" i="32"/>
  <c r="V60" i="32"/>
  <c r="R61" i="32"/>
  <c r="S61" i="32"/>
  <c r="T61" i="32"/>
  <c r="U61" i="32"/>
  <c r="V61" i="32"/>
  <c r="R62" i="32"/>
  <c r="S62" i="32"/>
  <c r="T62" i="32"/>
  <c r="U62" i="32"/>
  <c r="V62" i="32"/>
  <c r="R63" i="32"/>
  <c r="S63" i="32"/>
  <c r="T63" i="32"/>
  <c r="U63" i="32"/>
  <c r="V63" i="32"/>
  <c r="R64" i="32"/>
  <c r="S64" i="32"/>
  <c r="T64" i="32"/>
  <c r="U64" i="32"/>
  <c r="V64" i="32"/>
  <c r="R65" i="32"/>
  <c r="S65" i="32"/>
  <c r="T65" i="32"/>
  <c r="U65" i="32"/>
  <c r="V65" i="32"/>
  <c r="R66" i="32"/>
  <c r="S66" i="32"/>
  <c r="T66" i="32"/>
  <c r="U66" i="32"/>
  <c r="V66" i="32"/>
  <c r="R67" i="32"/>
  <c r="S67" i="32"/>
  <c r="T67" i="32"/>
  <c r="U67" i="32"/>
  <c r="V67" i="32"/>
  <c r="R68" i="32"/>
  <c r="S68" i="32"/>
  <c r="T68" i="32"/>
  <c r="U68" i="32"/>
  <c r="V68" i="32"/>
  <c r="R69" i="32"/>
  <c r="S69" i="32"/>
  <c r="T69" i="32"/>
  <c r="U69" i="32"/>
  <c r="V69" i="32"/>
  <c r="R70" i="32"/>
  <c r="S70" i="32"/>
  <c r="T70" i="32"/>
  <c r="U70" i="32"/>
  <c r="V70" i="32"/>
  <c r="R71" i="32"/>
  <c r="S71" i="32"/>
  <c r="T71" i="32"/>
  <c r="U71" i="32"/>
  <c r="V71" i="32"/>
  <c r="R72" i="32"/>
  <c r="S72" i="32"/>
  <c r="T72" i="32"/>
  <c r="U72" i="32"/>
  <c r="V72" i="32"/>
  <c r="R73" i="32"/>
  <c r="S73" i="32"/>
  <c r="T73" i="32"/>
  <c r="U73" i="32"/>
  <c r="V73" i="32"/>
  <c r="R74" i="32"/>
  <c r="S74" i="32"/>
  <c r="T74" i="32"/>
  <c r="U74" i="32"/>
  <c r="V74" i="32"/>
  <c r="R75" i="32"/>
  <c r="S75" i="32"/>
  <c r="T75" i="32"/>
  <c r="U75" i="32"/>
  <c r="V75" i="32"/>
  <c r="R76" i="32"/>
  <c r="S76" i="32"/>
  <c r="T76" i="32"/>
  <c r="U76" i="32"/>
  <c r="V76" i="32"/>
  <c r="R77" i="32"/>
  <c r="S77" i="32"/>
  <c r="T77" i="32"/>
  <c r="U77" i="32"/>
  <c r="V77" i="32"/>
  <c r="R78" i="32"/>
  <c r="S78" i="32"/>
  <c r="T78" i="32"/>
  <c r="U78" i="32"/>
  <c r="V78" i="32"/>
  <c r="R79" i="32"/>
  <c r="S79" i="32"/>
  <c r="T79" i="32"/>
  <c r="U79" i="32"/>
  <c r="V79" i="32"/>
  <c r="R80" i="32"/>
  <c r="S80" i="32"/>
  <c r="T80" i="32"/>
  <c r="U80" i="32"/>
  <c r="V80" i="32"/>
  <c r="R81" i="32"/>
  <c r="S81" i="32"/>
  <c r="T81" i="32"/>
  <c r="U81" i="32"/>
  <c r="V81" i="32"/>
  <c r="R82" i="32"/>
  <c r="S82" i="32"/>
  <c r="T82" i="32"/>
  <c r="U82" i="32"/>
  <c r="V82" i="32"/>
  <c r="R83" i="32"/>
  <c r="S83" i="32"/>
  <c r="T83" i="32"/>
  <c r="U83" i="32"/>
  <c r="V83" i="32"/>
  <c r="R84" i="32"/>
  <c r="S84" i="32"/>
  <c r="T84" i="32"/>
  <c r="U84" i="32"/>
  <c r="V84" i="32"/>
  <c r="R85" i="32"/>
  <c r="S85" i="32"/>
  <c r="T85" i="32"/>
  <c r="U85" i="32"/>
  <c r="V85" i="32"/>
  <c r="R86" i="32"/>
  <c r="S86" i="32"/>
  <c r="T86" i="32"/>
  <c r="U86" i="32"/>
  <c r="V86" i="32"/>
  <c r="R87" i="32"/>
  <c r="S87" i="32"/>
  <c r="T87" i="32"/>
  <c r="U87" i="32"/>
  <c r="V87" i="32"/>
  <c r="R88" i="32"/>
  <c r="S88" i="32"/>
  <c r="T88" i="32"/>
  <c r="U88" i="32"/>
  <c r="V88" i="32"/>
  <c r="R89" i="32"/>
  <c r="S89" i="32"/>
  <c r="T89" i="32"/>
  <c r="U89" i="32"/>
  <c r="V89" i="32"/>
  <c r="R90" i="32"/>
  <c r="S90" i="32"/>
  <c r="T90" i="32"/>
  <c r="U90" i="32"/>
  <c r="V90" i="32"/>
  <c r="R91" i="32"/>
  <c r="S91" i="32"/>
  <c r="T91" i="32"/>
  <c r="U91" i="32"/>
  <c r="V91" i="32"/>
  <c r="R92" i="32"/>
  <c r="S92" i="32"/>
  <c r="T92" i="32"/>
  <c r="U92" i="32"/>
  <c r="V92" i="32"/>
  <c r="R93" i="32"/>
  <c r="S93" i="32"/>
  <c r="T93" i="32"/>
  <c r="U93" i="32"/>
  <c r="V93" i="32"/>
  <c r="R94" i="32"/>
  <c r="S94" i="32"/>
  <c r="T94" i="32"/>
  <c r="U94" i="32"/>
  <c r="V94" i="32"/>
  <c r="R95" i="32"/>
  <c r="S95" i="32"/>
  <c r="T95" i="32"/>
  <c r="U95" i="32"/>
  <c r="V95" i="32"/>
  <c r="R96" i="32"/>
  <c r="S96" i="32"/>
  <c r="T96" i="32"/>
  <c r="U96" i="32"/>
  <c r="V96" i="32"/>
  <c r="R97" i="32"/>
  <c r="S97" i="32"/>
  <c r="T97" i="32"/>
  <c r="U97" i="32"/>
  <c r="V97" i="32"/>
  <c r="R98" i="32"/>
  <c r="S98" i="32"/>
  <c r="T98" i="32"/>
  <c r="U98" i="32"/>
  <c r="V98" i="32"/>
  <c r="R99" i="32"/>
  <c r="S99" i="32"/>
  <c r="T99" i="32"/>
  <c r="U99" i="32"/>
  <c r="V99" i="32"/>
  <c r="R100" i="32"/>
  <c r="S100" i="32"/>
  <c r="T100" i="32"/>
  <c r="U100" i="32"/>
  <c r="V100" i="32"/>
  <c r="R101" i="32"/>
  <c r="S101" i="32"/>
  <c r="T101" i="32"/>
  <c r="U101" i="32"/>
  <c r="V101" i="32"/>
  <c r="R102" i="32"/>
  <c r="S102" i="32"/>
  <c r="T102" i="32"/>
  <c r="U102" i="32"/>
  <c r="V102" i="32"/>
  <c r="R103" i="32"/>
  <c r="S103" i="32"/>
  <c r="T103" i="32"/>
  <c r="U103" i="32"/>
  <c r="V103" i="32"/>
  <c r="R104" i="32"/>
  <c r="S104" i="32"/>
  <c r="T104" i="32"/>
  <c r="U104" i="32"/>
  <c r="V104" i="32"/>
  <c r="R105" i="32"/>
  <c r="S105" i="32"/>
  <c r="T105" i="32"/>
  <c r="U105" i="32"/>
  <c r="V105" i="32"/>
  <c r="R106" i="32"/>
  <c r="S106" i="32"/>
  <c r="T106" i="32"/>
  <c r="U106" i="32"/>
  <c r="V106" i="32"/>
  <c r="R107" i="32"/>
  <c r="S107" i="32"/>
  <c r="T107" i="32"/>
  <c r="U107" i="32"/>
  <c r="V107" i="32"/>
  <c r="R108" i="32"/>
  <c r="S108" i="32"/>
  <c r="T108" i="32"/>
  <c r="U108" i="32"/>
  <c r="V108" i="32"/>
  <c r="R109" i="32"/>
  <c r="S109" i="32"/>
  <c r="T109" i="32"/>
  <c r="U109" i="32"/>
  <c r="V109" i="32"/>
  <c r="R110" i="32"/>
  <c r="S110" i="32"/>
  <c r="T110" i="32"/>
  <c r="U110" i="32"/>
  <c r="V110" i="32"/>
  <c r="R111" i="32"/>
  <c r="S111" i="32"/>
  <c r="T111" i="32"/>
  <c r="U111" i="32"/>
  <c r="V111" i="32"/>
  <c r="R112" i="32"/>
  <c r="S112" i="32"/>
  <c r="T112" i="32"/>
  <c r="U112" i="32"/>
  <c r="V112" i="32"/>
  <c r="R113" i="32"/>
  <c r="S113" i="32"/>
  <c r="T113" i="32"/>
  <c r="U113" i="32"/>
  <c r="V113" i="32"/>
  <c r="R114" i="32"/>
  <c r="S114" i="32"/>
  <c r="T114" i="32"/>
  <c r="U114" i="32"/>
  <c r="V114" i="32"/>
  <c r="R115" i="32"/>
  <c r="S115" i="32"/>
  <c r="T115" i="32"/>
  <c r="U115" i="32"/>
  <c r="V115" i="32"/>
  <c r="R116" i="32"/>
  <c r="S116" i="32"/>
  <c r="T116" i="32"/>
  <c r="U116" i="32"/>
  <c r="V116" i="32"/>
  <c r="R117" i="32"/>
  <c r="S117" i="32"/>
  <c r="T117" i="32"/>
  <c r="U117" i="32"/>
  <c r="V117" i="32"/>
  <c r="R118" i="32"/>
  <c r="S118" i="32"/>
  <c r="T118" i="32"/>
  <c r="U118" i="32"/>
  <c r="V118" i="32"/>
  <c r="R119" i="32"/>
  <c r="S119" i="32"/>
  <c r="T119" i="32"/>
  <c r="U119" i="32"/>
  <c r="V119" i="32"/>
  <c r="R120" i="32"/>
  <c r="S120" i="32"/>
  <c r="T120" i="32"/>
  <c r="U120" i="32"/>
  <c r="V120" i="32"/>
  <c r="R121" i="32"/>
  <c r="S121" i="32"/>
  <c r="T121" i="32"/>
  <c r="U121" i="32"/>
  <c r="V121" i="32"/>
  <c r="R122" i="32"/>
  <c r="S122" i="32"/>
  <c r="T122" i="32"/>
  <c r="U122" i="32"/>
  <c r="V122" i="32"/>
  <c r="R123" i="32"/>
  <c r="S123" i="32"/>
  <c r="T123" i="32"/>
  <c r="U123" i="32"/>
  <c r="V123" i="32"/>
  <c r="R124" i="32"/>
  <c r="S124" i="32"/>
  <c r="T124" i="32"/>
  <c r="U124" i="32"/>
  <c r="V124" i="32"/>
  <c r="R125" i="32"/>
  <c r="S125" i="32"/>
  <c r="T125" i="32"/>
  <c r="U125" i="32"/>
  <c r="V125" i="32"/>
  <c r="R126" i="32"/>
  <c r="S126" i="32"/>
  <c r="T126" i="32"/>
  <c r="U126" i="32"/>
  <c r="V126" i="32"/>
  <c r="R127" i="32"/>
  <c r="S127" i="32"/>
  <c r="T127" i="32"/>
  <c r="U127" i="32"/>
  <c r="V127" i="32"/>
  <c r="R128" i="32"/>
  <c r="S128" i="32"/>
  <c r="T128" i="32"/>
  <c r="U128" i="32"/>
  <c r="V128" i="32"/>
  <c r="R129" i="32"/>
  <c r="S129" i="32"/>
  <c r="T129" i="32"/>
  <c r="U129" i="32"/>
  <c r="V129" i="32"/>
  <c r="R130" i="32"/>
  <c r="S130" i="32"/>
  <c r="T130" i="32"/>
  <c r="U130" i="32"/>
  <c r="V130" i="32"/>
  <c r="R131" i="32"/>
  <c r="S131" i="32"/>
  <c r="T131" i="32"/>
  <c r="U131" i="32"/>
  <c r="V131" i="32"/>
  <c r="R132" i="32"/>
  <c r="S132" i="32"/>
  <c r="T132" i="32"/>
  <c r="U132" i="32"/>
  <c r="V132" i="32"/>
  <c r="R133" i="32"/>
  <c r="S133" i="32"/>
  <c r="T133" i="32"/>
  <c r="U133" i="32"/>
  <c r="V133" i="32"/>
  <c r="R134" i="32"/>
  <c r="S134" i="32"/>
  <c r="T134" i="32"/>
  <c r="U134" i="32"/>
  <c r="V134" i="32"/>
  <c r="R135" i="32"/>
  <c r="S135" i="32"/>
  <c r="T135" i="32"/>
  <c r="U135" i="32"/>
  <c r="V135" i="32"/>
  <c r="R136" i="32"/>
  <c r="S136" i="32"/>
  <c r="T136" i="32"/>
  <c r="U136" i="32"/>
  <c r="V136" i="32"/>
  <c r="R137" i="32"/>
  <c r="S137" i="32"/>
  <c r="T137" i="32"/>
  <c r="U137" i="32"/>
  <c r="V137" i="32"/>
  <c r="R138" i="32"/>
  <c r="S138" i="32"/>
  <c r="T138" i="32"/>
  <c r="U138" i="32"/>
  <c r="V138" i="32"/>
  <c r="R139" i="32"/>
  <c r="S139" i="32"/>
  <c r="T139" i="32"/>
  <c r="U139" i="32"/>
  <c r="V139" i="32"/>
  <c r="R140" i="32"/>
  <c r="S140" i="32"/>
  <c r="T140" i="32"/>
  <c r="U140" i="32"/>
  <c r="V140" i="32"/>
  <c r="R141" i="32"/>
  <c r="S141" i="32"/>
  <c r="T141" i="32"/>
  <c r="U141" i="32"/>
  <c r="V141" i="32"/>
  <c r="R142" i="32"/>
  <c r="S142" i="32"/>
  <c r="T142" i="32"/>
  <c r="U142" i="32"/>
  <c r="V142" i="32"/>
  <c r="R143" i="32"/>
  <c r="S143" i="32"/>
  <c r="T143" i="32"/>
  <c r="U143" i="32"/>
  <c r="V143" i="32"/>
  <c r="R144" i="32"/>
  <c r="S144" i="32"/>
  <c r="T144" i="32"/>
  <c r="U144" i="32"/>
  <c r="V144" i="32"/>
  <c r="R145" i="32"/>
  <c r="S145" i="32"/>
  <c r="T145" i="32"/>
  <c r="U145" i="32"/>
  <c r="V145" i="32"/>
  <c r="R146" i="32"/>
  <c r="S146" i="32"/>
  <c r="T146" i="32"/>
  <c r="U146" i="32"/>
  <c r="V146" i="32"/>
  <c r="R147" i="32"/>
  <c r="S147" i="32"/>
  <c r="T147" i="32"/>
  <c r="U147" i="32"/>
  <c r="V147" i="32"/>
  <c r="R148" i="32"/>
  <c r="S148" i="32"/>
  <c r="T148" i="32"/>
  <c r="U148" i="32"/>
  <c r="V148" i="32"/>
  <c r="R149" i="32"/>
  <c r="S149" i="32"/>
  <c r="T149" i="32"/>
  <c r="U149" i="32"/>
  <c r="V149" i="32"/>
  <c r="R150" i="32"/>
  <c r="S150" i="32"/>
  <c r="T150" i="32"/>
  <c r="U150" i="32"/>
  <c r="V150" i="32"/>
  <c r="R151" i="32"/>
  <c r="S151" i="32"/>
  <c r="T151" i="32"/>
  <c r="U151" i="32"/>
  <c r="V151" i="32"/>
  <c r="R152" i="32"/>
  <c r="S152" i="32"/>
  <c r="T152" i="32"/>
  <c r="U152" i="32"/>
  <c r="V152" i="32"/>
  <c r="R153" i="32"/>
  <c r="S153" i="32"/>
  <c r="T153" i="32"/>
  <c r="U153" i="32"/>
  <c r="V153" i="32"/>
  <c r="R154" i="32"/>
  <c r="S154" i="32"/>
  <c r="T154" i="32"/>
  <c r="U154" i="32"/>
  <c r="V154" i="32"/>
  <c r="R155" i="32"/>
  <c r="S155" i="32"/>
  <c r="T155" i="32"/>
  <c r="U155" i="32"/>
  <c r="V155" i="32"/>
  <c r="R156" i="32"/>
  <c r="S156" i="32"/>
  <c r="T156" i="32"/>
  <c r="U156" i="32"/>
  <c r="V156" i="32"/>
  <c r="R157" i="32"/>
  <c r="S157" i="32"/>
  <c r="T157" i="32"/>
  <c r="U157" i="32"/>
  <c r="V157" i="32"/>
  <c r="R158" i="32"/>
  <c r="S158" i="32"/>
  <c r="T158" i="32"/>
  <c r="U158" i="32"/>
  <c r="V158" i="32"/>
  <c r="R159" i="32"/>
  <c r="S159" i="32"/>
  <c r="T159" i="32"/>
  <c r="U159" i="32"/>
  <c r="V159" i="32"/>
  <c r="R160" i="32"/>
  <c r="S160" i="32"/>
  <c r="T160" i="32"/>
  <c r="U160" i="32"/>
  <c r="V160" i="32"/>
  <c r="R161" i="32"/>
  <c r="S161" i="32"/>
  <c r="T161" i="32"/>
  <c r="U161" i="32"/>
  <c r="V161" i="32"/>
  <c r="R162" i="32"/>
  <c r="S162" i="32"/>
  <c r="T162" i="32"/>
  <c r="U162" i="32"/>
  <c r="V162" i="32"/>
  <c r="R163" i="32"/>
  <c r="S163" i="32"/>
  <c r="T163" i="32"/>
  <c r="U163" i="32"/>
  <c r="V163" i="32"/>
  <c r="R164" i="32"/>
  <c r="S164" i="32"/>
  <c r="T164" i="32"/>
  <c r="U164" i="32"/>
  <c r="V164" i="32"/>
  <c r="R165" i="32"/>
  <c r="S165" i="32"/>
  <c r="T165" i="32"/>
  <c r="U165" i="32"/>
  <c r="V165" i="32"/>
  <c r="R166" i="32"/>
  <c r="S166" i="32"/>
  <c r="T166" i="32"/>
  <c r="U166" i="32"/>
  <c r="V166" i="32"/>
  <c r="R167" i="32"/>
  <c r="S167" i="32"/>
  <c r="T167" i="32"/>
  <c r="U167" i="32"/>
  <c r="V167" i="32"/>
  <c r="R168" i="32"/>
  <c r="S168" i="32"/>
  <c r="T168" i="32"/>
  <c r="U168" i="32"/>
  <c r="V168" i="32"/>
  <c r="R169" i="32"/>
  <c r="S169" i="32"/>
  <c r="T169" i="32"/>
  <c r="U169" i="32"/>
  <c r="V169" i="32"/>
  <c r="R170" i="32"/>
  <c r="S170" i="32"/>
  <c r="T170" i="32"/>
  <c r="U170" i="32"/>
  <c r="V170" i="32"/>
  <c r="R171" i="32"/>
  <c r="S171" i="32"/>
  <c r="T171" i="32"/>
  <c r="U171" i="32"/>
  <c r="V171" i="32"/>
  <c r="R172" i="32"/>
  <c r="S172" i="32"/>
  <c r="T172" i="32"/>
  <c r="U172" i="32"/>
  <c r="V172" i="32"/>
  <c r="R173" i="32"/>
  <c r="S173" i="32"/>
  <c r="T173" i="32"/>
  <c r="U173" i="32"/>
  <c r="V173" i="32"/>
  <c r="R174" i="32"/>
  <c r="S174" i="32"/>
  <c r="T174" i="32"/>
  <c r="U174" i="32"/>
  <c r="V174" i="32"/>
  <c r="R175" i="32"/>
  <c r="S175" i="32"/>
  <c r="T175" i="32"/>
  <c r="U175" i="32"/>
  <c r="V175" i="32"/>
  <c r="R176" i="32"/>
  <c r="S176" i="32"/>
  <c r="T176" i="32"/>
  <c r="U176" i="32"/>
  <c r="V176" i="32"/>
  <c r="R177" i="32"/>
  <c r="S177" i="32"/>
  <c r="T177" i="32"/>
  <c r="U177" i="32"/>
  <c r="V177" i="32"/>
  <c r="R178" i="32"/>
  <c r="S178" i="32"/>
  <c r="T178" i="32"/>
  <c r="U178" i="32"/>
  <c r="V178" i="32"/>
  <c r="R179" i="32"/>
  <c r="S179" i="32"/>
  <c r="T179" i="32"/>
  <c r="U179" i="32"/>
  <c r="V179" i="32"/>
  <c r="R180" i="32"/>
  <c r="S180" i="32"/>
  <c r="T180" i="32"/>
  <c r="U180" i="32"/>
  <c r="V180" i="32"/>
  <c r="R181" i="32"/>
  <c r="S181" i="32"/>
  <c r="T181" i="32"/>
  <c r="U181" i="32"/>
  <c r="V181" i="32"/>
  <c r="R182" i="32"/>
  <c r="S182" i="32"/>
  <c r="T182" i="32"/>
  <c r="U182" i="32"/>
  <c r="V182" i="32"/>
  <c r="R183" i="32"/>
  <c r="S183" i="32"/>
  <c r="T183" i="32"/>
  <c r="U183" i="32"/>
  <c r="V183" i="32"/>
  <c r="R184" i="32"/>
  <c r="S184" i="32"/>
  <c r="T184" i="32"/>
  <c r="U184" i="32"/>
  <c r="V184" i="32"/>
  <c r="R185" i="32"/>
  <c r="S185" i="32"/>
  <c r="T185" i="32"/>
  <c r="U185" i="32"/>
  <c r="V185" i="32"/>
  <c r="R186" i="32"/>
  <c r="S186" i="32"/>
  <c r="T186" i="32"/>
  <c r="U186" i="32"/>
  <c r="V186" i="32"/>
  <c r="R187" i="32"/>
  <c r="S187" i="32"/>
  <c r="T187" i="32"/>
  <c r="U187" i="32"/>
  <c r="V187" i="32"/>
  <c r="R188" i="32"/>
  <c r="S188" i="32"/>
  <c r="T188" i="32"/>
  <c r="U188" i="32"/>
  <c r="V188" i="32"/>
  <c r="R189" i="32"/>
  <c r="S189" i="32"/>
  <c r="T189" i="32"/>
  <c r="U189" i="32"/>
  <c r="V189" i="32"/>
  <c r="R190" i="32"/>
  <c r="S190" i="32"/>
  <c r="T190" i="32"/>
  <c r="U190" i="32"/>
  <c r="V190" i="32"/>
  <c r="R191" i="32"/>
  <c r="S191" i="32"/>
  <c r="T191" i="32"/>
  <c r="U191" i="32"/>
  <c r="V191" i="32"/>
  <c r="R192" i="32"/>
  <c r="S192" i="32"/>
  <c r="T192" i="32"/>
  <c r="U192" i="32"/>
  <c r="V192" i="32"/>
  <c r="R193" i="32"/>
  <c r="S193" i="32"/>
  <c r="T193" i="32"/>
  <c r="U193" i="32"/>
  <c r="V193" i="32"/>
  <c r="R194" i="32"/>
  <c r="S194" i="32"/>
  <c r="T194" i="32"/>
  <c r="U194" i="32"/>
  <c r="V194" i="32"/>
  <c r="R195" i="32"/>
  <c r="S195" i="32"/>
  <c r="T195" i="32"/>
  <c r="U195" i="32"/>
  <c r="V195" i="32"/>
  <c r="R196" i="32"/>
  <c r="S196" i="32"/>
  <c r="T196" i="32"/>
  <c r="U196" i="32"/>
  <c r="V196" i="32"/>
  <c r="R197" i="32"/>
  <c r="S197" i="32"/>
  <c r="T197" i="32"/>
  <c r="U197" i="32"/>
  <c r="V197" i="32"/>
  <c r="R198" i="32"/>
  <c r="S198" i="32"/>
  <c r="T198" i="32"/>
  <c r="U198" i="32"/>
  <c r="V198" i="32"/>
  <c r="R199" i="32"/>
  <c r="S199" i="32"/>
  <c r="T199" i="32"/>
  <c r="U199" i="32"/>
  <c r="V199" i="32"/>
  <c r="R200" i="32"/>
  <c r="S200" i="32"/>
  <c r="T200" i="32"/>
  <c r="U200" i="32"/>
  <c r="V200" i="32"/>
  <c r="R201" i="32"/>
  <c r="S201" i="32"/>
  <c r="T201" i="32"/>
  <c r="U201" i="32"/>
  <c r="V201" i="32"/>
  <c r="R202" i="32"/>
  <c r="S202" i="32"/>
  <c r="T202" i="32"/>
  <c r="U202" i="32"/>
  <c r="V202" i="32"/>
  <c r="R203" i="32"/>
  <c r="S203" i="32"/>
  <c r="T203" i="32"/>
  <c r="U203" i="32"/>
  <c r="V203" i="32"/>
  <c r="R204" i="32"/>
  <c r="S204" i="32"/>
  <c r="T204" i="32"/>
  <c r="U204" i="32"/>
  <c r="V204" i="32"/>
  <c r="R205" i="32"/>
  <c r="S205" i="32"/>
  <c r="T205" i="32"/>
  <c r="U205" i="32"/>
  <c r="V205" i="32"/>
  <c r="R206" i="32"/>
  <c r="S206" i="32"/>
  <c r="T206" i="32"/>
  <c r="U206" i="32"/>
  <c r="V206" i="32"/>
  <c r="R207" i="32"/>
  <c r="S207" i="32"/>
  <c r="T207" i="32"/>
  <c r="U207" i="32"/>
  <c r="V207" i="32"/>
  <c r="R208" i="32"/>
  <c r="S208" i="32"/>
  <c r="T208" i="32"/>
  <c r="U208" i="32"/>
  <c r="V208" i="32"/>
  <c r="R209" i="32"/>
  <c r="S209" i="32"/>
  <c r="T209" i="32"/>
  <c r="U209" i="32"/>
  <c r="V209" i="32"/>
  <c r="R210" i="32"/>
  <c r="S210" i="32"/>
  <c r="T210" i="32"/>
  <c r="U210" i="32"/>
  <c r="V210" i="32"/>
  <c r="R211" i="32"/>
  <c r="S211" i="32"/>
  <c r="T211" i="32"/>
  <c r="U211" i="32"/>
  <c r="V211" i="32"/>
  <c r="R212" i="32"/>
  <c r="S212" i="32"/>
  <c r="T212" i="32"/>
  <c r="U212" i="32"/>
  <c r="V212" i="32"/>
  <c r="R213" i="32"/>
  <c r="S213" i="32"/>
  <c r="T213" i="32"/>
  <c r="U213" i="32"/>
  <c r="V213" i="32"/>
  <c r="R214" i="32"/>
  <c r="S214" i="32"/>
  <c r="T214" i="32"/>
  <c r="U214" i="32"/>
  <c r="V214" i="32"/>
  <c r="R215" i="32"/>
  <c r="S215" i="32"/>
  <c r="T215" i="32"/>
  <c r="U215" i="32"/>
  <c r="V215" i="32"/>
  <c r="R216" i="32"/>
  <c r="S216" i="32"/>
  <c r="T216" i="32"/>
  <c r="U216" i="32"/>
  <c r="V216" i="32"/>
  <c r="R217" i="32"/>
  <c r="S217" i="32"/>
  <c r="T217" i="32"/>
  <c r="U217" i="32"/>
  <c r="V217" i="32"/>
  <c r="R218" i="32"/>
  <c r="S218" i="32"/>
  <c r="T218" i="32"/>
  <c r="U218" i="32"/>
  <c r="V218" i="32"/>
  <c r="R219" i="32"/>
  <c r="S219" i="32"/>
  <c r="T219" i="32"/>
  <c r="U219" i="32"/>
  <c r="V219" i="32"/>
  <c r="R220" i="32"/>
  <c r="S220" i="32"/>
  <c r="T220" i="32"/>
  <c r="U220" i="32"/>
  <c r="V220" i="32"/>
  <c r="R221" i="32"/>
  <c r="S221" i="32"/>
  <c r="T221" i="32"/>
  <c r="U221" i="32"/>
  <c r="V221" i="32"/>
  <c r="R222" i="32"/>
  <c r="S222" i="32"/>
  <c r="T222" i="32"/>
  <c r="U222" i="32"/>
  <c r="V222" i="32"/>
  <c r="R223" i="32"/>
  <c r="S223" i="32"/>
  <c r="T223" i="32"/>
  <c r="U223" i="32"/>
  <c r="V223" i="32"/>
  <c r="R224" i="32"/>
  <c r="S224" i="32"/>
  <c r="T224" i="32"/>
  <c r="U224" i="32"/>
  <c r="V224" i="32"/>
  <c r="R225" i="32"/>
  <c r="S225" i="32"/>
  <c r="T225" i="32"/>
  <c r="U225" i="32"/>
  <c r="V225" i="32"/>
  <c r="R226" i="32"/>
  <c r="S226" i="32"/>
  <c r="T226" i="32"/>
  <c r="U226" i="32"/>
  <c r="V226" i="32"/>
  <c r="R227" i="32"/>
  <c r="S227" i="32"/>
  <c r="T227" i="32"/>
  <c r="U227" i="32"/>
  <c r="V227" i="32"/>
  <c r="R228" i="32"/>
  <c r="S228" i="32"/>
  <c r="T228" i="32"/>
  <c r="U228" i="32"/>
  <c r="V228" i="32"/>
  <c r="R229" i="32"/>
  <c r="S229" i="32"/>
  <c r="T229" i="32"/>
  <c r="U229" i="32"/>
  <c r="V229" i="32"/>
  <c r="R230" i="32"/>
  <c r="S230" i="32"/>
  <c r="T230" i="32"/>
  <c r="U230" i="32"/>
  <c r="V230" i="32"/>
  <c r="R231" i="32"/>
  <c r="S231" i="32"/>
  <c r="T231" i="32"/>
  <c r="U231" i="32"/>
  <c r="V231" i="32"/>
  <c r="R232" i="32"/>
  <c r="S232" i="32"/>
  <c r="T232" i="32"/>
  <c r="U232" i="32"/>
  <c r="V232" i="32"/>
  <c r="R233" i="32"/>
  <c r="S233" i="32"/>
  <c r="T233" i="32"/>
  <c r="U233" i="32"/>
  <c r="V233" i="32"/>
  <c r="R234" i="32"/>
  <c r="S234" i="32"/>
  <c r="T234" i="32"/>
  <c r="U234" i="32"/>
  <c r="V234" i="32"/>
  <c r="R235" i="32"/>
  <c r="S235" i="32"/>
  <c r="T235" i="32"/>
  <c r="U235" i="32"/>
  <c r="V235" i="32"/>
  <c r="R236" i="32"/>
  <c r="S236" i="32"/>
  <c r="T236" i="32"/>
  <c r="U236" i="32"/>
  <c r="V236" i="32"/>
  <c r="R237" i="32"/>
  <c r="S237" i="32"/>
  <c r="T237" i="32"/>
  <c r="U237" i="32"/>
  <c r="V237" i="32"/>
  <c r="R238" i="32"/>
  <c r="S238" i="32"/>
  <c r="T238" i="32"/>
  <c r="U238" i="32"/>
  <c r="V238" i="32"/>
  <c r="R239" i="32"/>
  <c r="S239" i="32"/>
  <c r="T239" i="32"/>
  <c r="U239" i="32"/>
  <c r="V239" i="32"/>
  <c r="R240" i="32"/>
  <c r="S240" i="32"/>
  <c r="T240" i="32"/>
  <c r="U240" i="32"/>
  <c r="V240" i="32"/>
  <c r="R241" i="32"/>
  <c r="S241" i="32"/>
  <c r="T241" i="32"/>
  <c r="U241" i="32"/>
  <c r="V241" i="32"/>
  <c r="R242" i="32"/>
  <c r="S242" i="32"/>
  <c r="T242" i="32"/>
  <c r="U242" i="32"/>
  <c r="V242" i="32"/>
  <c r="R243" i="32"/>
  <c r="S243" i="32"/>
  <c r="T243" i="32"/>
  <c r="U243" i="32"/>
  <c r="V243" i="32"/>
  <c r="R244" i="32"/>
  <c r="S244" i="32"/>
  <c r="T244" i="32"/>
  <c r="U244" i="32"/>
  <c r="V244" i="32"/>
  <c r="R245" i="32"/>
  <c r="S245" i="32"/>
  <c r="T245" i="32"/>
  <c r="U245" i="32"/>
  <c r="V245" i="32"/>
  <c r="R246" i="32"/>
  <c r="S246" i="32"/>
  <c r="T246" i="32"/>
  <c r="U246" i="32"/>
  <c r="V246" i="32"/>
  <c r="R247" i="32"/>
  <c r="S247" i="32"/>
  <c r="T247" i="32"/>
  <c r="U247" i="32"/>
  <c r="V247" i="32"/>
  <c r="R248" i="32"/>
  <c r="S248" i="32"/>
  <c r="T248" i="32"/>
  <c r="U248" i="32"/>
  <c r="V248" i="32"/>
  <c r="R249" i="32"/>
  <c r="S249" i="32"/>
  <c r="T249" i="32"/>
  <c r="U249" i="32"/>
  <c r="V249" i="32"/>
  <c r="R250" i="32"/>
  <c r="S250" i="32"/>
  <c r="T250" i="32"/>
  <c r="U250" i="32"/>
  <c r="V250" i="32"/>
  <c r="R251" i="32"/>
  <c r="S251" i="32"/>
  <c r="T251" i="32"/>
  <c r="U251" i="32"/>
  <c r="V251" i="32"/>
  <c r="R252" i="32"/>
  <c r="S252" i="32"/>
  <c r="T252" i="32"/>
  <c r="U252" i="32"/>
  <c r="V252" i="32"/>
  <c r="R253" i="32"/>
  <c r="S253" i="32"/>
  <c r="T253" i="32"/>
  <c r="U253" i="32"/>
  <c r="V253" i="32"/>
  <c r="R254" i="32"/>
  <c r="S254" i="32"/>
  <c r="T254" i="32"/>
  <c r="U254" i="32"/>
  <c r="V254" i="32"/>
  <c r="R255" i="32"/>
  <c r="S255" i="32"/>
  <c r="T255" i="32"/>
  <c r="U255" i="32"/>
  <c r="V255" i="32"/>
  <c r="R256" i="32"/>
  <c r="S256" i="32"/>
  <c r="T256" i="32"/>
  <c r="U256" i="32"/>
  <c r="V256" i="32"/>
  <c r="R257" i="32"/>
  <c r="S257" i="32"/>
  <c r="T257" i="32"/>
  <c r="U257" i="32"/>
  <c r="V257" i="32"/>
  <c r="R258" i="32"/>
  <c r="S258" i="32"/>
  <c r="T258" i="32"/>
  <c r="U258" i="32"/>
  <c r="V258" i="32"/>
  <c r="R259" i="32"/>
  <c r="S259" i="32"/>
  <c r="T259" i="32"/>
  <c r="U259" i="32"/>
  <c r="V259" i="32"/>
  <c r="R260" i="32"/>
  <c r="S260" i="32"/>
  <c r="T260" i="32"/>
  <c r="U260" i="32"/>
  <c r="V260" i="32"/>
  <c r="R261" i="32"/>
  <c r="S261" i="32"/>
  <c r="T261" i="32"/>
  <c r="U261" i="32"/>
  <c r="V261" i="32"/>
  <c r="R262" i="32"/>
  <c r="S262" i="32"/>
  <c r="T262" i="32"/>
  <c r="U262" i="32"/>
  <c r="V262" i="32"/>
  <c r="R263" i="32"/>
  <c r="S263" i="32"/>
  <c r="T263" i="32"/>
  <c r="U263" i="32"/>
  <c r="V263" i="32"/>
  <c r="R264" i="32"/>
  <c r="S264" i="32"/>
  <c r="T264" i="32"/>
  <c r="U264" i="32"/>
  <c r="V264" i="32"/>
  <c r="R265" i="32"/>
  <c r="S265" i="32"/>
  <c r="T265" i="32"/>
  <c r="U265" i="32"/>
  <c r="V265" i="32"/>
  <c r="R266" i="32"/>
  <c r="S266" i="32"/>
  <c r="T266" i="32"/>
  <c r="U266" i="32"/>
  <c r="V266" i="32"/>
  <c r="R267" i="32"/>
  <c r="S267" i="32"/>
  <c r="T267" i="32"/>
  <c r="U267" i="32"/>
  <c r="V267" i="32"/>
  <c r="R268" i="32"/>
  <c r="S268" i="32"/>
  <c r="T268" i="32"/>
  <c r="U268" i="32"/>
  <c r="V268" i="32"/>
  <c r="R269" i="32"/>
  <c r="S269" i="32"/>
  <c r="T269" i="32"/>
  <c r="U269" i="32"/>
  <c r="V269" i="32"/>
  <c r="R270" i="32"/>
  <c r="S270" i="32"/>
  <c r="T270" i="32"/>
  <c r="U270" i="32"/>
  <c r="V270" i="32"/>
  <c r="R271" i="32"/>
  <c r="S271" i="32"/>
  <c r="T271" i="32"/>
  <c r="U271" i="32"/>
  <c r="V271" i="32"/>
  <c r="R272" i="32"/>
  <c r="S272" i="32"/>
  <c r="T272" i="32"/>
  <c r="U272" i="32"/>
  <c r="V272" i="32"/>
  <c r="R273" i="32"/>
  <c r="S273" i="32"/>
  <c r="T273" i="32"/>
  <c r="U273" i="32"/>
  <c r="V273" i="32"/>
  <c r="R274" i="32"/>
  <c r="S274" i="32"/>
  <c r="T274" i="32"/>
  <c r="U274" i="32"/>
  <c r="V274" i="32"/>
  <c r="R275" i="32"/>
  <c r="S275" i="32"/>
  <c r="T275" i="32"/>
  <c r="U275" i="32"/>
  <c r="V275" i="32"/>
  <c r="R276" i="32"/>
  <c r="S276" i="32"/>
  <c r="T276" i="32"/>
  <c r="U276" i="32"/>
  <c r="V276" i="32"/>
  <c r="R277" i="32"/>
  <c r="S277" i="32"/>
  <c r="T277" i="32"/>
  <c r="U277" i="32"/>
  <c r="V277" i="32"/>
  <c r="R278" i="32"/>
  <c r="S278" i="32"/>
  <c r="T278" i="32"/>
  <c r="U278" i="32"/>
  <c r="V278" i="32"/>
  <c r="R279" i="32"/>
  <c r="S279" i="32"/>
  <c r="T279" i="32"/>
  <c r="U279" i="32"/>
  <c r="V279" i="32"/>
  <c r="R280" i="32"/>
  <c r="S280" i="32"/>
  <c r="T280" i="32"/>
  <c r="U280" i="32"/>
  <c r="V280" i="32"/>
  <c r="R281" i="32"/>
  <c r="S281" i="32"/>
  <c r="T281" i="32"/>
  <c r="U281" i="32"/>
  <c r="V281" i="32"/>
  <c r="R282" i="32"/>
  <c r="S282" i="32"/>
  <c r="T282" i="32"/>
  <c r="U282" i="32"/>
  <c r="V282" i="32"/>
  <c r="R283" i="32"/>
  <c r="S283" i="32"/>
  <c r="T283" i="32"/>
  <c r="U283" i="32"/>
  <c r="V283" i="32"/>
  <c r="R284" i="32"/>
  <c r="S284" i="32"/>
  <c r="T284" i="32"/>
  <c r="U284" i="32"/>
  <c r="V284" i="32"/>
  <c r="R285" i="32"/>
  <c r="S285" i="32"/>
  <c r="T285" i="32"/>
  <c r="U285" i="32"/>
  <c r="V285" i="32"/>
  <c r="R286" i="32"/>
  <c r="S286" i="32"/>
  <c r="T286" i="32"/>
  <c r="U286" i="32"/>
  <c r="V286" i="32"/>
  <c r="R287" i="32"/>
  <c r="S287" i="32"/>
  <c r="T287" i="32"/>
  <c r="U287" i="32"/>
  <c r="V287" i="32"/>
  <c r="R288" i="32"/>
  <c r="S288" i="32"/>
  <c r="T288" i="32"/>
  <c r="U288" i="32"/>
  <c r="V288" i="32"/>
  <c r="R289" i="32"/>
  <c r="S289" i="32"/>
  <c r="T289" i="32"/>
  <c r="U289" i="32"/>
  <c r="V289" i="32"/>
  <c r="R290" i="32"/>
  <c r="S290" i="32"/>
  <c r="T290" i="32"/>
  <c r="U290" i="32"/>
  <c r="V290" i="32"/>
  <c r="R291" i="32"/>
  <c r="S291" i="32"/>
  <c r="T291" i="32"/>
  <c r="U291" i="32"/>
  <c r="V291" i="32"/>
  <c r="R292" i="32"/>
  <c r="S292" i="32"/>
  <c r="T292" i="32"/>
  <c r="U292" i="32"/>
  <c r="V292" i="32"/>
  <c r="R293" i="32"/>
  <c r="S293" i="32"/>
  <c r="T293" i="32"/>
  <c r="U293" i="32"/>
  <c r="V293" i="32"/>
  <c r="R294" i="32"/>
  <c r="S294" i="32"/>
  <c r="T294" i="32"/>
  <c r="U294" i="32"/>
  <c r="V294" i="32"/>
  <c r="R295" i="32"/>
  <c r="S295" i="32"/>
  <c r="T295" i="32"/>
  <c r="U295" i="32"/>
  <c r="V295" i="32"/>
  <c r="R296" i="32"/>
  <c r="S296" i="32"/>
  <c r="T296" i="32"/>
  <c r="U296" i="32"/>
  <c r="V296" i="32"/>
  <c r="R297" i="32"/>
  <c r="S297" i="32"/>
  <c r="T297" i="32"/>
  <c r="U297" i="32"/>
  <c r="V297" i="32"/>
  <c r="R298" i="32"/>
  <c r="S298" i="32"/>
  <c r="T298" i="32"/>
  <c r="U298" i="32"/>
  <c r="V298" i="32"/>
  <c r="R299" i="32"/>
  <c r="S299" i="32"/>
  <c r="T299" i="32"/>
  <c r="U299" i="32"/>
  <c r="V299" i="32"/>
  <c r="R300" i="32"/>
  <c r="S300" i="32"/>
  <c r="T300" i="32"/>
  <c r="U300" i="32"/>
  <c r="V300" i="32"/>
  <c r="R301" i="32"/>
  <c r="S301" i="32"/>
  <c r="T301" i="32"/>
  <c r="U301" i="32"/>
  <c r="V301" i="32"/>
  <c r="R302" i="32"/>
  <c r="S302" i="32"/>
  <c r="T302" i="32"/>
  <c r="U302" i="32"/>
  <c r="V302" i="32"/>
  <c r="R303" i="32"/>
  <c r="S303" i="32"/>
  <c r="T303" i="32"/>
  <c r="U303" i="32"/>
  <c r="V303" i="32"/>
  <c r="R304" i="32"/>
  <c r="S304" i="32"/>
  <c r="T304" i="32"/>
  <c r="U304" i="32"/>
  <c r="V304" i="32"/>
  <c r="R305" i="32"/>
  <c r="S305" i="32"/>
  <c r="T305" i="32"/>
  <c r="U305" i="32"/>
  <c r="V305" i="32"/>
  <c r="R306" i="32"/>
  <c r="S306" i="32"/>
  <c r="T306" i="32"/>
  <c r="U306" i="32"/>
  <c r="V306" i="32"/>
  <c r="R307" i="32"/>
  <c r="S307" i="32"/>
  <c r="T307" i="32"/>
  <c r="U307" i="32"/>
  <c r="V307" i="32"/>
  <c r="R308" i="32"/>
  <c r="S308" i="32"/>
  <c r="T308" i="32"/>
  <c r="U308" i="32"/>
  <c r="V308" i="32"/>
  <c r="R309" i="32"/>
  <c r="S309" i="32"/>
  <c r="T309" i="32"/>
  <c r="U309" i="32"/>
  <c r="V309" i="32"/>
  <c r="R310" i="32"/>
  <c r="S310" i="32"/>
  <c r="T310" i="32"/>
  <c r="U310" i="32"/>
  <c r="V310" i="32"/>
  <c r="R311" i="32"/>
  <c r="S311" i="32"/>
  <c r="T311" i="32"/>
  <c r="U311" i="32"/>
  <c r="V311" i="32"/>
  <c r="R312" i="32"/>
  <c r="S312" i="32"/>
  <c r="T312" i="32"/>
  <c r="U312" i="32"/>
  <c r="V312" i="32"/>
  <c r="R313" i="32"/>
  <c r="S313" i="32"/>
  <c r="T313" i="32"/>
  <c r="U313" i="32"/>
  <c r="V313" i="32"/>
  <c r="R314" i="32"/>
  <c r="S314" i="32"/>
  <c r="T314" i="32"/>
  <c r="U314" i="32"/>
  <c r="V314" i="32"/>
  <c r="R315" i="32"/>
  <c r="S315" i="32"/>
  <c r="T315" i="32"/>
  <c r="U315" i="32"/>
  <c r="V315" i="32"/>
  <c r="R316" i="32"/>
  <c r="S316" i="32"/>
  <c r="T316" i="32"/>
  <c r="U316" i="32"/>
  <c r="V316" i="32"/>
  <c r="R317" i="32"/>
  <c r="S317" i="32"/>
  <c r="T317" i="32"/>
  <c r="U317" i="32"/>
  <c r="V317" i="32"/>
  <c r="R318" i="32"/>
  <c r="S318" i="32"/>
  <c r="T318" i="32"/>
  <c r="U318" i="32"/>
  <c r="V318" i="32"/>
  <c r="R319" i="32"/>
  <c r="S319" i="32"/>
  <c r="T319" i="32"/>
  <c r="U319" i="32"/>
  <c r="V319" i="32"/>
  <c r="R320" i="32"/>
  <c r="S320" i="32"/>
  <c r="T320" i="32"/>
  <c r="U320" i="32"/>
  <c r="V320" i="32"/>
  <c r="R321" i="32"/>
  <c r="S321" i="32"/>
  <c r="T321" i="32"/>
  <c r="U321" i="32"/>
  <c r="V321" i="32"/>
  <c r="R322" i="32"/>
  <c r="S322" i="32"/>
  <c r="T322" i="32"/>
  <c r="U322" i="32"/>
  <c r="V322" i="32"/>
  <c r="R323" i="32"/>
  <c r="S323" i="32"/>
  <c r="T323" i="32"/>
  <c r="U323" i="32"/>
  <c r="V323" i="32"/>
  <c r="R324" i="32"/>
  <c r="S324" i="32"/>
  <c r="T324" i="32"/>
  <c r="U324" i="32"/>
  <c r="V324" i="32"/>
  <c r="R325" i="32"/>
  <c r="S325" i="32"/>
  <c r="T325" i="32"/>
  <c r="U325" i="32"/>
  <c r="V325" i="32"/>
  <c r="R326" i="32"/>
  <c r="S326" i="32"/>
  <c r="T326" i="32"/>
  <c r="U326" i="32"/>
  <c r="V326" i="32"/>
  <c r="R327" i="32"/>
  <c r="S327" i="32"/>
  <c r="T327" i="32"/>
  <c r="U327" i="32"/>
  <c r="V327" i="32"/>
  <c r="R328" i="32"/>
  <c r="S328" i="32"/>
  <c r="T328" i="32"/>
  <c r="U328" i="32"/>
  <c r="V328" i="32"/>
  <c r="R329" i="32"/>
  <c r="S329" i="32"/>
  <c r="T329" i="32"/>
  <c r="U329" i="32"/>
  <c r="V329" i="32"/>
  <c r="R330" i="32"/>
  <c r="S330" i="32"/>
  <c r="T330" i="32"/>
  <c r="U330" i="32"/>
  <c r="V330" i="32"/>
  <c r="R331" i="32"/>
  <c r="S331" i="32"/>
  <c r="T331" i="32"/>
  <c r="U331" i="32"/>
  <c r="V331" i="32"/>
  <c r="R332" i="32"/>
  <c r="S332" i="32"/>
  <c r="T332" i="32"/>
  <c r="U332" i="32"/>
  <c r="V332" i="32"/>
  <c r="R333" i="32"/>
  <c r="S333" i="32"/>
  <c r="T333" i="32"/>
  <c r="U333" i="32"/>
  <c r="V333" i="32"/>
  <c r="R334" i="32"/>
  <c r="S334" i="32"/>
  <c r="T334" i="32"/>
  <c r="U334" i="32"/>
  <c r="V334" i="32"/>
  <c r="R335" i="32"/>
  <c r="S335" i="32"/>
  <c r="T335" i="32"/>
  <c r="U335" i="32"/>
  <c r="V335" i="32"/>
  <c r="R336" i="32"/>
  <c r="S336" i="32"/>
  <c r="T336" i="32"/>
  <c r="U336" i="32"/>
  <c r="V336" i="32"/>
  <c r="R337" i="32"/>
  <c r="S337" i="32"/>
  <c r="T337" i="32"/>
  <c r="U337" i="32"/>
  <c r="V337" i="32"/>
  <c r="R338" i="32"/>
  <c r="S338" i="32"/>
  <c r="T338" i="32"/>
  <c r="U338" i="32"/>
  <c r="V338" i="32"/>
  <c r="R339" i="32"/>
  <c r="S339" i="32"/>
  <c r="T339" i="32"/>
  <c r="U339" i="32"/>
  <c r="V339" i="32"/>
  <c r="R340" i="32"/>
  <c r="S340" i="32"/>
  <c r="T340" i="32"/>
  <c r="U340" i="32"/>
  <c r="V340" i="32"/>
  <c r="R341" i="32"/>
  <c r="S341" i="32"/>
  <c r="T341" i="32"/>
  <c r="U341" i="32"/>
  <c r="V341" i="32"/>
  <c r="R342" i="32"/>
  <c r="S342" i="32"/>
  <c r="T342" i="32"/>
  <c r="U342" i="32"/>
  <c r="V342" i="32"/>
  <c r="R343" i="32"/>
  <c r="S343" i="32"/>
  <c r="T343" i="32"/>
  <c r="U343" i="32"/>
  <c r="V343" i="32"/>
  <c r="R344" i="32"/>
  <c r="S344" i="32"/>
  <c r="T344" i="32"/>
  <c r="U344" i="32"/>
  <c r="V344" i="32"/>
  <c r="R345" i="32"/>
  <c r="S345" i="32"/>
  <c r="T345" i="32"/>
  <c r="U345" i="32"/>
  <c r="V345" i="32"/>
  <c r="R346" i="32"/>
  <c r="S346" i="32"/>
  <c r="T346" i="32"/>
  <c r="U346" i="32"/>
  <c r="V346" i="32"/>
  <c r="R347" i="32"/>
  <c r="S347" i="32"/>
  <c r="T347" i="32"/>
  <c r="U347" i="32"/>
  <c r="V347" i="32"/>
  <c r="R348" i="32"/>
  <c r="S348" i="32"/>
  <c r="T348" i="32"/>
  <c r="U348" i="32"/>
  <c r="V348" i="32"/>
  <c r="R349" i="32"/>
  <c r="S349" i="32"/>
  <c r="T349" i="32"/>
  <c r="U349" i="32"/>
  <c r="V349" i="32"/>
  <c r="R350" i="32"/>
  <c r="S350" i="32"/>
  <c r="T350" i="32"/>
  <c r="U350" i="32"/>
  <c r="V350" i="32"/>
  <c r="R351" i="32"/>
  <c r="S351" i="32"/>
  <c r="T351" i="32"/>
  <c r="U351" i="32"/>
  <c r="V351" i="32"/>
  <c r="R352" i="32"/>
  <c r="S352" i="32"/>
  <c r="T352" i="32"/>
  <c r="U352" i="32"/>
  <c r="V352" i="32"/>
  <c r="R353" i="32"/>
  <c r="S353" i="32"/>
  <c r="T353" i="32"/>
  <c r="U353" i="32"/>
  <c r="V353" i="32"/>
  <c r="R354" i="32"/>
  <c r="S354" i="32"/>
  <c r="T354" i="32"/>
  <c r="U354" i="32"/>
  <c r="V354" i="32"/>
  <c r="R355" i="32"/>
  <c r="S355" i="32"/>
  <c r="T355" i="32"/>
  <c r="U355" i="32"/>
  <c r="V355" i="32"/>
  <c r="R356" i="32"/>
  <c r="S356" i="32"/>
  <c r="T356" i="32"/>
  <c r="U356" i="32"/>
  <c r="V356" i="32"/>
  <c r="R357" i="32"/>
  <c r="S357" i="32"/>
  <c r="T357" i="32"/>
  <c r="U357" i="32"/>
  <c r="V357" i="32"/>
  <c r="R358" i="32"/>
  <c r="S358" i="32"/>
  <c r="T358" i="32"/>
  <c r="U358" i="32"/>
  <c r="V358" i="32"/>
  <c r="S7" i="32"/>
  <c r="T7" i="32"/>
  <c r="U7" i="32"/>
  <c r="V7" i="32"/>
  <c r="R7" i="32"/>
  <c r="R8" i="30"/>
  <c r="S8" i="30"/>
  <c r="T8" i="30"/>
  <c r="U8" i="30"/>
  <c r="V8" i="30"/>
  <c r="R9" i="30"/>
  <c r="S9" i="30"/>
  <c r="T9" i="30"/>
  <c r="U9" i="30"/>
  <c r="V9" i="30"/>
  <c r="R10" i="30"/>
  <c r="S10" i="30"/>
  <c r="T10" i="30"/>
  <c r="U10" i="30"/>
  <c r="V10" i="30"/>
  <c r="R11" i="30"/>
  <c r="S11" i="30"/>
  <c r="T11" i="30"/>
  <c r="U11" i="30"/>
  <c r="V11" i="30"/>
  <c r="R12" i="30"/>
  <c r="S12" i="30"/>
  <c r="T12" i="30"/>
  <c r="U12" i="30"/>
  <c r="V12" i="30"/>
  <c r="R13" i="30"/>
  <c r="S13" i="30"/>
  <c r="T13" i="30"/>
  <c r="U13" i="30"/>
  <c r="V13" i="30"/>
  <c r="R14" i="30"/>
  <c r="S14" i="30"/>
  <c r="T14" i="30"/>
  <c r="U14" i="30"/>
  <c r="V14" i="30"/>
  <c r="R15" i="30"/>
  <c r="S15" i="30"/>
  <c r="T15" i="30"/>
  <c r="U15" i="30"/>
  <c r="V15" i="30"/>
  <c r="R16" i="30"/>
  <c r="S16" i="30"/>
  <c r="T16" i="30"/>
  <c r="U16" i="30"/>
  <c r="V16" i="30"/>
  <c r="R17" i="30"/>
  <c r="S17" i="30"/>
  <c r="T17" i="30"/>
  <c r="U17" i="30"/>
  <c r="V17" i="30"/>
  <c r="R18" i="30"/>
  <c r="S18" i="30"/>
  <c r="T18" i="30"/>
  <c r="U18" i="30"/>
  <c r="V18" i="30"/>
  <c r="R19" i="30"/>
  <c r="S19" i="30"/>
  <c r="T19" i="30"/>
  <c r="U19" i="30"/>
  <c r="V19" i="30"/>
  <c r="R20" i="30"/>
  <c r="S20" i="30"/>
  <c r="T20" i="30"/>
  <c r="U20" i="30"/>
  <c r="V20" i="30"/>
  <c r="R21" i="30"/>
  <c r="S21" i="30"/>
  <c r="T21" i="30"/>
  <c r="U21" i="30"/>
  <c r="V21" i="30"/>
  <c r="R22" i="30"/>
  <c r="S22" i="30"/>
  <c r="T22" i="30"/>
  <c r="U22" i="30"/>
  <c r="V22" i="30"/>
  <c r="R23" i="30"/>
  <c r="S23" i="30"/>
  <c r="T23" i="30"/>
  <c r="U23" i="30"/>
  <c r="V23" i="30"/>
  <c r="R24" i="30"/>
  <c r="S24" i="30"/>
  <c r="T24" i="30"/>
  <c r="U24" i="30"/>
  <c r="V24" i="30"/>
  <c r="R25" i="30"/>
  <c r="S25" i="30"/>
  <c r="T25" i="30"/>
  <c r="U25" i="30"/>
  <c r="V25" i="30"/>
  <c r="R26" i="30"/>
  <c r="S26" i="30"/>
  <c r="T26" i="30"/>
  <c r="U26" i="30"/>
  <c r="V26" i="30"/>
  <c r="R27" i="30"/>
  <c r="S27" i="30"/>
  <c r="T27" i="30"/>
  <c r="U27" i="30"/>
  <c r="V27" i="30"/>
  <c r="R28" i="30"/>
  <c r="S28" i="30"/>
  <c r="T28" i="30"/>
  <c r="U28" i="30"/>
  <c r="V28" i="30"/>
  <c r="R29" i="30"/>
  <c r="S29" i="30"/>
  <c r="T29" i="30"/>
  <c r="U29" i="30"/>
  <c r="V29" i="30"/>
  <c r="R30" i="30"/>
  <c r="S30" i="30"/>
  <c r="T30" i="30"/>
  <c r="U30" i="30"/>
  <c r="V30" i="30"/>
  <c r="R31" i="30"/>
  <c r="S31" i="30"/>
  <c r="T31" i="30"/>
  <c r="U31" i="30"/>
  <c r="V31" i="30"/>
  <c r="R32" i="30"/>
  <c r="S32" i="30"/>
  <c r="T32" i="30"/>
  <c r="U32" i="30"/>
  <c r="V32" i="30"/>
  <c r="R33" i="30"/>
  <c r="S33" i="30"/>
  <c r="T33" i="30"/>
  <c r="U33" i="30"/>
  <c r="V33" i="30"/>
  <c r="R34" i="30"/>
  <c r="S34" i="30"/>
  <c r="T34" i="30"/>
  <c r="U34" i="30"/>
  <c r="V34" i="30"/>
  <c r="R35" i="30"/>
  <c r="S35" i="30"/>
  <c r="T35" i="30"/>
  <c r="U35" i="30"/>
  <c r="V35" i="30"/>
  <c r="R36" i="30"/>
  <c r="S36" i="30"/>
  <c r="T36" i="30"/>
  <c r="U36" i="30"/>
  <c r="V36" i="30"/>
  <c r="R37" i="30"/>
  <c r="S37" i="30"/>
  <c r="T37" i="30"/>
  <c r="U37" i="30"/>
  <c r="V37" i="30"/>
  <c r="R38" i="30"/>
  <c r="S38" i="30"/>
  <c r="T38" i="30"/>
  <c r="U38" i="30"/>
  <c r="V38" i="30"/>
  <c r="R39" i="30"/>
  <c r="S39" i="30"/>
  <c r="T39" i="30"/>
  <c r="U39" i="30"/>
  <c r="V39" i="30"/>
  <c r="R40" i="30"/>
  <c r="S40" i="30"/>
  <c r="T40" i="30"/>
  <c r="U40" i="30"/>
  <c r="V40" i="30"/>
  <c r="R41" i="30"/>
  <c r="S41" i="30"/>
  <c r="T41" i="30"/>
  <c r="U41" i="30"/>
  <c r="V41" i="30"/>
  <c r="R42" i="30"/>
  <c r="S42" i="30"/>
  <c r="T42" i="30"/>
  <c r="U42" i="30"/>
  <c r="V42" i="30"/>
  <c r="R43" i="30"/>
  <c r="S43" i="30"/>
  <c r="T43" i="30"/>
  <c r="U43" i="30"/>
  <c r="V43" i="30"/>
  <c r="R44" i="30"/>
  <c r="S44" i="30"/>
  <c r="T44" i="30"/>
  <c r="U44" i="30"/>
  <c r="V44" i="30"/>
  <c r="R45" i="30"/>
  <c r="S45" i="30"/>
  <c r="T45" i="30"/>
  <c r="U45" i="30"/>
  <c r="V45" i="30"/>
  <c r="R46" i="30"/>
  <c r="S46" i="30"/>
  <c r="T46" i="30"/>
  <c r="U46" i="30"/>
  <c r="V46" i="30"/>
  <c r="R47" i="30"/>
  <c r="S47" i="30"/>
  <c r="T47" i="30"/>
  <c r="U47" i="30"/>
  <c r="V47" i="30"/>
  <c r="R48" i="30"/>
  <c r="S48" i="30"/>
  <c r="T48" i="30"/>
  <c r="U48" i="30"/>
  <c r="V48" i="30"/>
  <c r="R49" i="30"/>
  <c r="S49" i="30"/>
  <c r="T49" i="30"/>
  <c r="U49" i="30"/>
  <c r="V49" i="30"/>
  <c r="R50" i="30"/>
  <c r="S50" i="30"/>
  <c r="T50" i="30"/>
  <c r="U50" i="30"/>
  <c r="V50" i="30"/>
  <c r="R51" i="30"/>
  <c r="S51" i="30"/>
  <c r="T51" i="30"/>
  <c r="U51" i="30"/>
  <c r="V51" i="30"/>
  <c r="R52" i="30"/>
  <c r="S52" i="30"/>
  <c r="T52" i="30"/>
  <c r="U52" i="30"/>
  <c r="V52" i="30"/>
  <c r="R53" i="30"/>
  <c r="S53" i="30"/>
  <c r="T53" i="30"/>
  <c r="U53" i="30"/>
  <c r="V53" i="30"/>
  <c r="R54" i="30"/>
  <c r="S54" i="30"/>
  <c r="T54" i="30"/>
  <c r="U54" i="30"/>
  <c r="V54" i="30"/>
  <c r="R55" i="30"/>
  <c r="S55" i="30"/>
  <c r="T55" i="30"/>
  <c r="U55" i="30"/>
  <c r="V55" i="30"/>
  <c r="R56" i="30"/>
  <c r="S56" i="30"/>
  <c r="T56" i="30"/>
  <c r="U56" i="30"/>
  <c r="V56" i="30"/>
  <c r="R57" i="30"/>
  <c r="S57" i="30"/>
  <c r="T57" i="30"/>
  <c r="U57" i="30"/>
  <c r="V57" i="30"/>
  <c r="R58" i="30"/>
  <c r="S58" i="30"/>
  <c r="T58" i="30"/>
  <c r="U58" i="30"/>
  <c r="V58" i="30"/>
  <c r="R59" i="30"/>
  <c r="S59" i="30"/>
  <c r="T59" i="30"/>
  <c r="U59" i="30"/>
  <c r="V59" i="30"/>
  <c r="R60" i="30"/>
  <c r="S60" i="30"/>
  <c r="T60" i="30"/>
  <c r="U60" i="30"/>
  <c r="V60" i="30"/>
  <c r="R61" i="30"/>
  <c r="S61" i="30"/>
  <c r="T61" i="30"/>
  <c r="U61" i="30"/>
  <c r="V61" i="30"/>
  <c r="R62" i="30"/>
  <c r="S62" i="30"/>
  <c r="T62" i="30"/>
  <c r="U62" i="30"/>
  <c r="V62" i="30"/>
  <c r="R63" i="30"/>
  <c r="S63" i="30"/>
  <c r="T63" i="30"/>
  <c r="U63" i="30"/>
  <c r="V63" i="30"/>
  <c r="R64" i="30"/>
  <c r="S64" i="30"/>
  <c r="T64" i="30"/>
  <c r="U64" i="30"/>
  <c r="V64" i="30"/>
  <c r="R65" i="30"/>
  <c r="S65" i="30"/>
  <c r="T65" i="30"/>
  <c r="U65" i="30"/>
  <c r="V65" i="30"/>
  <c r="R66" i="30"/>
  <c r="S66" i="30"/>
  <c r="T66" i="30"/>
  <c r="U66" i="30"/>
  <c r="V66" i="30"/>
  <c r="R67" i="30"/>
  <c r="S67" i="30"/>
  <c r="T67" i="30"/>
  <c r="U67" i="30"/>
  <c r="V67" i="30"/>
  <c r="R68" i="30"/>
  <c r="S68" i="30"/>
  <c r="T68" i="30"/>
  <c r="U68" i="30"/>
  <c r="V68" i="30"/>
  <c r="R69" i="30"/>
  <c r="S69" i="30"/>
  <c r="T69" i="30"/>
  <c r="U69" i="30"/>
  <c r="V69" i="30"/>
  <c r="R70" i="30"/>
  <c r="S70" i="30"/>
  <c r="T70" i="30"/>
  <c r="U70" i="30"/>
  <c r="V70" i="30"/>
  <c r="R71" i="30"/>
  <c r="S71" i="30"/>
  <c r="T71" i="30"/>
  <c r="U71" i="30"/>
  <c r="V71" i="30"/>
  <c r="R72" i="30"/>
  <c r="S72" i="30"/>
  <c r="T72" i="30"/>
  <c r="U72" i="30"/>
  <c r="V72" i="30"/>
  <c r="R73" i="30"/>
  <c r="S73" i="30"/>
  <c r="T73" i="30"/>
  <c r="U73" i="30"/>
  <c r="V73" i="30"/>
  <c r="R74" i="30"/>
  <c r="S74" i="30"/>
  <c r="T74" i="30"/>
  <c r="U74" i="30"/>
  <c r="V74" i="30"/>
  <c r="R75" i="30"/>
  <c r="S75" i="30"/>
  <c r="T75" i="30"/>
  <c r="U75" i="30"/>
  <c r="V75" i="30"/>
  <c r="R76" i="30"/>
  <c r="S76" i="30"/>
  <c r="T76" i="30"/>
  <c r="U76" i="30"/>
  <c r="V76" i="30"/>
  <c r="R77" i="30"/>
  <c r="S77" i="30"/>
  <c r="T77" i="30"/>
  <c r="U77" i="30"/>
  <c r="V77" i="30"/>
  <c r="R78" i="30"/>
  <c r="S78" i="30"/>
  <c r="T78" i="30"/>
  <c r="U78" i="30"/>
  <c r="V78" i="30"/>
  <c r="R79" i="30"/>
  <c r="S79" i="30"/>
  <c r="T79" i="30"/>
  <c r="U79" i="30"/>
  <c r="V79" i="30"/>
  <c r="R80" i="30"/>
  <c r="S80" i="30"/>
  <c r="T80" i="30"/>
  <c r="U80" i="30"/>
  <c r="V80" i="30"/>
  <c r="R81" i="30"/>
  <c r="S81" i="30"/>
  <c r="T81" i="30"/>
  <c r="U81" i="30"/>
  <c r="V81" i="30"/>
  <c r="R82" i="30"/>
  <c r="S82" i="30"/>
  <c r="T82" i="30"/>
  <c r="U82" i="30"/>
  <c r="V82" i="30"/>
  <c r="R83" i="30"/>
  <c r="S83" i="30"/>
  <c r="T83" i="30"/>
  <c r="U83" i="30"/>
  <c r="V83" i="30"/>
  <c r="R84" i="30"/>
  <c r="S84" i="30"/>
  <c r="T84" i="30"/>
  <c r="U84" i="30"/>
  <c r="V84" i="30"/>
  <c r="R85" i="30"/>
  <c r="S85" i="30"/>
  <c r="T85" i="30"/>
  <c r="U85" i="30"/>
  <c r="V85" i="30"/>
  <c r="R86" i="30"/>
  <c r="S86" i="30"/>
  <c r="T86" i="30"/>
  <c r="U86" i="30"/>
  <c r="V86" i="30"/>
  <c r="R87" i="30"/>
  <c r="S87" i="30"/>
  <c r="T87" i="30"/>
  <c r="U87" i="30"/>
  <c r="V87" i="30"/>
  <c r="R88" i="30"/>
  <c r="S88" i="30"/>
  <c r="T88" i="30"/>
  <c r="U88" i="30"/>
  <c r="V88" i="30"/>
  <c r="R89" i="30"/>
  <c r="S89" i="30"/>
  <c r="T89" i="30"/>
  <c r="U89" i="30"/>
  <c r="V89" i="30"/>
  <c r="R90" i="30"/>
  <c r="S90" i="30"/>
  <c r="T90" i="30"/>
  <c r="U90" i="30"/>
  <c r="V90" i="30"/>
  <c r="R91" i="30"/>
  <c r="S91" i="30"/>
  <c r="T91" i="30"/>
  <c r="U91" i="30"/>
  <c r="V91" i="30"/>
  <c r="R92" i="30"/>
  <c r="S92" i="30"/>
  <c r="T92" i="30"/>
  <c r="U92" i="30"/>
  <c r="V92" i="30"/>
  <c r="R93" i="30"/>
  <c r="S93" i="30"/>
  <c r="T93" i="30"/>
  <c r="U93" i="30"/>
  <c r="V93" i="30"/>
  <c r="R94" i="30"/>
  <c r="S94" i="30"/>
  <c r="T94" i="30"/>
  <c r="U94" i="30"/>
  <c r="V94" i="30"/>
  <c r="R95" i="30"/>
  <c r="S95" i="30"/>
  <c r="T95" i="30"/>
  <c r="U95" i="30"/>
  <c r="V95" i="30"/>
  <c r="R96" i="30"/>
  <c r="S96" i="30"/>
  <c r="T96" i="30"/>
  <c r="U96" i="30"/>
  <c r="V96" i="30"/>
  <c r="R97" i="30"/>
  <c r="S97" i="30"/>
  <c r="T97" i="30"/>
  <c r="U97" i="30"/>
  <c r="V97" i="30"/>
  <c r="R98" i="30"/>
  <c r="S98" i="30"/>
  <c r="T98" i="30"/>
  <c r="U98" i="30"/>
  <c r="V98" i="30"/>
  <c r="R99" i="30"/>
  <c r="S99" i="30"/>
  <c r="T99" i="30"/>
  <c r="U99" i="30"/>
  <c r="V99" i="30"/>
  <c r="R100" i="30"/>
  <c r="S100" i="30"/>
  <c r="T100" i="30"/>
  <c r="U100" i="30"/>
  <c r="V100" i="30"/>
  <c r="R101" i="30"/>
  <c r="S101" i="30"/>
  <c r="T101" i="30"/>
  <c r="U101" i="30"/>
  <c r="V101" i="30"/>
  <c r="R102" i="30"/>
  <c r="S102" i="30"/>
  <c r="T102" i="30"/>
  <c r="U102" i="30"/>
  <c r="V102" i="30"/>
  <c r="R103" i="30"/>
  <c r="S103" i="30"/>
  <c r="T103" i="30"/>
  <c r="U103" i="30"/>
  <c r="V103" i="30"/>
  <c r="R104" i="30"/>
  <c r="S104" i="30"/>
  <c r="T104" i="30"/>
  <c r="U104" i="30"/>
  <c r="V104" i="30"/>
  <c r="R105" i="30"/>
  <c r="S105" i="30"/>
  <c r="T105" i="30"/>
  <c r="U105" i="30"/>
  <c r="V105" i="30"/>
  <c r="R106" i="30"/>
  <c r="S106" i="30"/>
  <c r="T106" i="30"/>
  <c r="U106" i="30"/>
  <c r="V106" i="30"/>
  <c r="R107" i="30"/>
  <c r="S107" i="30"/>
  <c r="T107" i="30"/>
  <c r="U107" i="30"/>
  <c r="V107" i="30"/>
  <c r="R108" i="30"/>
  <c r="S108" i="30"/>
  <c r="T108" i="30"/>
  <c r="U108" i="30"/>
  <c r="V108" i="30"/>
  <c r="R109" i="30"/>
  <c r="S109" i="30"/>
  <c r="T109" i="30"/>
  <c r="U109" i="30"/>
  <c r="V109" i="30"/>
  <c r="R110" i="30"/>
  <c r="S110" i="30"/>
  <c r="T110" i="30"/>
  <c r="U110" i="30"/>
  <c r="V110" i="30"/>
  <c r="R111" i="30"/>
  <c r="S111" i="30"/>
  <c r="T111" i="30"/>
  <c r="U111" i="30"/>
  <c r="V111" i="30"/>
  <c r="R112" i="30"/>
  <c r="S112" i="30"/>
  <c r="T112" i="30"/>
  <c r="U112" i="30"/>
  <c r="V112" i="30"/>
  <c r="R113" i="30"/>
  <c r="S113" i="30"/>
  <c r="T113" i="30"/>
  <c r="U113" i="30"/>
  <c r="V113" i="30"/>
  <c r="R114" i="30"/>
  <c r="S114" i="30"/>
  <c r="T114" i="30"/>
  <c r="U114" i="30"/>
  <c r="V114" i="30"/>
  <c r="R115" i="30"/>
  <c r="S115" i="30"/>
  <c r="T115" i="30"/>
  <c r="U115" i="30"/>
  <c r="V115" i="30"/>
  <c r="R116" i="30"/>
  <c r="S116" i="30"/>
  <c r="T116" i="30"/>
  <c r="U116" i="30"/>
  <c r="V116" i="30"/>
  <c r="R117" i="30"/>
  <c r="S117" i="30"/>
  <c r="T117" i="30"/>
  <c r="U117" i="30"/>
  <c r="V117" i="30"/>
  <c r="R118" i="30"/>
  <c r="S118" i="30"/>
  <c r="T118" i="30"/>
  <c r="U118" i="30"/>
  <c r="V118" i="30"/>
  <c r="R119" i="30"/>
  <c r="S119" i="30"/>
  <c r="T119" i="30"/>
  <c r="U119" i="30"/>
  <c r="V119" i="30"/>
  <c r="R120" i="30"/>
  <c r="S120" i="30"/>
  <c r="T120" i="30"/>
  <c r="U120" i="30"/>
  <c r="V120" i="30"/>
  <c r="R121" i="30"/>
  <c r="S121" i="30"/>
  <c r="T121" i="30"/>
  <c r="U121" i="30"/>
  <c r="V121" i="30"/>
  <c r="R122" i="30"/>
  <c r="S122" i="30"/>
  <c r="T122" i="30"/>
  <c r="U122" i="30"/>
  <c r="V122" i="30"/>
  <c r="R123" i="30"/>
  <c r="S123" i="30"/>
  <c r="T123" i="30"/>
  <c r="U123" i="30"/>
  <c r="V123" i="30"/>
  <c r="R124" i="30"/>
  <c r="S124" i="30"/>
  <c r="T124" i="30"/>
  <c r="U124" i="30"/>
  <c r="V124" i="30"/>
  <c r="R125" i="30"/>
  <c r="S125" i="30"/>
  <c r="T125" i="30"/>
  <c r="U125" i="30"/>
  <c r="V125" i="30"/>
  <c r="R126" i="30"/>
  <c r="S126" i="30"/>
  <c r="T126" i="30"/>
  <c r="U126" i="30"/>
  <c r="V126" i="30"/>
  <c r="R127" i="30"/>
  <c r="S127" i="30"/>
  <c r="T127" i="30"/>
  <c r="U127" i="30"/>
  <c r="V127" i="30"/>
  <c r="R128" i="30"/>
  <c r="S128" i="30"/>
  <c r="T128" i="30"/>
  <c r="U128" i="30"/>
  <c r="V128" i="30"/>
  <c r="R129" i="30"/>
  <c r="S129" i="30"/>
  <c r="T129" i="30"/>
  <c r="U129" i="30"/>
  <c r="V129" i="30"/>
  <c r="R130" i="30"/>
  <c r="S130" i="30"/>
  <c r="T130" i="30"/>
  <c r="U130" i="30"/>
  <c r="V130" i="30"/>
  <c r="R131" i="30"/>
  <c r="S131" i="30"/>
  <c r="T131" i="30"/>
  <c r="U131" i="30"/>
  <c r="V131" i="30"/>
  <c r="R132" i="30"/>
  <c r="S132" i="30"/>
  <c r="T132" i="30"/>
  <c r="U132" i="30"/>
  <c r="V132" i="30"/>
  <c r="R133" i="30"/>
  <c r="S133" i="30"/>
  <c r="T133" i="30"/>
  <c r="U133" i="30"/>
  <c r="V133" i="30"/>
  <c r="R134" i="30"/>
  <c r="S134" i="30"/>
  <c r="T134" i="30"/>
  <c r="U134" i="30"/>
  <c r="V134" i="30"/>
  <c r="R135" i="30"/>
  <c r="S135" i="30"/>
  <c r="T135" i="30"/>
  <c r="U135" i="30"/>
  <c r="V135" i="30"/>
  <c r="R136" i="30"/>
  <c r="S136" i="30"/>
  <c r="T136" i="30"/>
  <c r="U136" i="30"/>
  <c r="V136" i="30"/>
  <c r="R137" i="30"/>
  <c r="S137" i="30"/>
  <c r="T137" i="30"/>
  <c r="U137" i="30"/>
  <c r="V137" i="30"/>
  <c r="R138" i="30"/>
  <c r="S138" i="30"/>
  <c r="T138" i="30"/>
  <c r="U138" i="30"/>
  <c r="V138" i="30"/>
  <c r="R139" i="30"/>
  <c r="S139" i="30"/>
  <c r="T139" i="30"/>
  <c r="U139" i="30"/>
  <c r="V139" i="30"/>
  <c r="R140" i="30"/>
  <c r="S140" i="30"/>
  <c r="T140" i="30"/>
  <c r="U140" i="30"/>
  <c r="V140" i="30"/>
  <c r="R141" i="30"/>
  <c r="S141" i="30"/>
  <c r="T141" i="30"/>
  <c r="U141" i="30"/>
  <c r="V141" i="30"/>
  <c r="R142" i="30"/>
  <c r="S142" i="30"/>
  <c r="T142" i="30"/>
  <c r="U142" i="30"/>
  <c r="V142" i="30"/>
  <c r="R143" i="30"/>
  <c r="S143" i="30"/>
  <c r="T143" i="30"/>
  <c r="U143" i="30"/>
  <c r="V143" i="30"/>
  <c r="R144" i="30"/>
  <c r="S144" i="30"/>
  <c r="T144" i="30"/>
  <c r="U144" i="30"/>
  <c r="V144" i="30"/>
  <c r="R145" i="30"/>
  <c r="S145" i="30"/>
  <c r="T145" i="30"/>
  <c r="U145" i="30"/>
  <c r="V145" i="30"/>
  <c r="R146" i="30"/>
  <c r="S146" i="30"/>
  <c r="T146" i="30"/>
  <c r="U146" i="30"/>
  <c r="V146" i="30"/>
  <c r="R147" i="30"/>
  <c r="S147" i="30"/>
  <c r="T147" i="30"/>
  <c r="U147" i="30"/>
  <c r="V147" i="30"/>
  <c r="R148" i="30"/>
  <c r="S148" i="30"/>
  <c r="T148" i="30"/>
  <c r="U148" i="30"/>
  <c r="V148" i="30"/>
  <c r="R149" i="30"/>
  <c r="S149" i="30"/>
  <c r="T149" i="30"/>
  <c r="U149" i="30"/>
  <c r="V149" i="30"/>
  <c r="R150" i="30"/>
  <c r="S150" i="30"/>
  <c r="T150" i="30"/>
  <c r="U150" i="30"/>
  <c r="V150" i="30"/>
  <c r="R151" i="30"/>
  <c r="S151" i="30"/>
  <c r="T151" i="30"/>
  <c r="U151" i="30"/>
  <c r="V151" i="30"/>
  <c r="R152" i="30"/>
  <c r="S152" i="30"/>
  <c r="T152" i="30"/>
  <c r="U152" i="30"/>
  <c r="V152" i="30"/>
  <c r="R153" i="30"/>
  <c r="S153" i="30"/>
  <c r="T153" i="30"/>
  <c r="U153" i="30"/>
  <c r="V153" i="30"/>
  <c r="R154" i="30"/>
  <c r="S154" i="30"/>
  <c r="T154" i="30"/>
  <c r="U154" i="30"/>
  <c r="V154" i="30"/>
  <c r="R155" i="30"/>
  <c r="S155" i="30"/>
  <c r="T155" i="30"/>
  <c r="U155" i="30"/>
  <c r="V155" i="30"/>
  <c r="R156" i="30"/>
  <c r="S156" i="30"/>
  <c r="T156" i="30"/>
  <c r="U156" i="30"/>
  <c r="V156" i="30"/>
  <c r="R157" i="30"/>
  <c r="S157" i="30"/>
  <c r="T157" i="30"/>
  <c r="U157" i="30"/>
  <c r="V157" i="30"/>
  <c r="R158" i="30"/>
  <c r="S158" i="30"/>
  <c r="T158" i="30"/>
  <c r="U158" i="30"/>
  <c r="V158" i="30"/>
  <c r="R159" i="30"/>
  <c r="S159" i="30"/>
  <c r="T159" i="30"/>
  <c r="U159" i="30"/>
  <c r="V159" i="30"/>
  <c r="R160" i="30"/>
  <c r="S160" i="30"/>
  <c r="T160" i="30"/>
  <c r="U160" i="30"/>
  <c r="V160" i="30"/>
  <c r="R161" i="30"/>
  <c r="S161" i="30"/>
  <c r="T161" i="30"/>
  <c r="U161" i="30"/>
  <c r="V161" i="30"/>
  <c r="R162" i="30"/>
  <c r="S162" i="30"/>
  <c r="T162" i="30"/>
  <c r="U162" i="30"/>
  <c r="V162" i="30"/>
  <c r="R163" i="30"/>
  <c r="S163" i="30"/>
  <c r="T163" i="30"/>
  <c r="U163" i="30"/>
  <c r="V163" i="30"/>
  <c r="R164" i="30"/>
  <c r="S164" i="30"/>
  <c r="T164" i="30"/>
  <c r="U164" i="30"/>
  <c r="V164" i="30"/>
  <c r="R165" i="30"/>
  <c r="S165" i="30"/>
  <c r="T165" i="30"/>
  <c r="U165" i="30"/>
  <c r="V165" i="30"/>
  <c r="R166" i="30"/>
  <c r="S166" i="30"/>
  <c r="T166" i="30"/>
  <c r="U166" i="30"/>
  <c r="V166" i="30"/>
  <c r="R167" i="30"/>
  <c r="S167" i="30"/>
  <c r="T167" i="30"/>
  <c r="U167" i="30"/>
  <c r="V167" i="30"/>
  <c r="R168" i="30"/>
  <c r="S168" i="30"/>
  <c r="T168" i="30"/>
  <c r="U168" i="30"/>
  <c r="V168" i="30"/>
  <c r="R169" i="30"/>
  <c r="S169" i="30"/>
  <c r="T169" i="30"/>
  <c r="U169" i="30"/>
  <c r="V169" i="30"/>
  <c r="R170" i="30"/>
  <c r="S170" i="30"/>
  <c r="T170" i="30"/>
  <c r="U170" i="30"/>
  <c r="V170" i="30"/>
  <c r="R171" i="30"/>
  <c r="S171" i="30"/>
  <c r="T171" i="30"/>
  <c r="U171" i="30"/>
  <c r="V171" i="30"/>
  <c r="R172" i="30"/>
  <c r="S172" i="30"/>
  <c r="T172" i="30"/>
  <c r="U172" i="30"/>
  <c r="V172" i="30"/>
  <c r="R173" i="30"/>
  <c r="S173" i="30"/>
  <c r="T173" i="30"/>
  <c r="U173" i="30"/>
  <c r="V173" i="30"/>
  <c r="R174" i="30"/>
  <c r="S174" i="30"/>
  <c r="T174" i="30"/>
  <c r="U174" i="30"/>
  <c r="V174" i="30"/>
  <c r="R175" i="30"/>
  <c r="S175" i="30"/>
  <c r="T175" i="30"/>
  <c r="U175" i="30"/>
  <c r="V175" i="30"/>
  <c r="R176" i="30"/>
  <c r="S176" i="30"/>
  <c r="T176" i="30"/>
  <c r="U176" i="30"/>
  <c r="V176" i="30"/>
  <c r="R177" i="30"/>
  <c r="S177" i="30"/>
  <c r="T177" i="30"/>
  <c r="U177" i="30"/>
  <c r="V177" i="30"/>
  <c r="R178" i="30"/>
  <c r="S178" i="30"/>
  <c r="T178" i="30"/>
  <c r="U178" i="30"/>
  <c r="V178" i="30"/>
  <c r="R179" i="30"/>
  <c r="S179" i="30"/>
  <c r="T179" i="30"/>
  <c r="U179" i="30"/>
  <c r="V179" i="30"/>
  <c r="R180" i="30"/>
  <c r="S180" i="30"/>
  <c r="T180" i="30"/>
  <c r="U180" i="30"/>
  <c r="V180" i="30"/>
  <c r="R181" i="30"/>
  <c r="S181" i="30"/>
  <c r="T181" i="30"/>
  <c r="U181" i="30"/>
  <c r="V181" i="30"/>
  <c r="R182" i="30"/>
  <c r="S182" i="30"/>
  <c r="T182" i="30"/>
  <c r="U182" i="30"/>
  <c r="V182" i="30"/>
  <c r="R183" i="30"/>
  <c r="S183" i="30"/>
  <c r="T183" i="30"/>
  <c r="U183" i="30"/>
  <c r="V183" i="30"/>
  <c r="R184" i="30"/>
  <c r="S184" i="30"/>
  <c r="T184" i="30"/>
  <c r="U184" i="30"/>
  <c r="V184" i="30"/>
  <c r="R185" i="30"/>
  <c r="S185" i="30"/>
  <c r="T185" i="30"/>
  <c r="U185" i="30"/>
  <c r="V185" i="30"/>
  <c r="R186" i="30"/>
  <c r="S186" i="30"/>
  <c r="T186" i="30"/>
  <c r="U186" i="30"/>
  <c r="V186" i="30"/>
  <c r="R187" i="30"/>
  <c r="S187" i="30"/>
  <c r="T187" i="30"/>
  <c r="U187" i="30"/>
  <c r="V187" i="30"/>
  <c r="R188" i="30"/>
  <c r="S188" i="30"/>
  <c r="T188" i="30"/>
  <c r="U188" i="30"/>
  <c r="V188" i="30"/>
  <c r="R189" i="30"/>
  <c r="S189" i="30"/>
  <c r="T189" i="30"/>
  <c r="U189" i="30"/>
  <c r="V189" i="30"/>
  <c r="R190" i="30"/>
  <c r="S190" i="30"/>
  <c r="T190" i="30"/>
  <c r="U190" i="30"/>
  <c r="V190" i="30"/>
  <c r="R191" i="30"/>
  <c r="S191" i="30"/>
  <c r="T191" i="30"/>
  <c r="U191" i="30"/>
  <c r="V191" i="30"/>
  <c r="R192" i="30"/>
  <c r="S192" i="30"/>
  <c r="T192" i="30"/>
  <c r="U192" i="30"/>
  <c r="V192" i="30"/>
  <c r="R193" i="30"/>
  <c r="S193" i="30"/>
  <c r="T193" i="30"/>
  <c r="U193" i="30"/>
  <c r="V193" i="30"/>
  <c r="R194" i="30"/>
  <c r="S194" i="30"/>
  <c r="T194" i="30"/>
  <c r="U194" i="30"/>
  <c r="V194" i="30"/>
  <c r="R195" i="30"/>
  <c r="S195" i="30"/>
  <c r="T195" i="30"/>
  <c r="U195" i="30"/>
  <c r="V195" i="30"/>
  <c r="R196" i="30"/>
  <c r="S196" i="30"/>
  <c r="T196" i="30"/>
  <c r="U196" i="30"/>
  <c r="V196" i="30"/>
  <c r="R197" i="30"/>
  <c r="S197" i="30"/>
  <c r="T197" i="30"/>
  <c r="U197" i="30"/>
  <c r="V197" i="30"/>
  <c r="R198" i="30"/>
  <c r="S198" i="30"/>
  <c r="T198" i="30"/>
  <c r="U198" i="30"/>
  <c r="V198" i="30"/>
  <c r="R199" i="30"/>
  <c r="S199" i="30"/>
  <c r="T199" i="30"/>
  <c r="U199" i="30"/>
  <c r="V199" i="30"/>
  <c r="R200" i="30"/>
  <c r="S200" i="30"/>
  <c r="T200" i="30"/>
  <c r="U200" i="30"/>
  <c r="V200" i="30"/>
  <c r="R201" i="30"/>
  <c r="S201" i="30"/>
  <c r="T201" i="30"/>
  <c r="U201" i="30"/>
  <c r="V201" i="30"/>
  <c r="R202" i="30"/>
  <c r="S202" i="30"/>
  <c r="T202" i="30"/>
  <c r="U202" i="30"/>
  <c r="V202" i="30"/>
  <c r="R203" i="30"/>
  <c r="S203" i="30"/>
  <c r="T203" i="30"/>
  <c r="U203" i="30"/>
  <c r="V203" i="30"/>
  <c r="R204" i="30"/>
  <c r="S204" i="30"/>
  <c r="T204" i="30"/>
  <c r="U204" i="30"/>
  <c r="V204" i="30"/>
  <c r="R205" i="30"/>
  <c r="S205" i="30"/>
  <c r="T205" i="30"/>
  <c r="U205" i="30"/>
  <c r="V205" i="30"/>
  <c r="R206" i="30"/>
  <c r="S206" i="30"/>
  <c r="T206" i="30"/>
  <c r="U206" i="30"/>
  <c r="V206" i="30"/>
  <c r="R207" i="30"/>
  <c r="S207" i="30"/>
  <c r="T207" i="30"/>
  <c r="U207" i="30"/>
  <c r="V207" i="30"/>
  <c r="R208" i="30"/>
  <c r="S208" i="30"/>
  <c r="T208" i="30"/>
  <c r="U208" i="30"/>
  <c r="V208" i="30"/>
  <c r="R209" i="30"/>
  <c r="S209" i="30"/>
  <c r="T209" i="30"/>
  <c r="U209" i="30"/>
  <c r="V209" i="30"/>
  <c r="R210" i="30"/>
  <c r="S210" i="30"/>
  <c r="T210" i="30"/>
  <c r="U210" i="30"/>
  <c r="V210" i="30"/>
  <c r="R211" i="30"/>
  <c r="S211" i="30"/>
  <c r="T211" i="30"/>
  <c r="U211" i="30"/>
  <c r="V211" i="30"/>
  <c r="R212" i="30"/>
  <c r="S212" i="30"/>
  <c r="T212" i="30"/>
  <c r="U212" i="30"/>
  <c r="V212" i="30"/>
  <c r="S213" i="30"/>
  <c r="T213" i="30"/>
  <c r="U213" i="30"/>
  <c r="V213" i="30"/>
  <c r="R214" i="30"/>
  <c r="S214" i="30"/>
  <c r="T214" i="30"/>
  <c r="U214" i="30"/>
  <c r="V214" i="30"/>
  <c r="R215" i="30"/>
  <c r="S215" i="30"/>
  <c r="T215" i="30"/>
  <c r="U215" i="30"/>
  <c r="V215" i="30"/>
  <c r="R216" i="30"/>
  <c r="S216" i="30"/>
  <c r="T216" i="30"/>
  <c r="U216" i="30"/>
  <c r="V216" i="30"/>
  <c r="R217" i="30"/>
  <c r="S217" i="30"/>
  <c r="T217" i="30"/>
  <c r="U217" i="30"/>
  <c r="V217" i="30"/>
  <c r="R218" i="30"/>
  <c r="S218" i="30"/>
  <c r="T218" i="30"/>
  <c r="U218" i="30"/>
  <c r="V218" i="30"/>
  <c r="R219" i="30"/>
  <c r="S219" i="30"/>
  <c r="T219" i="30"/>
  <c r="U219" i="30"/>
  <c r="V219" i="30"/>
  <c r="R220" i="30"/>
  <c r="S220" i="30"/>
  <c r="T220" i="30"/>
  <c r="U220" i="30"/>
  <c r="V220" i="30"/>
  <c r="R221" i="30"/>
  <c r="S221" i="30"/>
  <c r="T221" i="30"/>
  <c r="U221" i="30"/>
  <c r="V221" i="30"/>
  <c r="R222" i="30"/>
  <c r="S222" i="30"/>
  <c r="T222" i="30"/>
  <c r="U222" i="30"/>
  <c r="V222" i="30"/>
  <c r="R223" i="30"/>
  <c r="S223" i="30"/>
  <c r="T223" i="30"/>
  <c r="U223" i="30"/>
  <c r="V223" i="30"/>
  <c r="R224" i="30"/>
  <c r="S224" i="30"/>
  <c r="T224" i="30"/>
  <c r="U224" i="30"/>
  <c r="V224" i="30"/>
  <c r="R225" i="30"/>
  <c r="S225" i="30"/>
  <c r="T225" i="30"/>
  <c r="U225" i="30"/>
  <c r="V225" i="30"/>
  <c r="R226" i="30"/>
  <c r="S226" i="30"/>
  <c r="T226" i="30"/>
  <c r="U226" i="30"/>
  <c r="V226" i="30"/>
  <c r="R227" i="30"/>
  <c r="S227" i="30"/>
  <c r="T227" i="30"/>
  <c r="U227" i="30"/>
  <c r="V227" i="30"/>
  <c r="R228" i="30"/>
  <c r="S228" i="30"/>
  <c r="T228" i="30"/>
  <c r="U228" i="30"/>
  <c r="V228" i="30"/>
  <c r="R229" i="30"/>
  <c r="S229" i="30"/>
  <c r="T229" i="30"/>
  <c r="U229" i="30"/>
  <c r="V229" i="30"/>
  <c r="R230" i="30"/>
  <c r="S230" i="30"/>
  <c r="T230" i="30"/>
  <c r="U230" i="30"/>
  <c r="V230" i="30"/>
  <c r="R231" i="30"/>
  <c r="S231" i="30"/>
  <c r="T231" i="30"/>
  <c r="U231" i="30"/>
  <c r="V231" i="30"/>
  <c r="R232" i="30"/>
  <c r="S232" i="30"/>
  <c r="T232" i="30"/>
  <c r="U232" i="30"/>
  <c r="V232" i="30"/>
  <c r="R233" i="30"/>
  <c r="S233" i="30"/>
  <c r="T233" i="30"/>
  <c r="U233" i="30"/>
  <c r="V233" i="30"/>
  <c r="R234" i="30"/>
  <c r="S234" i="30"/>
  <c r="T234" i="30"/>
  <c r="U234" i="30"/>
  <c r="V234" i="30"/>
  <c r="R235" i="30"/>
  <c r="S235" i="30"/>
  <c r="T235" i="30"/>
  <c r="U235" i="30"/>
  <c r="V235" i="30"/>
  <c r="R236" i="30"/>
  <c r="S236" i="30"/>
  <c r="T236" i="30"/>
  <c r="U236" i="30"/>
  <c r="V236" i="30"/>
  <c r="R237" i="30"/>
  <c r="S237" i="30"/>
  <c r="T237" i="30"/>
  <c r="U237" i="30"/>
  <c r="V237" i="30"/>
  <c r="R238" i="30"/>
  <c r="S238" i="30"/>
  <c r="T238" i="30"/>
  <c r="U238" i="30"/>
  <c r="V238" i="30"/>
  <c r="R239" i="30"/>
  <c r="S239" i="30"/>
  <c r="T239" i="30"/>
  <c r="U239" i="30"/>
  <c r="V239" i="30"/>
  <c r="R240" i="30"/>
  <c r="S240" i="30"/>
  <c r="T240" i="30"/>
  <c r="U240" i="30"/>
  <c r="V240" i="30"/>
  <c r="R241" i="30"/>
  <c r="S241" i="30"/>
  <c r="T241" i="30"/>
  <c r="U241" i="30"/>
  <c r="V241" i="30"/>
  <c r="R242" i="30"/>
  <c r="S242" i="30"/>
  <c r="T242" i="30"/>
  <c r="U242" i="30"/>
  <c r="V242" i="30"/>
  <c r="R243" i="30"/>
  <c r="S243" i="30"/>
  <c r="T243" i="30"/>
  <c r="U243" i="30"/>
  <c r="V243" i="30"/>
  <c r="R244" i="30"/>
  <c r="S244" i="30"/>
  <c r="T244" i="30"/>
  <c r="U244" i="30"/>
  <c r="V244" i="30"/>
  <c r="R245" i="30"/>
  <c r="S245" i="30"/>
  <c r="T245" i="30"/>
  <c r="U245" i="30"/>
  <c r="V245" i="30"/>
  <c r="R246" i="30"/>
  <c r="S246" i="30"/>
  <c r="T246" i="30"/>
  <c r="U246" i="30"/>
  <c r="V246" i="30"/>
  <c r="R247" i="30"/>
  <c r="S247" i="30"/>
  <c r="T247" i="30"/>
  <c r="U247" i="30"/>
  <c r="V247" i="30"/>
  <c r="R248" i="30"/>
  <c r="S248" i="30"/>
  <c r="T248" i="30"/>
  <c r="U248" i="30"/>
  <c r="V248" i="30"/>
  <c r="R249" i="30"/>
  <c r="S249" i="30"/>
  <c r="T249" i="30"/>
  <c r="U249" i="30"/>
  <c r="V249" i="30"/>
  <c r="R250" i="30"/>
  <c r="S250" i="30"/>
  <c r="T250" i="30"/>
  <c r="U250" i="30"/>
  <c r="V250" i="30"/>
  <c r="R251" i="30"/>
  <c r="S251" i="30"/>
  <c r="T251" i="30"/>
  <c r="U251" i="30"/>
  <c r="V251" i="30"/>
  <c r="R252" i="30"/>
  <c r="S252" i="30"/>
  <c r="T252" i="30"/>
  <c r="U252" i="30"/>
  <c r="V252" i="30"/>
  <c r="R253" i="30"/>
  <c r="S253" i="30"/>
  <c r="T253" i="30"/>
  <c r="U253" i="30"/>
  <c r="V253" i="30"/>
  <c r="R254" i="30"/>
  <c r="S254" i="30"/>
  <c r="T254" i="30"/>
  <c r="U254" i="30"/>
  <c r="V254" i="30"/>
  <c r="R255" i="30"/>
  <c r="S255" i="30"/>
  <c r="T255" i="30"/>
  <c r="U255" i="30"/>
  <c r="V255" i="30"/>
  <c r="R256" i="30"/>
  <c r="S256" i="30"/>
  <c r="T256" i="30"/>
  <c r="U256" i="30"/>
  <c r="V256" i="30"/>
  <c r="R257" i="30"/>
  <c r="S257" i="30"/>
  <c r="T257" i="30"/>
  <c r="U257" i="30"/>
  <c r="V257" i="30"/>
  <c r="R258" i="30"/>
  <c r="S258" i="30"/>
  <c r="T258" i="30"/>
  <c r="U258" i="30"/>
  <c r="V258" i="30"/>
  <c r="R259" i="30"/>
  <c r="S259" i="30"/>
  <c r="T259" i="30"/>
  <c r="U259" i="30"/>
  <c r="V259" i="30"/>
  <c r="R260" i="30"/>
  <c r="S260" i="30"/>
  <c r="T260" i="30"/>
  <c r="U260" i="30"/>
  <c r="V260" i="30"/>
  <c r="R261" i="30"/>
  <c r="S261" i="30"/>
  <c r="T261" i="30"/>
  <c r="U261" i="30"/>
  <c r="V261" i="30"/>
  <c r="R262" i="30"/>
  <c r="S262" i="30"/>
  <c r="T262" i="30"/>
  <c r="U262" i="30"/>
  <c r="V262" i="30"/>
  <c r="R263" i="30"/>
  <c r="S263" i="30"/>
  <c r="T263" i="30"/>
  <c r="U263" i="30"/>
  <c r="V263" i="30"/>
  <c r="R264" i="30"/>
  <c r="S264" i="30"/>
  <c r="T264" i="30"/>
  <c r="U264" i="30"/>
  <c r="V264" i="30"/>
  <c r="R265" i="30"/>
  <c r="S265" i="30"/>
  <c r="T265" i="30"/>
  <c r="U265" i="30"/>
  <c r="V265" i="30"/>
  <c r="R266" i="30"/>
  <c r="S266" i="30"/>
  <c r="T266" i="30"/>
  <c r="U266" i="30"/>
  <c r="V266" i="30"/>
  <c r="R267" i="30"/>
  <c r="S267" i="30"/>
  <c r="T267" i="30"/>
  <c r="U267" i="30"/>
  <c r="V267" i="30"/>
  <c r="R268" i="30"/>
  <c r="S268" i="30"/>
  <c r="T268" i="30"/>
  <c r="U268" i="30"/>
  <c r="V268" i="30"/>
  <c r="R269" i="30"/>
  <c r="S269" i="30"/>
  <c r="T269" i="30"/>
  <c r="U269" i="30"/>
  <c r="V269" i="30"/>
  <c r="R270" i="30"/>
  <c r="S270" i="30"/>
  <c r="T270" i="30"/>
  <c r="U270" i="30"/>
  <c r="V270" i="30"/>
  <c r="R271" i="30"/>
  <c r="S271" i="30"/>
  <c r="T271" i="30"/>
  <c r="U271" i="30"/>
  <c r="V271" i="30"/>
  <c r="R272" i="30"/>
  <c r="S272" i="30"/>
  <c r="T272" i="30"/>
  <c r="U272" i="30"/>
  <c r="V272" i="30"/>
  <c r="R273" i="30"/>
  <c r="S273" i="30"/>
  <c r="T273" i="30"/>
  <c r="U273" i="30"/>
  <c r="V273" i="30"/>
  <c r="R274" i="30"/>
  <c r="S274" i="30"/>
  <c r="T274" i="30"/>
  <c r="U274" i="30"/>
  <c r="V274" i="30"/>
  <c r="R275" i="30"/>
  <c r="S275" i="30"/>
  <c r="T275" i="30"/>
  <c r="U275" i="30"/>
  <c r="V275" i="30"/>
  <c r="R276" i="30"/>
  <c r="S276" i="30"/>
  <c r="T276" i="30"/>
  <c r="U276" i="30"/>
  <c r="V276" i="30"/>
  <c r="R277" i="30"/>
  <c r="S277" i="30"/>
  <c r="T277" i="30"/>
  <c r="U277" i="30"/>
  <c r="V277" i="30"/>
  <c r="R278" i="30"/>
  <c r="S278" i="30"/>
  <c r="T278" i="30"/>
  <c r="U278" i="30"/>
  <c r="V278" i="30"/>
  <c r="R279" i="30"/>
  <c r="S279" i="30"/>
  <c r="T279" i="30"/>
  <c r="U279" i="30"/>
  <c r="V279" i="30"/>
  <c r="R280" i="30"/>
  <c r="S280" i="30"/>
  <c r="T280" i="30"/>
  <c r="U280" i="30"/>
  <c r="V280" i="30"/>
  <c r="R281" i="30"/>
  <c r="S281" i="30"/>
  <c r="T281" i="30"/>
  <c r="U281" i="30"/>
  <c r="V281" i="30"/>
  <c r="R282" i="30"/>
  <c r="S282" i="30"/>
  <c r="T282" i="30"/>
  <c r="U282" i="30"/>
  <c r="V282" i="30"/>
  <c r="R283" i="30"/>
  <c r="S283" i="30"/>
  <c r="T283" i="30"/>
  <c r="U283" i="30"/>
  <c r="V283" i="30"/>
  <c r="R284" i="30"/>
  <c r="S284" i="30"/>
  <c r="T284" i="30"/>
  <c r="U284" i="30"/>
  <c r="V284" i="30"/>
  <c r="R285" i="30"/>
  <c r="S285" i="30"/>
  <c r="T285" i="30"/>
  <c r="U285" i="30"/>
  <c r="V285" i="30"/>
  <c r="R286" i="30"/>
  <c r="S286" i="30"/>
  <c r="T286" i="30"/>
  <c r="U286" i="30"/>
  <c r="V286" i="30"/>
  <c r="R287" i="30"/>
  <c r="S287" i="30"/>
  <c r="T287" i="30"/>
  <c r="U287" i="30"/>
  <c r="V287" i="30"/>
  <c r="R288" i="30"/>
  <c r="S288" i="30"/>
  <c r="T288" i="30"/>
  <c r="U288" i="30"/>
  <c r="V288" i="30"/>
  <c r="R289" i="30"/>
  <c r="S289" i="30"/>
  <c r="T289" i="30"/>
  <c r="U289" i="30"/>
  <c r="V289" i="30"/>
  <c r="R290" i="30"/>
  <c r="S290" i="30"/>
  <c r="T290" i="30"/>
  <c r="U290" i="30"/>
  <c r="V290" i="30"/>
  <c r="R291" i="30"/>
  <c r="S291" i="30"/>
  <c r="T291" i="30"/>
  <c r="U291" i="30"/>
  <c r="V291" i="30"/>
  <c r="R292" i="30"/>
  <c r="S292" i="30"/>
  <c r="T292" i="30"/>
  <c r="U292" i="30"/>
  <c r="V292" i="30"/>
  <c r="R293" i="30"/>
  <c r="S293" i="30"/>
  <c r="T293" i="30"/>
  <c r="U293" i="30"/>
  <c r="V293" i="30"/>
  <c r="R294" i="30"/>
  <c r="S294" i="30"/>
  <c r="T294" i="30"/>
  <c r="U294" i="30"/>
  <c r="V294" i="30"/>
  <c r="R295" i="30"/>
  <c r="S295" i="30"/>
  <c r="T295" i="30"/>
  <c r="U295" i="30"/>
  <c r="V295" i="30"/>
  <c r="R296" i="30"/>
  <c r="S296" i="30"/>
  <c r="T296" i="30"/>
  <c r="U296" i="30"/>
  <c r="V296" i="30"/>
  <c r="R297" i="30"/>
  <c r="S297" i="30"/>
  <c r="T297" i="30"/>
  <c r="U297" i="30"/>
  <c r="V297" i="30"/>
  <c r="R298" i="30"/>
  <c r="S298" i="30"/>
  <c r="T298" i="30"/>
  <c r="U298" i="30"/>
  <c r="V298" i="30"/>
  <c r="R299" i="30"/>
  <c r="S299" i="30"/>
  <c r="T299" i="30"/>
  <c r="U299" i="30"/>
  <c r="V299" i="30"/>
  <c r="R300" i="30"/>
  <c r="S300" i="30"/>
  <c r="T300" i="30"/>
  <c r="U300" i="30"/>
  <c r="V300" i="30"/>
  <c r="R301" i="30"/>
  <c r="S301" i="30"/>
  <c r="T301" i="30"/>
  <c r="U301" i="30"/>
  <c r="V301" i="30"/>
  <c r="R302" i="30"/>
  <c r="S302" i="30"/>
  <c r="T302" i="30"/>
  <c r="U302" i="30"/>
  <c r="V302" i="30"/>
  <c r="R303" i="30"/>
  <c r="S303" i="30"/>
  <c r="T303" i="30"/>
  <c r="U303" i="30"/>
  <c r="V303" i="30"/>
  <c r="R304" i="30"/>
  <c r="S304" i="30"/>
  <c r="T304" i="30"/>
  <c r="U304" i="30"/>
  <c r="V304" i="30"/>
  <c r="R305" i="30"/>
  <c r="S305" i="30"/>
  <c r="T305" i="30"/>
  <c r="U305" i="30"/>
  <c r="V305" i="30"/>
  <c r="R306" i="30"/>
  <c r="S306" i="30"/>
  <c r="T306" i="30"/>
  <c r="U306" i="30"/>
  <c r="V306" i="30"/>
  <c r="R307" i="30"/>
  <c r="S307" i="30"/>
  <c r="T307" i="30"/>
  <c r="U307" i="30"/>
  <c r="V307" i="30"/>
  <c r="R308" i="30"/>
  <c r="S308" i="30"/>
  <c r="T308" i="30"/>
  <c r="U308" i="30"/>
  <c r="V308" i="30"/>
  <c r="R309" i="30"/>
  <c r="S309" i="30"/>
  <c r="T309" i="30"/>
  <c r="U309" i="30"/>
  <c r="V309" i="30"/>
  <c r="R310" i="30"/>
  <c r="S310" i="30"/>
  <c r="T310" i="30"/>
  <c r="U310" i="30"/>
  <c r="V310" i="30"/>
  <c r="R311" i="30"/>
  <c r="S311" i="30"/>
  <c r="T311" i="30"/>
  <c r="U311" i="30"/>
  <c r="V311" i="30"/>
  <c r="R312" i="30"/>
  <c r="S312" i="30"/>
  <c r="T312" i="30"/>
  <c r="U312" i="30"/>
  <c r="V312" i="30"/>
  <c r="R313" i="30"/>
  <c r="S313" i="30"/>
  <c r="T313" i="30"/>
  <c r="U313" i="30"/>
  <c r="V313" i="30"/>
  <c r="R314" i="30"/>
  <c r="S314" i="30"/>
  <c r="T314" i="30"/>
  <c r="U314" i="30"/>
  <c r="V314" i="30"/>
  <c r="R315" i="30"/>
  <c r="S315" i="30"/>
  <c r="T315" i="30"/>
  <c r="U315" i="30"/>
  <c r="V315" i="30"/>
  <c r="R316" i="30"/>
  <c r="S316" i="30"/>
  <c r="T316" i="30"/>
  <c r="U316" i="30"/>
  <c r="V316" i="30"/>
  <c r="R317" i="30"/>
  <c r="S317" i="30"/>
  <c r="T317" i="30"/>
  <c r="U317" i="30"/>
  <c r="V317" i="30"/>
  <c r="R318" i="30"/>
  <c r="S318" i="30"/>
  <c r="T318" i="30"/>
  <c r="U318" i="30"/>
  <c r="V318" i="30"/>
  <c r="R319" i="30"/>
  <c r="S319" i="30"/>
  <c r="T319" i="30"/>
  <c r="U319" i="30"/>
  <c r="V319" i="30"/>
  <c r="R320" i="30"/>
  <c r="S320" i="30"/>
  <c r="T320" i="30"/>
  <c r="U320" i="30"/>
  <c r="V320" i="30"/>
  <c r="R321" i="30"/>
  <c r="S321" i="30"/>
  <c r="T321" i="30"/>
  <c r="U321" i="30"/>
  <c r="V321" i="30"/>
  <c r="R322" i="30"/>
  <c r="S322" i="30"/>
  <c r="T322" i="30"/>
  <c r="U322" i="30"/>
  <c r="V322" i="30"/>
  <c r="R323" i="30"/>
  <c r="S323" i="30"/>
  <c r="T323" i="30"/>
  <c r="U323" i="30"/>
  <c r="V323" i="30"/>
  <c r="R324" i="30"/>
  <c r="S324" i="30"/>
  <c r="T324" i="30"/>
  <c r="U324" i="30"/>
  <c r="V324" i="30"/>
  <c r="R325" i="30"/>
  <c r="S325" i="30"/>
  <c r="T325" i="30"/>
  <c r="U325" i="30"/>
  <c r="V325" i="30"/>
  <c r="R326" i="30"/>
  <c r="S326" i="30"/>
  <c r="T326" i="30"/>
  <c r="U326" i="30"/>
  <c r="V326" i="30"/>
  <c r="R327" i="30"/>
  <c r="S327" i="30"/>
  <c r="T327" i="30"/>
  <c r="U327" i="30"/>
  <c r="V327" i="30"/>
  <c r="R328" i="30"/>
  <c r="S328" i="30"/>
  <c r="T328" i="30"/>
  <c r="U328" i="30"/>
  <c r="V328" i="30"/>
  <c r="R329" i="30"/>
  <c r="S329" i="30"/>
  <c r="T329" i="30"/>
  <c r="U329" i="30"/>
  <c r="V329" i="30"/>
  <c r="R330" i="30"/>
  <c r="S330" i="30"/>
  <c r="T330" i="30"/>
  <c r="U330" i="30"/>
  <c r="V330" i="30"/>
  <c r="R331" i="30"/>
  <c r="S331" i="30"/>
  <c r="T331" i="30"/>
  <c r="U331" i="30"/>
  <c r="V331" i="30"/>
  <c r="R332" i="30"/>
  <c r="S332" i="30"/>
  <c r="T332" i="30"/>
  <c r="U332" i="30"/>
  <c r="V332" i="30"/>
  <c r="R333" i="30"/>
  <c r="S333" i="30"/>
  <c r="T333" i="30"/>
  <c r="U333" i="30"/>
  <c r="V333" i="30"/>
  <c r="R334" i="30"/>
  <c r="S334" i="30"/>
  <c r="T334" i="30"/>
  <c r="U334" i="30"/>
  <c r="V334" i="30"/>
  <c r="R335" i="30"/>
  <c r="S335" i="30"/>
  <c r="T335" i="30"/>
  <c r="U335" i="30"/>
  <c r="V335" i="30"/>
  <c r="R336" i="30"/>
  <c r="S336" i="30"/>
  <c r="T336" i="30"/>
  <c r="U336" i="30"/>
  <c r="V336" i="30"/>
  <c r="R337" i="30"/>
  <c r="S337" i="30"/>
  <c r="T337" i="30"/>
  <c r="U337" i="30"/>
  <c r="V337" i="30"/>
  <c r="R338" i="30"/>
  <c r="S338" i="30"/>
  <c r="T338" i="30"/>
  <c r="U338" i="30"/>
  <c r="V338" i="30"/>
  <c r="R339" i="30"/>
  <c r="S339" i="30"/>
  <c r="T339" i="30"/>
  <c r="U339" i="30"/>
  <c r="V339" i="30"/>
  <c r="R340" i="30"/>
  <c r="S340" i="30"/>
  <c r="T340" i="30"/>
  <c r="U340" i="30"/>
  <c r="V340" i="30"/>
  <c r="R341" i="30"/>
  <c r="S341" i="30"/>
  <c r="T341" i="30"/>
  <c r="U341" i="30"/>
  <c r="V341" i="30"/>
  <c r="R342" i="30"/>
  <c r="S342" i="30"/>
  <c r="T342" i="30"/>
  <c r="U342" i="30"/>
  <c r="V342" i="30"/>
  <c r="R343" i="30"/>
  <c r="S343" i="30"/>
  <c r="T343" i="30"/>
  <c r="U343" i="30"/>
  <c r="V343" i="30"/>
  <c r="R344" i="30"/>
  <c r="S344" i="30"/>
  <c r="T344" i="30"/>
  <c r="U344" i="30"/>
  <c r="V344" i="30"/>
  <c r="R345" i="30"/>
  <c r="S345" i="30"/>
  <c r="T345" i="30"/>
  <c r="U345" i="30"/>
  <c r="V345" i="30"/>
  <c r="R346" i="30"/>
  <c r="S346" i="30"/>
  <c r="T346" i="30"/>
  <c r="U346" i="30"/>
  <c r="V346" i="30"/>
  <c r="R347" i="30"/>
  <c r="S347" i="30"/>
  <c r="T347" i="30"/>
  <c r="U347" i="30"/>
  <c r="V347" i="30"/>
  <c r="R348" i="30"/>
  <c r="S348" i="30"/>
  <c r="T348" i="30"/>
  <c r="U348" i="30"/>
  <c r="V348" i="30"/>
  <c r="R349" i="30"/>
  <c r="S349" i="30"/>
  <c r="T349" i="30"/>
  <c r="U349" i="30"/>
  <c r="V349" i="30"/>
  <c r="R350" i="30"/>
  <c r="S350" i="30"/>
  <c r="T350" i="30"/>
  <c r="U350" i="30"/>
  <c r="V350" i="30"/>
  <c r="R351" i="30"/>
  <c r="S351" i="30"/>
  <c r="T351" i="30"/>
  <c r="U351" i="30"/>
  <c r="V351" i="30"/>
  <c r="R352" i="30"/>
  <c r="S352" i="30"/>
  <c r="T352" i="30"/>
  <c r="U352" i="30"/>
  <c r="V352" i="30"/>
  <c r="R353" i="30"/>
  <c r="S353" i="30"/>
  <c r="T353" i="30"/>
  <c r="U353" i="30"/>
  <c r="V353" i="30"/>
  <c r="R354" i="30"/>
  <c r="S354" i="30"/>
  <c r="T354" i="30"/>
  <c r="U354" i="30"/>
  <c r="V354" i="30"/>
  <c r="R355" i="30"/>
  <c r="S355" i="30"/>
  <c r="T355" i="30"/>
  <c r="U355" i="30"/>
  <c r="V355" i="30"/>
  <c r="R356" i="30"/>
  <c r="S356" i="30"/>
  <c r="T356" i="30"/>
  <c r="U356" i="30"/>
  <c r="V356" i="30"/>
  <c r="R357" i="30"/>
  <c r="S357" i="30"/>
  <c r="T357" i="30"/>
  <c r="U357" i="30"/>
  <c r="V357" i="30"/>
  <c r="R358" i="30"/>
  <c r="S358" i="30"/>
  <c r="T358" i="30"/>
  <c r="U358" i="30"/>
  <c r="V358" i="30"/>
  <c r="S7" i="30"/>
  <c r="T7" i="30"/>
  <c r="U7" i="30"/>
  <c r="V7" i="30"/>
  <c r="R7" i="30"/>
  <c r="P35" i="30"/>
  <c r="Q35" i="30" s="1"/>
  <c r="K213" i="30"/>
  <c r="I291" i="30"/>
  <c r="I214" i="30"/>
  <c r="I108" i="30"/>
  <c r="V361" i="30" l="1"/>
  <c r="T361" i="30"/>
  <c r="U361" i="30"/>
  <c r="S361" i="30"/>
  <c r="R213" i="30"/>
  <c r="R361" i="30" s="1"/>
  <c r="K361" i="30"/>
  <c r="I101" i="30"/>
  <c r="J101" i="30" s="1"/>
  <c r="P101" i="30" s="1"/>
  <c r="Q101" i="30" s="1"/>
  <c r="I8" i="30"/>
  <c r="J8" i="30" s="1"/>
  <c r="P8" i="30" s="1"/>
  <c r="Q8" i="30" s="1"/>
  <c r="I9" i="30"/>
  <c r="J9" i="30" s="1"/>
  <c r="P9" i="30" s="1"/>
  <c r="Q9" i="30" s="1"/>
  <c r="I10" i="30"/>
  <c r="J10" i="30" s="1"/>
  <c r="P10" i="30" s="1"/>
  <c r="Q10" i="30" s="1"/>
  <c r="I11" i="30"/>
  <c r="J11" i="30" s="1"/>
  <c r="P11" i="30" s="1"/>
  <c r="Q11" i="30" s="1"/>
  <c r="I12" i="30"/>
  <c r="J12" i="30" s="1"/>
  <c r="P12" i="30" s="1"/>
  <c r="Q12" i="30" s="1"/>
  <c r="I13" i="30"/>
  <c r="J13" i="30" s="1"/>
  <c r="P13" i="30" s="1"/>
  <c r="Q13" i="30" s="1"/>
  <c r="I14" i="30"/>
  <c r="J14" i="30" s="1"/>
  <c r="P14" i="30" s="1"/>
  <c r="Q14" i="30" s="1"/>
  <c r="I15" i="30"/>
  <c r="J15" i="30" s="1"/>
  <c r="P15" i="30" s="1"/>
  <c r="Q15" i="30" s="1"/>
  <c r="I16" i="30"/>
  <c r="J16" i="30" s="1"/>
  <c r="P16" i="30" s="1"/>
  <c r="Q16" i="30" s="1"/>
  <c r="I17" i="30"/>
  <c r="J17" i="30" s="1"/>
  <c r="P17" i="30" s="1"/>
  <c r="Q17" i="30" s="1"/>
  <c r="I18" i="30"/>
  <c r="J18" i="30" s="1"/>
  <c r="P18" i="30" s="1"/>
  <c r="Q18" i="30" s="1"/>
  <c r="I19" i="30"/>
  <c r="J19" i="30" s="1"/>
  <c r="P19" i="30" s="1"/>
  <c r="Q19" i="30" s="1"/>
  <c r="I20" i="30"/>
  <c r="J20" i="30" s="1"/>
  <c r="P20" i="30" s="1"/>
  <c r="Q20" i="30" s="1"/>
  <c r="I21" i="30"/>
  <c r="J21" i="30" s="1"/>
  <c r="P21" i="30" s="1"/>
  <c r="Q21" i="30" s="1"/>
  <c r="I22" i="30"/>
  <c r="J22" i="30" s="1"/>
  <c r="P22" i="30" s="1"/>
  <c r="Q22" i="30" s="1"/>
  <c r="I23" i="30"/>
  <c r="J23" i="30" s="1"/>
  <c r="P23" i="30" s="1"/>
  <c r="Q23" i="30" s="1"/>
  <c r="I24" i="30"/>
  <c r="J24" i="30" s="1"/>
  <c r="P24" i="30" s="1"/>
  <c r="Q24" i="30" s="1"/>
  <c r="I25" i="30"/>
  <c r="J25" i="30" s="1"/>
  <c r="P25" i="30" s="1"/>
  <c r="Q25" i="30" s="1"/>
  <c r="I26" i="30"/>
  <c r="J26" i="30" s="1"/>
  <c r="P26" i="30" s="1"/>
  <c r="Q26" i="30" s="1"/>
  <c r="I27" i="30"/>
  <c r="J27" i="30" s="1"/>
  <c r="P27" i="30" s="1"/>
  <c r="Q27" i="30" s="1"/>
  <c r="I28" i="30"/>
  <c r="J28" i="30" s="1"/>
  <c r="P28" i="30" s="1"/>
  <c r="Q28" i="30" s="1"/>
  <c r="I29" i="30"/>
  <c r="J29" i="30" s="1"/>
  <c r="P29" i="30" s="1"/>
  <c r="Q29" i="30" s="1"/>
  <c r="I30" i="30"/>
  <c r="J30" i="30" s="1"/>
  <c r="P30" i="30" s="1"/>
  <c r="Q30" i="30" s="1"/>
  <c r="I31" i="30"/>
  <c r="J31" i="30" s="1"/>
  <c r="P31" i="30" s="1"/>
  <c r="Q31" i="30" s="1"/>
  <c r="I32" i="30"/>
  <c r="J32" i="30" s="1"/>
  <c r="P32" i="30" s="1"/>
  <c r="Q32" i="30" s="1"/>
  <c r="I33" i="30"/>
  <c r="J33" i="30" s="1"/>
  <c r="P33" i="30" s="1"/>
  <c r="Q33" i="30" s="1"/>
  <c r="I34" i="30"/>
  <c r="J34" i="30" s="1"/>
  <c r="P34" i="30" s="1"/>
  <c r="Q34" i="30" s="1"/>
  <c r="I35" i="30"/>
  <c r="I36" i="30"/>
  <c r="J36" i="30" s="1"/>
  <c r="P36" i="30" s="1"/>
  <c r="Q36" i="30" s="1"/>
  <c r="I37" i="30"/>
  <c r="J37" i="30" s="1"/>
  <c r="P37" i="30" s="1"/>
  <c r="Q37" i="30" s="1"/>
  <c r="I38" i="30"/>
  <c r="J38" i="30" s="1"/>
  <c r="P38" i="30" s="1"/>
  <c r="Q38" i="30" s="1"/>
  <c r="I39" i="30"/>
  <c r="J39" i="30" s="1"/>
  <c r="P39" i="30" s="1"/>
  <c r="Q39" i="30" s="1"/>
  <c r="I40" i="30"/>
  <c r="J40" i="30" s="1"/>
  <c r="P40" i="30" s="1"/>
  <c r="Q40" i="30" s="1"/>
  <c r="I41" i="30"/>
  <c r="J41" i="30" s="1"/>
  <c r="P41" i="30" s="1"/>
  <c r="Q41" i="30" s="1"/>
  <c r="I42" i="30"/>
  <c r="J42" i="30" s="1"/>
  <c r="P42" i="30" s="1"/>
  <c r="Q42" i="30" s="1"/>
  <c r="I43" i="30"/>
  <c r="J43" i="30" s="1"/>
  <c r="P43" i="30" s="1"/>
  <c r="Q43" i="30" s="1"/>
  <c r="I44" i="30"/>
  <c r="J44" i="30" s="1"/>
  <c r="P44" i="30" s="1"/>
  <c r="Q44" i="30" s="1"/>
  <c r="I45" i="30"/>
  <c r="J45" i="30" s="1"/>
  <c r="P45" i="30" s="1"/>
  <c r="Q45" i="30" s="1"/>
  <c r="I46" i="30"/>
  <c r="J46" i="30" s="1"/>
  <c r="P46" i="30" s="1"/>
  <c r="Q46" i="30" s="1"/>
  <c r="I47" i="30"/>
  <c r="J47" i="30" s="1"/>
  <c r="P47" i="30" s="1"/>
  <c r="Q47" i="30" s="1"/>
  <c r="I48" i="30"/>
  <c r="J48" i="30" s="1"/>
  <c r="P48" i="30" s="1"/>
  <c r="Q48" i="30" s="1"/>
  <c r="I49" i="30"/>
  <c r="J49" i="30" s="1"/>
  <c r="P49" i="30" s="1"/>
  <c r="Q49" i="30" s="1"/>
  <c r="I50" i="30"/>
  <c r="J50" i="30" s="1"/>
  <c r="P50" i="30" s="1"/>
  <c r="Q50" i="30" s="1"/>
  <c r="I51" i="30"/>
  <c r="J51" i="30" s="1"/>
  <c r="P51" i="30" s="1"/>
  <c r="Q51" i="30" s="1"/>
  <c r="I52" i="30"/>
  <c r="J52" i="30" s="1"/>
  <c r="P52" i="30" s="1"/>
  <c r="Q52" i="30" s="1"/>
  <c r="I53" i="30"/>
  <c r="J53" i="30" s="1"/>
  <c r="P53" i="30" s="1"/>
  <c r="Q53" i="30" s="1"/>
  <c r="I54" i="30"/>
  <c r="J54" i="30" s="1"/>
  <c r="P54" i="30" s="1"/>
  <c r="Q54" i="30" s="1"/>
  <c r="I55" i="30"/>
  <c r="J55" i="30" s="1"/>
  <c r="P55" i="30" s="1"/>
  <c r="Q55" i="30" s="1"/>
  <c r="I56" i="30"/>
  <c r="J56" i="30" s="1"/>
  <c r="P56" i="30" s="1"/>
  <c r="Q56" i="30" s="1"/>
  <c r="I57" i="30"/>
  <c r="J57" i="30" s="1"/>
  <c r="P57" i="30" s="1"/>
  <c r="Q57" i="30" s="1"/>
  <c r="I58" i="30"/>
  <c r="J58" i="30"/>
  <c r="P58" i="30" s="1"/>
  <c r="Q58" i="30" s="1"/>
  <c r="I59" i="30"/>
  <c r="J59" i="30" s="1"/>
  <c r="P59" i="30" s="1"/>
  <c r="Q59" i="30" s="1"/>
  <c r="I60" i="30"/>
  <c r="J60" i="30" s="1"/>
  <c r="P60" i="30" s="1"/>
  <c r="Q60" i="30" s="1"/>
  <c r="I61" i="30"/>
  <c r="J61" i="30" s="1"/>
  <c r="P61" i="30" s="1"/>
  <c r="Q61" i="30" s="1"/>
  <c r="I62" i="30"/>
  <c r="J62" i="30" s="1"/>
  <c r="P62" i="30" s="1"/>
  <c r="Q62" i="30" s="1"/>
  <c r="I63" i="30"/>
  <c r="J63" i="30" s="1"/>
  <c r="P63" i="30" s="1"/>
  <c r="Q63" i="30" s="1"/>
  <c r="I64" i="30"/>
  <c r="J64" i="30" s="1"/>
  <c r="P64" i="30" s="1"/>
  <c r="Q64" i="30" s="1"/>
  <c r="I65" i="30"/>
  <c r="J65" i="30" s="1"/>
  <c r="P65" i="30" s="1"/>
  <c r="Q65" i="30" s="1"/>
  <c r="I66" i="30"/>
  <c r="J66" i="30" s="1"/>
  <c r="P66" i="30" s="1"/>
  <c r="Q66" i="30" s="1"/>
  <c r="I67" i="30"/>
  <c r="J67" i="30" s="1"/>
  <c r="P67" i="30" s="1"/>
  <c r="Q67" i="30" s="1"/>
  <c r="I68" i="30"/>
  <c r="J68" i="30" s="1"/>
  <c r="P68" i="30" s="1"/>
  <c r="Q68" i="30" s="1"/>
  <c r="I69" i="30"/>
  <c r="J69" i="30" s="1"/>
  <c r="P69" i="30" s="1"/>
  <c r="Q69" i="30" s="1"/>
  <c r="I70" i="30"/>
  <c r="J70" i="30" s="1"/>
  <c r="P70" i="30" s="1"/>
  <c r="Q70" i="30" s="1"/>
  <c r="I71" i="30"/>
  <c r="J71" i="30" s="1"/>
  <c r="P71" i="30" s="1"/>
  <c r="Q71" i="30" s="1"/>
  <c r="I72" i="30"/>
  <c r="J72" i="30" s="1"/>
  <c r="P72" i="30" s="1"/>
  <c r="Q72" i="30" s="1"/>
  <c r="I73" i="30"/>
  <c r="J73" i="30" s="1"/>
  <c r="P73" i="30" s="1"/>
  <c r="Q73" i="30" s="1"/>
  <c r="I74" i="30"/>
  <c r="J74" i="30" s="1"/>
  <c r="P74" i="30" s="1"/>
  <c r="Q74" i="30" s="1"/>
  <c r="I75" i="30"/>
  <c r="J75" i="30" s="1"/>
  <c r="P75" i="30" s="1"/>
  <c r="Q75" i="30" s="1"/>
  <c r="I76" i="30"/>
  <c r="J76" i="30" s="1"/>
  <c r="P76" i="30" s="1"/>
  <c r="Q76" i="30" s="1"/>
  <c r="I77" i="30"/>
  <c r="J77" i="30" s="1"/>
  <c r="P77" i="30" s="1"/>
  <c r="Q77" i="30" s="1"/>
  <c r="I78" i="30"/>
  <c r="J78" i="30" s="1"/>
  <c r="P78" i="30" s="1"/>
  <c r="Q78" i="30" s="1"/>
  <c r="I79" i="30"/>
  <c r="J79" i="30" s="1"/>
  <c r="P79" i="30" s="1"/>
  <c r="Q79" i="30" s="1"/>
  <c r="I80" i="30"/>
  <c r="J80" i="30" s="1"/>
  <c r="P80" i="30" s="1"/>
  <c r="Q80" i="30" s="1"/>
  <c r="I81" i="30"/>
  <c r="J81" i="30" s="1"/>
  <c r="P81" i="30" s="1"/>
  <c r="Q81" i="30" s="1"/>
  <c r="I82" i="30"/>
  <c r="J82" i="30" s="1"/>
  <c r="P82" i="30" s="1"/>
  <c r="Q82" i="30" s="1"/>
  <c r="I83" i="30"/>
  <c r="J83" i="30" s="1"/>
  <c r="P83" i="30" s="1"/>
  <c r="Q83" i="30" s="1"/>
  <c r="I84" i="30"/>
  <c r="J84" i="30" s="1"/>
  <c r="P84" i="30" s="1"/>
  <c r="Q84" i="30" s="1"/>
  <c r="I85" i="30"/>
  <c r="J85" i="30" s="1"/>
  <c r="P85" i="30" s="1"/>
  <c r="Q85" i="30" s="1"/>
  <c r="I86" i="30"/>
  <c r="J86" i="30" s="1"/>
  <c r="P86" i="30" s="1"/>
  <c r="Q86" i="30" s="1"/>
  <c r="I87" i="30"/>
  <c r="J87" i="30" s="1"/>
  <c r="P87" i="30" s="1"/>
  <c r="Q87" i="30" s="1"/>
  <c r="I88" i="30"/>
  <c r="J88" i="30" s="1"/>
  <c r="P88" i="30" s="1"/>
  <c r="Q88" i="30" s="1"/>
  <c r="I89" i="30"/>
  <c r="J89" i="30" s="1"/>
  <c r="P89" i="30" s="1"/>
  <c r="Q89" i="30" s="1"/>
  <c r="I90" i="30"/>
  <c r="J90" i="30" s="1"/>
  <c r="P90" i="30" s="1"/>
  <c r="Q90" i="30" s="1"/>
  <c r="I91" i="30"/>
  <c r="J91" i="30" s="1"/>
  <c r="P91" i="30" s="1"/>
  <c r="Q91" i="30" s="1"/>
  <c r="I92" i="30"/>
  <c r="J92" i="30" s="1"/>
  <c r="P92" i="30" s="1"/>
  <c r="Q92" i="30" s="1"/>
  <c r="I93" i="30"/>
  <c r="J93" i="30" s="1"/>
  <c r="P93" i="30" s="1"/>
  <c r="Q93" i="30" s="1"/>
  <c r="I94" i="30"/>
  <c r="J94" i="30" s="1"/>
  <c r="P94" i="30" s="1"/>
  <c r="Q94" i="30" s="1"/>
  <c r="I95" i="30"/>
  <c r="J95" i="30" s="1"/>
  <c r="P95" i="30" s="1"/>
  <c r="Q95" i="30" s="1"/>
  <c r="I96" i="30"/>
  <c r="J96" i="30" s="1"/>
  <c r="P96" i="30" s="1"/>
  <c r="Q96" i="30" s="1"/>
  <c r="I97" i="30"/>
  <c r="J97" i="30" s="1"/>
  <c r="P97" i="30" s="1"/>
  <c r="Q97" i="30" s="1"/>
  <c r="I98" i="30"/>
  <c r="J98" i="30" s="1"/>
  <c r="P98" i="30" s="1"/>
  <c r="Q98" i="30" s="1"/>
  <c r="I99" i="30"/>
  <c r="J99" i="30" s="1"/>
  <c r="P99" i="30" s="1"/>
  <c r="Q99" i="30" s="1"/>
  <c r="I100" i="30"/>
  <c r="J100" i="30" s="1"/>
  <c r="P100" i="30" s="1"/>
  <c r="Q100" i="30" s="1"/>
  <c r="I102" i="30"/>
  <c r="J102" i="30" s="1"/>
  <c r="P102" i="30" s="1"/>
  <c r="Q102" i="30" s="1"/>
  <c r="I103" i="30"/>
  <c r="J103" i="30" s="1"/>
  <c r="P103" i="30" s="1"/>
  <c r="Q103" i="30" s="1"/>
  <c r="I104" i="30"/>
  <c r="J104" i="30" s="1"/>
  <c r="P104" i="30" s="1"/>
  <c r="Q104" i="30" s="1"/>
  <c r="I105" i="30"/>
  <c r="J105" i="30" s="1"/>
  <c r="P105" i="30" s="1"/>
  <c r="Q105" i="30" s="1"/>
  <c r="I106" i="30"/>
  <c r="J106" i="30" s="1"/>
  <c r="P106" i="30" s="1"/>
  <c r="Q106" i="30" s="1"/>
  <c r="I107" i="30"/>
  <c r="J107" i="30" s="1"/>
  <c r="P107" i="30" s="1"/>
  <c r="Q107" i="30" s="1"/>
  <c r="J108" i="30"/>
  <c r="P108" i="30" s="1"/>
  <c r="Q108" i="30" s="1"/>
  <c r="I109" i="30"/>
  <c r="J109" i="30" s="1"/>
  <c r="P109" i="30" s="1"/>
  <c r="Q109" i="30" s="1"/>
  <c r="I110" i="30"/>
  <c r="J110" i="30" s="1"/>
  <c r="P110" i="30" s="1"/>
  <c r="Q110" i="30" s="1"/>
  <c r="I111" i="30"/>
  <c r="J111" i="30" s="1"/>
  <c r="P111" i="30" s="1"/>
  <c r="Q111" i="30" s="1"/>
  <c r="I112" i="30"/>
  <c r="J112" i="30" s="1"/>
  <c r="P112" i="30" s="1"/>
  <c r="Q112" i="30" s="1"/>
  <c r="I113" i="30"/>
  <c r="J113" i="30" s="1"/>
  <c r="P113" i="30" s="1"/>
  <c r="Q113" i="30" s="1"/>
  <c r="I114" i="30"/>
  <c r="J114" i="30" s="1"/>
  <c r="P114" i="30" s="1"/>
  <c r="Q114" i="30" s="1"/>
  <c r="I115" i="30"/>
  <c r="J115" i="30" s="1"/>
  <c r="P115" i="30" s="1"/>
  <c r="Q115" i="30" s="1"/>
  <c r="I116" i="30"/>
  <c r="J116" i="30" s="1"/>
  <c r="P116" i="30" s="1"/>
  <c r="Q116" i="30" s="1"/>
  <c r="I117" i="30"/>
  <c r="J117" i="30" s="1"/>
  <c r="P117" i="30" s="1"/>
  <c r="Q117" i="30" s="1"/>
  <c r="I118" i="30"/>
  <c r="J118" i="30" s="1"/>
  <c r="P118" i="30" s="1"/>
  <c r="Q118" i="30" s="1"/>
  <c r="I119" i="30"/>
  <c r="J119" i="30" s="1"/>
  <c r="P119" i="30" s="1"/>
  <c r="Q119" i="30" s="1"/>
  <c r="I120" i="30"/>
  <c r="J120" i="30" s="1"/>
  <c r="P120" i="30" s="1"/>
  <c r="Q120" i="30" s="1"/>
  <c r="I121" i="30"/>
  <c r="J121" i="30" s="1"/>
  <c r="P121" i="30" s="1"/>
  <c r="Q121" i="30" s="1"/>
  <c r="I122" i="30"/>
  <c r="J122" i="30" s="1"/>
  <c r="P122" i="30" s="1"/>
  <c r="Q122" i="30" s="1"/>
  <c r="I123" i="30"/>
  <c r="J123" i="30" s="1"/>
  <c r="P123" i="30" s="1"/>
  <c r="Q123" i="30" s="1"/>
  <c r="I124" i="30"/>
  <c r="J124" i="30" s="1"/>
  <c r="P124" i="30" s="1"/>
  <c r="Q124" i="30" s="1"/>
  <c r="I125" i="30"/>
  <c r="J125" i="30" s="1"/>
  <c r="P125" i="30" s="1"/>
  <c r="Q125" i="30" s="1"/>
  <c r="I126" i="30"/>
  <c r="J126" i="30" s="1"/>
  <c r="P126" i="30" s="1"/>
  <c r="Q126" i="30" s="1"/>
  <c r="I127" i="30"/>
  <c r="J127" i="30" s="1"/>
  <c r="P127" i="30" s="1"/>
  <c r="Q127" i="30" s="1"/>
  <c r="I128" i="30"/>
  <c r="J128" i="30" s="1"/>
  <c r="P128" i="30" s="1"/>
  <c r="Q128" i="30" s="1"/>
  <c r="I129" i="30"/>
  <c r="J129" i="30" s="1"/>
  <c r="P129" i="30" s="1"/>
  <c r="Q129" i="30" s="1"/>
  <c r="I130" i="30"/>
  <c r="J130" i="30" s="1"/>
  <c r="P130" i="30" s="1"/>
  <c r="Q130" i="30" s="1"/>
  <c r="I131" i="30"/>
  <c r="J131" i="30" s="1"/>
  <c r="P131" i="30" s="1"/>
  <c r="Q131" i="30" s="1"/>
  <c r="I132" i="30"/>
  <c r="J132" i="30" s="1"/>
  <c r="P132" i="30" s="1"/>
  <c r="Q132" i="30" s="1"/>
  <c r="I133" i="30"/>
  <c r="J133" i="30" s="1"/>
  <c r="P133" i="30" s="1"/>
  <c r="Q133" i="30" s="1"/>
  <c r="I134" i="30"/>
  <c r="J134" i="30" s="1"/>
  <c r="P134" i="30" s="1"/>
  <c r="Q134" i="30" s="1"/>
  <c r="I135" i="30"/>
  <c r="J135" i="30" s="1"/>
  <c r="P135" i="30" s="1"/>
  <c r="Q135" i="30" s="1"/>
  <c r="I136" i="30"/>
  <c r="J136" i="30" s="1"/>
  <c r="P136" i="30" s="1"/>
  <c r="Q136" i="30" s="1"/>
  <c r="I137" i="30"/>
  <c r="J137" i="30" s="1"/>
  <c r="P137" i="30" s="1"/>
  <c r="Q137" i="30" s="1"/>
  <c r="I138" i="30"/>
  <c r="J138" i="30" s="1"/>
  <c r="P138" i="30" s="1"/>
  <c r="Q138" i="30" s="1"/>
  <c r="I139" i="30"/>
  <c r="J139" i="30" s="1"/>
  <c r="P139" i="30" s="1"/>
  <c r="Q139" i="30" s="1"/>
  <c r="I140" i="30"/>
  <c r="J140" i="30" s="1"/>
  <c r="P140" i="30" s="1"/>
  <c r="Q140" i="30" s="1"/>
  <c r="I141" i="30"/>
  <c r="J141" i="30" s="1"/>
  <c r="P141" i="30" s="1"/>
  <c r="Q141" i="30" s="1"/>
  <c r="I142" i="30"/>
  <c r="J142" i="30" s="1"/>
  <c r="P142" i="30" s="1"/>
  <c r="Q142" i="30" s="1"/>
  <c r="I143" i="30"/>
  <c r="J143" i="30" s="1"/>
  <c r="P143" i="30" s="1"/>
  <c r="Q143" i="30" s="1"/>
  <c r="I144" i="30"/>
  <c r="J144" i="30" s="1"/>
  <c r="P144" i="30" s="1"/>
  <c r="Q144" i="30" s="1"/>
  <c r="I145" i="30"/>
  <c r="J145" i="30" s="1"/>
  <c r="P145" i="30" s="1"/>
  <c r="Q145" i="30" s="1"/>
  <c r="I146" i="30"/>
  <c r="J146" i="30" s="1"/>
  <c r="P146" i="30" s="1"/>
  <c r="Q146" i="30" s="1"/>
  <c r="I147" i="30"/>
  <c r="J147" i="30" s="1"/>
  <c r="P147" i="30" s="1"/>
  <c r="Q147" i="30" s="1"/>
  <c r="I148" i="30"/>
  <c r="J148" i="30" s="1"/>
  <c r="P148" i="30" s="1"/>
  <c r="Q148" i="30" s="1"/>
  <c r="I149" i="30"/>
  <c r="J149" i="30" s="1"/>
  <c r="P149" i="30" s="1"/>
  <c r="Q149" i="30" s="1"/>
  <c r="I150" i="30"/>
  <c r="J150" i="30" s="1"/>
  <c r="P150" i="30" s="1"/>
  <c r="Q150" i="30" s="1"/>
  <c r="I151" i="30"/>
  <c r="J151" i="30" s="1"/>
  <c r="P151" i="30" s="1"/>
  <c r="Q151" i="30" s="1"/>
  <c r="I152" i="30"/>
  <c r="J152" i="30" s="1"/>
  <c r="P152" i="30" s="1"/>
  <c r="Q152" i="30" s="1"/>
  <c r="I153" i="30"/>
  <c r="J153" i="30" s="1"/>
  <c r="P153" i="30" s="1"/>
  <c r="Q153" i="30" s="1"/>
  <c r="I154" i="30"/>
  <c r="J154" i="30" s="1"/>
  <c r="P154" i="30" s="1"/>
  <c r="Q154" i="30" s="1"/>
  <c r="I155" i="30"/>
  <c r="J155" i="30" s="1"/>
  <c r="P155" i="30" s="1"/>
  <c r="Q155" i="30" s="1"/>
  <c r="I156" i="30"/>
  <c r="J156" i="30" s="1"/>
  <c r="P156" i="30" s="1"/>
  <c r="Q156" i="30" s="1"/>
  <c r="I157" i="30"/>
  <c r="J157" i="30" s="1"/>
  <c r="P157" i="30" s="1"/>
  <c r="Q157" i="30" s="1"/>
  <c r="I158" i="30"/>
  <c r="J158" i="30" s="1"/>
  <c r="P158" i="30" s="1"/>
  <c r="Q158" i="30" s="1"/>
  <c r="I159" i="30"/>
  <c r="J159" i="30" s="1"/>
  <c r="P159" i="30" s="1"/>
  <c r="Q159" i="30" s="1"/>
  <c r="I160" i="30"/>
  <c r="J160" i="30" s="1"/>
  <c r="P160" i="30" s="1"/>
  <c r="Q160" i="30" s="1"/>
  <c r="I161" i="30"/>
  <c r="J161" i="30" s="1"/>
  <c r="P161" i="30" s="1"/>
  <c r="Q161" i="30" s="1"/>
  <c r="I162" i="30"/>
  <c r="J162" i="30"/>
  <c r="P162" i="30" s="1"/>
  <c r="Q162" i="30" s="1"/>
  <c r="I163" i="30"/>
  <c r="J163" i="30" s="1"/>
  <c r="P163" i="30" s="1"/>
  <c r="Q163" i="30" s="1"/>
  <c r="I164" i="30"/>
  <c r="J164" i="30" s="1"/>
  <c r="P164" i="30" s="1"/>
  <c r="Q164" i="30" s="1"/>
  <c r="I165" i="30"/>
  <c r="J165" i="30" s="1"/>
  <c r="P165" i="30" s="1"/>
  <c r="Q165" i="30" s="1"/>
  <c r="I166" i="30"/>
  <c r="J166" i="30" s="1"/>
  <c r="P166" i="30" s="1"/>
  <c r="Q166" i="30" s="1"/>
  <c r="I167" i="30"/>
  <c r="J167" i="30" s="1"/>
  <c r="P167" i="30" s="1"/>
  <c r="Q167" i="30" s="1"/>
  <c r="I168" i="30"/>
  <c r="J168" i="30" s="1"/>
  <c r="P168" i="30" s="1"/>
  <c r="Q168" i="30" s="1"/>
  <c r="I169" i="30"/>
  <c r="J169" i="30" s="1"/>
  <c r="P169" i="30" s="1"/>
  <c r="Q169" i="30" s="1"/>
  <c r="I170" i="30"/>
  <c r="J170" i="30" s="1"/>
  <c r="P170" i="30" s="1"/>
  <c r="Q170" i="30" s="1"/>
  <c r="I171" i="30"/>
  <c r="J171" i="30" s="1"/>
  <c r="P171" i="30" s="1"/>
  <c r="Q171" i="30" s="1"/>
  <c r="I172" i="30"/>
  <c r="J172" i="30" s="1"/>
  <c r="P172" i="30" s="1"/>
  <c r="Q172" i="30" s="1"/>
  <c r="I173" i="30"/>
  <c r="J173" i="30" s="1"/>
  <c r="P173" i="30" s="1"/>
  <c r="Q173" i="30" s="1"/>
  <c r="I174" i="30"/>
  <c r="J174" i="30" s="1"/>
  <c r="P174" i="30" s="1"/>
  <c r="Q174" i="30" s="1"/>
  <c r="I175" i="30"/>
  <c r="J175" i="30" s="1"/>
  <c r="P175" i="30" s="1"/>
  <c r="Q175" i="30" s="1"/>
  <c r="I176" i="30"/>
  <c r="J176" i="30" s="1"/>
  <c r="P176" i="30" s="1"/>
  <c r="Q176" i="30" s="1"/>
  <c r="I177" i="30"/>
  <c r="J177" i="30" s="1"/>
  <c r="P177" i="30" s="1"/>
  <c r="Q177" i="30" s="1"/>
  <c r="I178" i="30"/>
  <c r="J178" i="30" s="1"/>
  <c r="P178" i="30" s="1"/>
  <c r="Q178" i="30" s="1"/>
  <c r="I179" i="30"/>
  <c r="J179" i="30" s="1"/>
  <c r="P179" i="30" s="1"/>
  <c r="Q179" i="30" s="1"/>
  <c r="I180" i="30"/>
  <c r="J180" i="30" s="1"/>
  <c r="P180" i="30" s="1"/>
  <c r="Q180" i="30" s="1"/>
  <c r="I181" i="30"/>
  <c r="J181" i="30" s="1"/>
  <c r="P181" i="30" s="1"/>
  <c r="Q181" i="30" s="1"/>
  <c r="I182" i="30"/>
  <c r="J182" i="30" s="1"/>
  <c r="P182" i="30" s="1"/>
  <c r="Q182" i="30" s="1"/>
  <c r="I183" i="30"/>
  <c r="J183" i="30" s="1"/>
  <c r="P183" i="30" s="1"/>
  <c r="Q183" i="30" s="1"/>
  <c r="I184" i="30"/>
  <c r="J184" i="30" s="1"/>
  <c r="P184" i="30" s="1"/>
  <c r="Q184" i="30" s="1"/>
  <c r="I185" i="30"/>
  <c r="J185" i="30" s="1"/>
  <c r="P185" i="30" s="1"/>
  <c r="Q185" i="30" s="1"/>
  <c r="I186" i="30"/>
  <c r="J186" i="30" s="1"/>
  <c r="P186" i="30" s="1"/>
  <c r="Q186" i="30" s="1"/>
  <c r="I187" i="30"/>
  <c r="J187" i="30" s="1"/>
  <c r="P187" i="30" s="1"/>
  <c r="Q187" i="30" s="1"/>
  <c r="I188" i="30"/>
  <c r="J188" i="30" s="1"/>
  <c r="P188" i="30" s="1"/>
  <c r="Q188" i="30" s="1"/>
  <c r="I189" i="30"/>
  <c r="J189" i="30" s="1"/>
  <c r="P189" i="30" s="1"/>
  <c r="Q189" i="30" s="1"/>
  <c r="I190" i="30"/>
  <c r="J190" i="30" s="1"/>
  <c r="P190" i="30" s="1"/>
  <c r="Q190" i="30" s="1"/>
  <c r="I191" i="30"/>
  <c r="J191" i="30" s="1"/>
  <c r="P191" i="30" s="1"/>
  <c r="Q191" i="30" s="1"/>
  <c r="I192" i="30"/>
  <c r="J192" i="30" s="1"/>
  <c r="P192" i="30" s="1"/>
  <c r="Q192" i="30" s="1"/>
  <c r="I193" i="30"/>
  <c r="J193" i="30" s="1"/>
  <c r="P193" i="30" s="1"/>
  <c r="Q193" i="30" s="1"/>
  <c r="I194" i="30"/>
  <c r="J194" i="30" s="1"/>
  <c r="P194" i="30" s="1"/>
  <c r="Q194" i="30" s="1"/>
  <c r="I195" i="30"/>
  <c r="J195" i="30" s="1"/>
  <c r="P195" i="30" s="1"/>
  <c r="Q195" i="30" s="1"/>
  <c r="I196" i="30"/>
  <c r="J196" i="30" s="1"/>
  <c r="P196" i="30" s="1"/>
  <c r="Q196" i="30" s="1"/>
  <c r="I197" i="30"/>
  <c r="J197" i="30" s="1"/>
  <c r="P197" i="30" s="1"/>
  <c r="Q197" i="30" s="1"/>
  <c r="I198" i="30"/>
  <c r="J198" i="30" s="1"/>
  <c r="P198" i="30" s="1"/>
  <c r="Q198" i="30" s="1"/>
  <c r="I199" i="30"/>
  <c r="J199" i="30" s="1"/>
  <c r="P199" i="30" s="1"/>
  <c r="Q199" i="30" s="1"/>
  <c r="I200" i="30"/>
  <c r="J200" i="30" s="1"/>
  <c r="P200" i="30" s="1"/>
  <c r="Q200" i="30" s="1"/>
  <c r="I201" i="30"/>
  <c r="J201" i="30" s="1"/>
  <c r="P201" i="30" s="1"/>
  <c r="Q201" i="30" s="1"/>
  <c r="I202" i="30"/>
  <c r="J202" i="30" s="1"/>
  <c r="P202" i="30" s="1"/>
  <c r="Q202" i="30" s="1"/>
  <c r="I203" i="30"/>
  <c r="J203" i="30" s="1"/>
  <c r="P203" i="30" s="1"/>
  <c r="Q203" i="30" s="1"/>
  <c r="I204" i="30"/>
  <c r="J204" i="30" s="1"/>
  <c r="P204" i="30" s="1"/>
  <c r="Q204" i="30" s="1"/>
  <c r="I205" i="30"/>
  <c r="J205" i="30" s="1"/>
  <c r="P205" i="30" s="1"/>
  <c r="Q205" i="30" s="1"/>
  <c r="I206" i="30"/>
  <c r="J206" i="30" s="1"/>
  <c r="P206" i="30" s="1"/>
  <c r="Q206" i="30" s="1"/>
  <c r="I207" i="30"/>
  <c r="J207" i="30" s="1"/>
  <c r="P207" i="30" s="1"/>
  <c r="Q207" i="30" s="1"/>
  <c r="I208" i="30"/>
  <c r="J208" i="30" s="1"/>
  <c r="P208" i="30" s="1"/>
  <c r="Q208" i="30" s="1"/>
  <c r="I209" i="30"/>
  <c r="J209" i="30" s="1"/>
  <c r="P209" i="30" s="1"/>
  <c r="Q209" i="30" s="1"/>
  <c r="I210" i="30"/>
  <c r="J210" i="30" s="1"/>
  <c r="P210" i="30" s="1"/>
  <c r="Q210" i="30" s="1"/>
  <c r="I211" i="30"/>
  <c r="J211" i="30" s="1"/>
  <c r="P211" i="30" s="1"/>
  <c r="Q211" i="30" s="1"/>
  <c r="I212" i="30"/>
  <c r="J212" i="30" s="1"/>
  <c r="P212" i="30" s="1"/>
  <c r="Q212" i="30" s="1"/>
  <c r="I213" i="30"/>
  <c r="J213" i="30" s="1"/>
  <c r="P213" i="30" s="1"/>
  <c r="Q213" i="30" s="1"/>
  <c r="J214" i="30"/>
  <c r="P214" i="30" s="1"/>
  <c r="Q214" i="30" s="1"/>
  <c r="I215" i="30"/>
  <c r="J215" i="30" s="1"/>
  <c r="P215" i="30" s="1"/>
  <c r="Q215" i="30" s="1"/>
  <c r="I216" i="30"/>
  <c r="J216" i="30" s="1"/>
  <c r="P216" i="30" s="1"/>
  <c r="Q216" i="30" s="1"/>
  <c r="I217" i="30"/>
  <c r="J217" i="30" s="1"/>
  <c r="P217" i="30" s="1"/>
  <c r="Q217" i="30" s="1"/>
  <c r="I218" i="30"/>
  <c r="J218" i="30" s="1"/>
  <c r="P218" i="30" s="1"/>
  <c r="Q218" i="30" s="1"/>
  <c r="I219" i="30"/>
  <c r="J219" i="30" s="1"/>
  <c r="P219" i="30" s="1"/>
  <c r="Q219" i="30" s="1"/>
  <c r="I220" i="30"/>
  <c r="J220" i="30" s="1"/>
  <c r="P220" i="30" s="1"/>
  <c r="Q220" i="30" s="1"/>
  <c r="I221" i="30"/>
  <c r="J221" i="30" s="1"/>
  <c r="P221" i="30" s="1"/>
  <c r="Q221" i="30" s="1"/>
  <c r="I222" i="30"/>
  <c r="J222" i="30" s="1"/>
  <c r="P222" i="30" s="1"/>
  <c r="Q222" i="30" s="1"/>
  <c r="I223" i="30"/>
  <c r="J223" i="30" s="1"/>
  <c r="P223" i="30" s="1"/>
  <c r="Q223" i="30" s="1"/>
  <c r="I224" i="30"/>
  <c r="J224" i="30" s="1"/>
  <c r="P224" i="30" s="1"/>
  <c r="Q224" i="30" s="1"/>
  <c r="I225" i="30"/>
  <c r="J225" i="30" s="1"/>
  <c r="P225" i="30" s="1"/>
  <c r="Q225" i="30" s="1"/>
  <c r="I226" i="30"/>
  <c r="J226" i="30" s="1"/>
  <c r="P226" i="30" s="1"/>
  <c r="Q226" i="30" s="1"/>
  <c r="I227" i="30"/>
  <c r="J227" i="30" s="1"/>
  <c r="P227" i="30" s="1"/>
  <c r="Q227" i="30" s="1"/>
  <c r="I228" i="30"/>
  <c r="J228" i="30" s="1"/>
  <c r="P228" i="30" s="1"/>
  <c r="Q228" i="30" s="1"/>
  <c r="I229" i="30"/>
  <c r="J229" i="30" s="1"/>
  <c r="P229" i="30" s="1"/>
  <c r="Q229" i="30" s="1"/>
  <c r="I230" i="30"/>
  <c r="J230" i="30" s="1"/>
  <c r="P230" i="30" s="1"/>
  <c r="Q230" i="30" s="1"/>
  <c r="I231" i="30"/>
  <c r="J231" i="30" s="1"/>
  <c r="P231" i="30" s="1"/>
  <c r="Q231" i="30" s="1"/>
  <c r="I232" i="30"/>
  <c r="J232" i="30" s="1"/>
  <c r="P232" i="30" s="1"/>
  <c r="Q232" i="30" s="1"/>
  <c r="I233" i="30"/>
  <c r="J233" i="30" s="1"/>
  <c r="P233" i="30" s="1"/>
  <c r="Q233" i="30" s="1"/>
  <c r="I234" i="30"/>
  <c r="J234" i="30" s="1"/>
  <c r="P234" i="30" s="1"/>
  <c r="Q234" i="30" s="1"/>
  <c r="I235" i="30"/>
  <c r="J235" i="30" s="1"/>
  <c r="P235" i="30" s="1"/>
  <c r="Q235" i="30" s="1"/>
  <c r="I236" i="30"/>
  <c r="J236" i="30" s="1"/>
  <c r="P236" i="30" s="1"/>
  <c r="Q236" i="30" s="1"/>
  <c r="I237" i="30"/>
  <c r="J237" i="30" s="1"/>
  <c r="P237" i="30" s="1"/>
  <c r="Q237" i="30" s="1"/>
  <c r="I238" i="30"/>
  <c r="J238" i="30" s="1"/>
  <c r="P238" i="30" s="1"/>
  <c r="Q238" i="30" s="1"/>
  <c r="I239" i="30"/>
  <c r="J239" i="30" s="1"/>
  <c r="P239" i="30" s="1"/>
  <c r="Q239" i="30" s="1"/>
  <c r="I240" i="30"/>
  <c r="J240" i="30" s="1"/>
  <c r="P240" i="30" s="1"/>
  <c r="Q240" i="30" s="1"/>
  <c r="I241" i="30"/>
  <c r="J241" i="30" s="1"/>
  <c r="P241" i="30" s="1"/>
  <c r="Q241" i="30" s="1"/>
  <c r="I242" i="30"/>
  <c r="J242" i="30" s="1"/>
  <c r="P242" i="30" s="1"/>
  <c r="Q242" i="30" s="1"/>
  <c r="I243" i="30"/>
  <c r="J243" i="30" s="1"/>
  <c r="P243" i="30" s="1"/>
  <c r="Q243" i="30" s="1"/>
  <c r="I244" i="30"/>
  <c r="J244" i="30" s="1"/>
  <c r="P244" i="30" s="1"/>
  <c r="Q244" i="30" s="1"/>
  <c r="I245" i="30"/>
  <c r="J245" i="30" s="1"/>
  <c r="P245" i="30" s="1"/>
  <c r="Q245" i="30" s="1"/>
  <c r="I246" i="30"/>
  <c r="J246" i="30" s="1"/>
  <c r="P246" i="30" s="1"/>
  <c r="Q246" i="30" s="1"/>
  <c r="I247" i="30"/>
  <c r="J247" i="30" s="1"/>
  <c r="P247" i="30" s="1"/>
  <c r="Q247" i="30" s="1"/>
  <c r="I248" i="30"/>
  <c r="J248" i="30" s="1"/>
  <c r="P248" i="30" s="1"/>
  <c r="Q248" i="30" s="1"/>
  <c r="I249" i="30"/>
  <c r="J249" i="30" s="1"/>
  <c r="P249" i="30" s="1"/>
  <c r="Q249" i="30" s="1"/>
  <c r="I250" i="30"/>
  <c r="J250" i="30" s="1"/>
  <c r="P250" i="30" s="1"/>
  <c r="Q250" i="30" s="1"/>
  <c r="I251" i="30"/>
  <c r="J251" i="30" s="1"/>
  <c r="P251" i="30" s="1"/>
  <c r="Q251" i="30" s="1"/>
  <c r="I252" i="30"/>
  <c r="J252" i="30" s="1"/>
  <c r="P252" i="30" s="1"/>
  <c r="Q252" i="30" s="1"/>
  <c r="I253" i="30"/>
  <c r="J253" i="30" s="1"/>
  <c r="P253" i="30" s="1"/>
  <c r="Q253" i="30" s="1"/>
  <c r="I254" i="30"/>
  <c r="J254" i="30" s="1"/>
  <c r="P254" i="30" s="1"/>
  <c r="Q254" i="30" s="1"/>
  <c r="I255" i="30"/>
  <c r="J255" i="30" s="1"/>
  <c r="P255" i="30" s="1"/>
  <c r="Q255" i="30" s="1"/>
  <c r="I256" i="30"/>
  <c r="J256" i="30" s="1"/>
  <c r="P256" i="30" s="1"/>
  <c r="Q256" i="30" s="1"/>
  <c r="I257" i="30"/>
  <c r="J257" i="30" s="1"/>
  <c r="P257" i="30" s="1"/>
  <c r="Q257" i="30" s="1"/>
  <c r="I258" i="30"/>
  <c r="J258" i="30" s="1"/>
  <c r="P258" i="30" s="1"/>
  <c r="Q258" i="30" s="1"/>
  <c r="I259" i="30"/>
  <c r="J259" i="30" s="1"/>
  <c r="P259" i="30" s="1"/>
  <c r="Q259" i="30" s="1"/>
  <c r="I260" i="30"/>
  <c r="J260" i="30" s="1"/>
  <c r="P260" i="30" s="1"/>
  <c r="Q260" i="30" s="1"/>
  <c r="I261" i="30"/>
  <c r="J261" i="30" s="1"/>
  <c r="P261" i="30" s="1"/>
  <c r="Q261" i="30" s="1"/>
  <c r="I262" i="30"/>
  <c r="J262" i="30" s="1"/>
  <c r="P262" i="30" s="1"/>
  <c r="Q262" i="30" s="1"/>
  <c r="I263" i="30"/>
  <c r="J263" i="30" s="1"/>
  <c r="P263" i="30" s="1"/>
  <c r="Q263" i="30" s="1"/>
  <c r="I264" i="30"/>
  <c r="J264" i="30" s="1"/>
  <c r="P264" i="30" s="1"/>
  <c r="Q264" i="30" s="1"/>
  <c r="I265" i="30"/>
  <c r="J265" i="30" s="1"/>
  <c r="P265" i="30" s="1"/>
  <c r="Q265" i="30" s="1"/>
  <c r="I266" i="30"/>
  <c r="J266" i="30" s="1"/>
  <c r="P266" i="30" s="1"/>
  <c r="Q266" i="30" s="1"/>
  <c r="I267" i="30"/>
  <c r="J267" i="30" s="1"/>
  <c r="P267" i="30" s="1"/>
  <c r="Q267" i="30" s="1"/>
  <c r="I268" i="30"/>
  <c r="J268" i="30" s="1"/>
  <c r="P268" i="30" s="1"/>
  <c r="Q268" i="30" s="1"/>
  <c r="I269" i="30"/>
  <c r="J269" i="30" s="1"/>
  <c r="P269" i="30" s="1"/>
  <c r="Q269" i="30" s="1"/>
  <c r="I270" i="30"/>
  <c r="J270" i="30" s="1"/>
  <c r="P270" i="30" s="1"/>
  <c r="Q270" i="30" s="1"/>
  <c r="I271" i="30"/>
  <c r="J271" i="30" s="1"/>
  <c r="P271" i="30" s="1"/>
  <c r="Q271" i="30" s="1"/>
  <c r="I272" i="30"/>
  <c r="J272" i="30" s="1"/>
  <c r="P272" i="30" s="1"/>
  <c r="Q272" i="30" s="1"/>
  <c r="I273" i="30"/>
  <c r="J273" i="30" s="1"/>
  <c r="P273" i="30" s="1"/>
  <c r="Q273" i="30" s="1"/>
  <c r="I274" i="30"/>
  <c r="J274" i="30" s="1"/>
  <c r="P274" i="30" s="1"/>
  <c r="Q274" i="30" s="1"/>
  <c r="I275" i="30"/>
  <c r="J275" i="30" s="1"/>
  <c r="P275" i="30" s="1"/>
  <c r="Q275" i="30" s="1"/>
  <c r="I276" i="30"/>
  <c r="J276" i="30" s="1"/>
  <c r="P276" i="30" s="1"/>
  <c r="Q276" i="30" s="1"/>
  <c r="I277" i="30"/>
  <c r="J277" i="30" s="1"/>
  <c r="P277" i="30" s="1"/>
  <c r="Q277" i="30" s="1"/>
  <c r="I278" i="30"/>
  <c r="J278" i="30" s="1"/>
  <c r="P278" i="30" s="1"/>
  <c r="Q278" i="30" s="1"/>
  <c r="I279" i="30"/>
  <c r="J279" i="30" s="1"/>
  <c r="P279" i="30" s="1"/>
  <c r="Q279" i="30" s="1"/>
  <c r="I280" i="30"/>
  <c r="J280" i="30" s="1"/>
  <c r="P280" i="30" s="1"/>
  <c r="Q280" i="30" s="1"/>
  <c r="I281" i="30"/>
  <c r="J281" i="30" s="1"/>
  <c r="P281" i="30" s="1"/>
  <c r="Q281" i="30" s="1"/>
  <c r="I282" i="30"/>
  <c r="J282" i="30" s="1"/>
  <c r="P282" i="30" s="1"/>
  <c r="Q282" i="30" s="1"/>
  <c r="I283" i="30"/>
  <c r="J283" i="30" s="1"/>
  <c r="P283" i="30" s="1"/>
  <c r="Q283" i="30" s="1"/>
  <c r="I284" i="30"/>
  <c r="J284" i="30" s="1"/>
  <c r="P284" i="30" s="1"/>
  <c r="Q284" i="30" s="1"/>
  <c r="I285" i="30"/>
  <c r="J285" i="30" s="1"/>
  <c r="P285" i="30" s="1"/>
  <c r="Q285" i="30" s="1"/>
  <c r="I286" i="30"/>
  <c r="J286" i="30" s="1"/>
  <c r="P286" i="30" s="1"/>
  <c r="Q286" i="30" s="1"/>
  <c r="I287" i="30"/>
  <c r="J287" i="30" s="1"/>
  <c r="P287" i="30" s="1"/>
  <c r="Q287" i="30" s="1"/>
  <c r="I288" i="30"/>
  <c r="J288" i="30" s="1"/>
  <c r="P288" i="30" s="1"/>
  <c r="Q288" i="30" s="1"/>
  <c r="I289" i="30"/>
  <c r="J289" i="30" s="1"/>
  <c r="P289" i="30" s="1"/>
  <c r="Q289" i="30" s="1"/>
  <c r="I290" i="30"/>
  <c r="J290" i="30" s="1"/>
  <c r="P290" i="30" s="1"/>
  <c r="Q290" i="30" s="1"/>
  <c r="J291" i="30"/>
  <c r="P291" i="30" s="1"/>
  <c r="Q291" i="30" s="1"/>
  <c r="I292" i="30"/>
  <c r="J292" i="30" s="1"/>
  <c r="P292" i="30" s="1"/>
  <c r="Q292" i="30" s="1"/>
  <c r="I293" i="30"/>
  <c r="J293" i="30" s="1"/>
  <c r="P293" i="30" s="1"/>
  <c r="Q293" i="30" s="1"/>
  <c r="I294" i="30"/>
  <c r="J294" i="30" s="1"/>
  <c r="P294" i="30" s="1"/>
  <c r="Q294" i="30" s="1"/>
  <c r="I295" i="30"/>
  <c r="J295" i="30" s="1"/>
  <c r="P295" i="30" s="1"/>
  <c r="Q295" i="30" s="1"/>
  <c r="I296" i="30"/>
  <c r="J296" i="30" s="1"/>
  <c r="P296" i="30" s="1"/>
  <c r="Q296" i="30" s="1"/>
  <c r="I297" i="30"/>
  <c r="J297" i="30" s="1"/>
  <c r="P297" i="30" s="1"/>
  <c r="Q297" i="30" s="1"/>
  <c r="I298" i="30"/>
  <c r="J298" i="30" s="1"/>
  <c r="P298" i="30" s="1"/>
  <c r="Q298" i="30" s="1"/>
  <c r="I299" i="30"/>
  <c r="J299" i="30" s="1"/>
  <c r="P299" i="30" s="1"/>
  <c r="Q299" i="30" s="1"/>
  <c r="I300" i="30"/>
  <c r="J300" i="30" s="1"/>
  <c r="P300" i="30" s="1"/>
  <c r="Q300" i="30" s="1"/>
  <c r="I301" i="30"/>
  <c r="J301" i="30" s="1"/>
  <c r="P301" i="30" s="1"/>
  <c r="Q301" i="30" s="1"/>
  <c r="I302" i="30"/>
  <c r="J302" i="30" s="1"/>
  <c r="P302" i="30" s="1"/>
  <c r="Q302" i="30" s="1"/>
  <c r="I303" i="30"/>
  <c r="J303" i="30" s="1"/>
  <c r="P303" i="30" s="1"/>
  <c r="Q303" i="30" s="1"/>
  <c r="I304" i="30"/>
  <c r="J304" i="30" s="1"/>
  <c r="P304" i="30" s="1"/>
  <c r="Q304" i="30" s="1"/>
  <c r="I305" i="30"/>
  <c r="J305" i="30" s="1"/>
  <c r="P305" i="30" s="1"/>
  <c r="Q305" i="30" s="1"/>
  <c r="I306" i="30"/>
  <c r="J306" i="30" s="1"/>
  <c r="P306" i="30" s="1"/>
  <c r="Q306" i="30" s="1"/>
  <c r="I307" i="30"/>
  <c r="J307" i="30" s="1"/>
  <c r="P307" i="30" s="1"/>
  <c r="Q307" i="30" s="1"/>
  <c r="I308" i="30"/>
  <c r="J308" i="30" s="1"/>
  <c r="P308" i="30" s="1"/>
  <c r="Q308" i="30" s="1"/>
  <c r="I309" i="30"/>
  <c r="J309" i="30" s="1"/>
  <c r="P309" i="30" s="1"/>
  <c r="Q309" i="30" s="1"/>
  <c r="I310" i="30"/>
  <c r="J310" i="30" s="1"/>
  <c r="P310" i="30" s="1"/>
  <c r="Q310" i="30" s="1"/>
  <c r="I311" i="30"/>
  <c r="J311" i="30" s="1"/>
  <c r="P311" i="30" s="1"/>
  <c r="Q311" i="30" s="1"/>
  <c r="I312" i="30"/>
  <c r="J312" i="30" s="1"/>
  <c r="P312" i="30" s="1"/>
  <c r="Q312" i="30" s="1"/>
  <c r="I313" i="30"/>
  <c r="J313" i="30" s="1"/>
  <c r="P313" i="30" s="1"/>
  <c r="Q313" i="30" s="1"/>
  <c r="I314" i="30"/>
  <c r="J314" i="30" s="1"/>
  <c r="P314" i="30" s="1"/>
  <c r="Q314" i="30" s="1"/>
  <c r="I315" i="30"/>
  <c r="J315" i="30" s="1"/>
  <c r="P315" i="30" s="1"/>
  <c r="Q315" i="30" s="1"/>
  <c r="I316" i="30"/>
  <c r="J316" i="30" s="1"/>
  <c r="P316" i="30" s="1"/>
  <c r="Q316" i="30" s="1"/>
  <c r="I317" i="30"/>
  <c r="J317" i="30" s="1"/>
  <c r="P317" i="30" s="1"/>
  <c r="Q317" i="30" s="1"/>
  <c r="I318" i="30"/>
  <c r="J318" i="30" s="1"/>
  <c r="P318" i="30" s="1"/>
  <c r="Q318" i="30" s="1"/>
  <c r="I319" i="30"/>
  <c r="J319" i="30" s="1"/>
  <c r="P319" i="30" s="1"/>
  <c r="Q319" i="30" s="1"/>
  <c r="I320" i="30"/>
  <c r="J320" i="30" s="1"/>
  <c r="P320" i="30" s="1"/>
  <c r="Q320" i="30" s="1"/>
  <c r="I321" i="30"/>
  <c r="J321" i="30" s="1"/>
  <c r="P321" i="30" s="1"/>
  <c r="Q321" i="30" s="1"/>
  <c r="I322" i="30"/>
  <c r="J322" i="30" s="1"/>
  <c r="P322" i="30" s="1"/>
  <c r="Q322" i="30" s="1"/>
  <c r="I323" i="30"/>
  <c r="J323" i="30" s="1"/>
  <c r="P323" i="30" s="1"/>
  <c r="Q323" i="30" s="1"/>
  <c r="I324" i="30"/>
  <c r="J324" i="30" s="1"/>
  <c r="P324" i="30" s="1"/>
  <c r="Q324" i="30" s="1"/>
  <c r="I325" i="30"/>
  <c r="J325" i="30" s="1"/>
  <c r="P325" i="30" s="1"/>
  <c r="Q325" i="30" s="1"/>
  <c r="I326" i="30"/>
  <c r="J326" i="30" s="1"/>
  <c r="P326" i="30" s="1"/>
  <c r="Q326" i="30" s="1"/>
  <c r="I327" i="30"/>
  <c r="J327" i="30" s="1"/>
  <c r="P327" i="30" s="1"/>
  <c r="Q327" i="30" s="1"/>
  <c r="I328" i="30"/>
  <c r="J328" i="30" s="1"/>
  <c r="P328" i="30" s="1"/>
  <c r="Q328" i="30" s="1"/>
  <c r="I329" i="30"/>
  <c r="J329" i="30" s="1"/>
  <c r="P329" i="30" s="1"/>
  <c r="Q329" i="30" s="1"/>
  <c r="I330" i="30"/>
  <c r="J330" i="30" s="1"/>
  <c r="P330" i="30" s="1"/>
  <c r="Q330" i="30" s="1"/>
  <c r="I331" i="30"/>
  <c r="J331" i="30" s="1"/>
  <c r="P331" i="30" s="1"/>
  <c r="Q331" i="30" s="1"/>
  <c r="I332" i="30"/>
  <c r="J332" i="30" s="1"/>
  <c r="P332" i="30" s="1"/>
  <c r="Q332" i="30" s="1"/>
  <c r="I333" i="30"/>
  <c r="J333" i="30" s="1"/>
  <c r="P333" i="30" s="1"/>
  <c r="Q333" i="30" s="1"/>
  <c r="I334" i="30"/>
  <c r="J334" i="30" s="1"/>
  <c r="P334" i="30" s="1"/>
  <c r="Q334" i="30" s="1"/>
  <c r="I335" i="30"/>
  <c r="J335" i="30" s="1"/>
  <c r="P335" i="30" s="1"/>
  <c r="Q335" i="30" s="1"/>
  <c r="I336" i="30"/>
  <c r="J336" i="30" s="1"/>
  <c r="P336" i="30" s="1"/>
  <c r="Q336" i="30" s="1"/>
  <c r="I337" i="30"/>
  <c r="J337" i="30" s="1"/>
  <c r="P337" i="30" s="1"/>
  <c r="Q337" i="30" s="1"/>
  <c r="I338" i="30"/>
  <c r="J338" i="30"/>
  <c r="P338" i="30" s="1"/>
  <c r="Q338" i="30" s="1"/>
  <c r="I339" i="30"/>
  <c r="J339" i="30" s="1"/>
  <c r="P339" i="30" s="1"/>
  <c r="Q339" i="30" s="1"/>
  <c r="I340" i="30"/>
  <c r="J340" i="30" s="1"/>
  <c r="P340" i="30" s="1"/>
  <c r="Q340" i="30" s="1"/>
  <c r="I341" i="30"/>
  <c r="J341" i="30" s="1"/>
  <c r="P341" i="30" s="1"/>
  <c r="Q341" i="30" s="1"/>
  <c r="I342" i="30"/>
  <c r="J342" i="30" s="1"/>
  <c r="P342" i="30" s="1"/>
  <c r="Q342" i="30" s="1"/>
  <c r="I343" i="30"/>
  <c r="J343" i="30" s="1"/>
  <c r="P343" i="30" s="1"/>
  <c r="Q343" i="30" s="1"/>
  <c r="I344" i="30"/>
  <c r="J344" i="30" s="1"/>
  <c r="P344" i="30" s="1"/>
  <c r="Q344" i="30" s="1"/>
  <c r="I345" i="30"/>
  <c r="J345" i="30" s="1"/>
  <c r="P345" i="30" s="1"/>
  <c r="Q345" i="30" s="1"/>
  <c r="I346" i="30"/>
  <c r="J346" i="30" s="1"/>
  <c r="P346" i="30" s="1"/>
  <c r="Q346" i="30" s="1"/>
  <c r="I347" i="30"/>
  <c r="J347" i="30" s="1"/>
  <c r="P347" i="30" s="1"/>
  <c r="Q347" i="30" s="1"/>
  <c r="I348" i="30"/>
  <c r="J348" i="30" s="1"/>
  <c r="P348" i="30" s="1"/>
  <c r="Q348" i="30" s="1"/>
  <c r="I349" i="30"/>
  <c r="J349" i="30" s="1"/>
  <c r="P349" i="30" s="1"/>
  <c r="Q349" i="30" s="1"/>
  <c r="I350" i="30"/>
  <c r="J350" i="30" s="1"/>
  <c r="P350" i="30" s="1"/>
  <c r="Q350" i="30" s="1"/>
  <c r="I351" i="30"/>
  <c r="J351" i="30" s="1"/>
  <c r="P351" i="30" s="1"/>
  <c r="Q351" i="30" s="1"/>
  <c r="I352" i="30"/>
  <c r="J352" i="30" s="1"/>
  <c r="P352" i="30" s="1"/>
  <c r="Q352" i="30" s="1"/>
  <c r="I353" i="30"/>
  <c r="J353" i="30" s="1"/>
  <c r="P353" i="30" s="1"/>
  <c r="Q353" i="30" s="1"/>
  <c r="I354" i="30"/>
  <c r="J354" i="30" s="1"/>
  <c r="P354" i="30" s="1"/>
  <c r="Q354" i="30" s="1"/>
  <c r="I355" i="30"/>
  <c r="J355" i="30" s="1"/>
  <c r="P355" i="30" s="1"/>
  <c r="Q355" i="30" s="1"/>
  <c r="I356" i="30"/>
  <c r="J356" i="30" s="1"/>
  <c r="P356" i="30" s="1"/>
  <c r="Q356" i="30" s="1"/>
  <c r="I357" i="30"/>
  <c r="J357" i="30" s="1"/>
  <c r="P357" i="30" s="1"/>
  <c r="Q357" i="30" s="1"/>
  <c r="I358" i="30"/>
  <c r="J358" i="30" s="1"/>
  <c r="P358" i="30" s="1"/>
  <c r="Q358" i="30" s="1"/>
  <c r="I7" i="30"/>
  <c r="J7" i="30" l="1"/>
  <c r="I361" i="30"/>
  <c r="Y363" i="30"/>
  <c r="W363" i="30"/>
  <c r="O363" i="30"/>
  <c r="N363" i="30"/>
  <c r="M363" i="30"/>
  <c r="L363" i="30"/>
  <c r="K363" i="30"/>
  <c r="H363" i="30"/>
  <c r="G363" i="30"/>
  <c r="F363" i="30"/>
  <c r="E363" i="30"/>
  <c r="D363" i="30"/>
  <c r="Z362" i="30"/>
  <c r="Z363" i="30" s="1"/>
  <c r="X362" i="30"/>
  <c r="X363" i="30" s="1"/>
  <c r="V362" i="30"/>
  <c r="V363" i="30" s="1"/>
  <c r="U362" i="30"/>
  <c r="U363" i="30" s="1"/>
  <c r="T362" i="30"/>
  <c r="T363" i="30" s="1"/>
  <c r="S362" i="30"/>
  <c r="S363" i="30" s="1"/>
  <c r="R362" i="30"/>
  <c r="R363" i="30" s="1"/>
  <c r="P362" i="30"/>
  <c r="P363" i="30" s="1"/>
  <c r="I362" i="30"/>
  <c r="J362" i="30" s="1"/>
  <c r="J363" i="30" s="1"/>
  <c r="Z7" i="32"/>
  <c r="P7" i="30" l="1"/>
  <c r="J361" i="30"/>
  <c r="Q362" i="30"/>
  <c r="Q363" i="30" s="1"/>
  <c r="S369" i="30"/>
  <c r="I363" i="30"/>
  <c r="I39" i="32"/>
  <c r="J39" i="32" s="1"/>
  <c r="Y362" i="32"/>
  <c r="W362" i="32"/>
  <c r="O362" i="32"/>
  <c r="N362" i="32"/>
  <c r="M362" i="32"/>
  <c r="L362" i="32"/>
  <c r="K362" i="32"/>
  <c r="H362" i="32"/>
  <c r="G362" i="32"/>
  <c r="F362" i="32"/>
  <c r="E362" i="32"/>
  <c r="D362" i="32"/>
  <c r="Z361" i="32"/>
  <c r="Z362" i="32" s="1"/>
  <c r="X361" i="32"/>
  <c r="X362" i="32" s="1"/>
  <c r="V361" i="32"/>
  <c r="V362" i="32" s="1"/>
  <c r="U361" i="32"/>
  <c r="U362" i="32" s="1"/>
  <c r="T361" i="32"/>
  <c r="T362" i="32" s="1"/>
  <c r="S361" i="32"/>
  <c r="S362" i="32" s="1"/>
  <c r="R361" i="32"/>
  <c r="R362" i="32" s="1"/>
  <c r="P361" i="32"/>
  <c r="P362" i="32" s="1"/>
  <c r="I361" i="32"/>
  <c r="I362" i="32" s="1"/>
  <c r="D360" i="32"/>
  <c r="Z358" i="32"/>
  <c r="P358" i="32"/>
  <c r="Q358" i="32" s="1"/>
  <c r="I358" i="32"/>
  <c r="Z357" i="32"/>
  <c r="P357" i="32"/>
  <c r="Q357" i="32" s="1"/>
  <c r="I357" i="32"/>
  <c r="Z356" i="32"/>
  <c r="P356" i="32"/>
  <c r="Q356" i="32" s="1"/>
  <c r="I356" i="32"/>
  <c r="Z355" i="32"/>
  <c r="P355" i="32"/>
  <c r="Q355" i="32" s="1"/>
  <c r="I355" i="32"/>
  <c r="Z354" i="32"/>
  <c r="P354" i="32"/>
  <c r="Q354" i="32" s="1"/>
  <c r="I354" i="32"/>
  <c r="Z353" i="32"/>
  <c r="P353" i="32"/>
  <c r="Q353" i="32" s="1"/>
  <c r="I353" i="32"/>
  <c r="Z352" i="32"/>
  <c r="P352" i="32"/>
  <c r="Q352" i="32" s="1"/>
  <c r="I352" i="32"/>
  <c r="Z351" i="32"/>
  <c r="P351" i="32"/>
  <c r="Q351" i="32" s="1"/>
  <c r="I351" i="32"/>
  <c r="Z350" i="32"/>
  <c r="P350" i="32"/>
  <c r="Q350" i="32" s="1"/>
  <c r="I350" i="32"/>
  <c r="Z349" i="32"/>
  <c r="P349" i="32"/>
  <c r="Q349" i="32" s="1"/>
  <c r="I349" i="32"/>
  <c r="Z348" i="32"/>
  <c r="P348" i="32"/>
  <c r="Q348" i="32" s="1"/>
  <c r="I348" i="32"/>
  <c r="Z347" i="32"/>
  <c r="P347" i="32"/>
  <c r="Q347" i="32" s="1"/>
  <c r="I347" i="32"/>
  <c r="Z346" i="32"/>
  <c r="P346" i="32"/>
  <c r="Q346" i="32" s="1"/>
  <c r="I346" i="32"/>
  <c r="Z345" i="32"/>
  <c r="P345" i="32"/>
  <c r="Q345" i="32" s="1"/>
  <c r="I345" i="32"/>
  <c r="Z344" i="32"/>
  <c r="P344" i="32"/>
  <c r="Q344" i="32" s="1"/>
  <c r="I344" i="32"/>
  <c r="Z343" i="32"/>
  <c r="P343" i="32"/>
  <c r="Q343" i="32" s="1"/>
  <c r="I343" i="32"/>
  <c r="Z342" i="32"/>
  <c r="P342" i="32"/>
  <c r="Q342" i="32" s="1"/>
  <c r="Z341" i="32"/>
  <c r="P341" i="32"/>
  <c r="Q341" i="32" s="1"/>
  <c r="I341" i="32"/>
  <c r="Z340" i="32"/>
  <c r="P340" i="32"/>
  <c r="Q340" i="32" s="1"/>
  <c r="I340" i="32"/>
  <c r="Z339" i="32"/>
  <c r="P339" i="32"/>
  <c r="Q339" i="32" s="1"/>
  <c r="I339" i="32"/>
  <c r="J339" i="32" s="1"/>
  <c r="Z338" i="32"/>
  <c r="P338" i="32"/>
  <c r="Q338" i="32" s="1"/>
  <c r="I338" i="32"/>
  <c r="Z337" i="32"/>
  <c r="P337" i="32"/>
  <c r="Q337" i="32" s="1"/>
  <c r="I337" i="32"/>
  <c r="J337" i="32" s="1"/>
  <c r="Z336" i="32"/>
  <c r="P336" i="32"/>
  <c r="Q336" i="32" s="1"/>
  <c r="I336" i="32"/>
  <c r="Z335" i="32"/>
  <c r="P335" i="32"/>
  <c r="Q335" i="32" s="1"/>
  <c r="I335" i="32"/>
  <c r="J335" i="32" s="1"/>
  <c r="Z334" i="32"/>
  <c r="P334" i="32"/>
  <c r="Q334" i="32" s="1"/>
  <c r="I334" i="32"/>
  <c r="Z333" i="32"/>
  <c r="P333" i="32"/>
  <c r="Q333" i="32" s="1"/>
  <c r="I333" i="32"/>
  <c r="Z332" i="32"/>
  <c r="P332" i="32"/>
  <c r="Q332" i="32" s="1"/>
  <c r="I332" i="32"/>
  <c r="Z331" i="32"/>
  <c r="P331" i="32"/>
  <c r="Q331" i="32" s="1"/>
  <c r="I331" i="32"/>
  <c r="Z330" i="32"/>
  <c r="P330" i="32"/>
  <c r="Q330" i="32" s="1"/>
  <c r="I330" i="32"/>
  <c r="Z329" i="32"/>
  <c r="P329" i="32"/>
  <c r="Q329" i="32" s="1"/>
  <c r="I329" i="32"/>
  <c r="J329" i="32" s="1"/>
  <c r="Z328" i="32"/>
  <c r="P328" i="32"/>
  <c r="Q328" i="32" s="1"/>
  <c r="I328" i="32"/>
  <c r="P327" i="32"/>
  <c r="Q327" i="32" s="1"/>
  <c r="I327" i="32"/>
  <c r="J327" i="32" s="1"/>
  <c r="P326" i="32"/>
  <c r="Q326" i="32" s="1"/>
  <c r="I326" i="32"/>
  <c r="P325" i="32"/>
  <c r="Q325" i="32" s="1"/>
  <c r="I325" i="32"/>
  <c r="J325" i="32" s="1"/>
  <c r="P324" i="32"/>
  <c r="Q324" i="32" s="1"/>
  <c r="I324" i="32"/>
  <c r="P323" i="32"/>
  <c r="Q323" i="32" s="1"/>
  <c r="I323" i="32"/>
  <c r="P322" i="32"/>
  <c r="Q322" i="32" s="1"/>
  <c r="I322" i="32"/>
  <c r="J322" i="32" s="1"/>
  <c r="P321" i="32"/>
  <c r="Q321" i="32" s="1"/>
  <c r="I321" i="32"/>
  <c r="J321" i="32" s="1"/>
  <c r="P320" i="32"/>
  <c r="Q320" i="32" s="1"/>
  <c r="I320" i="32"/>
  <c r="J320" i="32" s="1"/>
  <c r="P319" i="32"/>
  <c r="Q319" i="32" s="1"/>
  <c r="I319" i="32"/>
  <c r="J319" i="32" s="1"/>
  <c r="P318" i="32"/>
  <c r="Q318" i="32" s="1"/>
  <c r="I318" i="32"/>
  <c r="J318" i="32" s="1"/>
  <c r="P317" i="32"/>
  <c r="Q317" i="32" s="1"/>
  <c r="I317" i="32"/>
  <c r="P316" i="32"/>
  <c r="Q316" i="32" s="1"/>
  <c r="I316" i="32"/>
  <c r="P315" i="32"/>
  <c r="Q315" i="32" s="1"/>
  <c r="I315" i="32"/>
  <c r="P314" i="32"/>
  <c r="Q314" i="32" s="1"/>
  <c r="I314" i="32"/>
  <c r="J314" i="32" s="1"/>
  <c r="P313" i="32"/>
  <c r="Q313" i="32" s="1"/>
  <c r="I313" i="32"/>
  <c r="P312" i="32"/>
  <c r="Q312" i="32" s="1"/>
  <c r="I312" i="32"/>
  <c r="J312" i="32" s="1"/>
  <c r="P311" i="32"/>
  <c r="Q311" i="32" s="1"/>
  <c r="I311" i="32"/>
  <c r="J311" i="32" s="1"/>
  <c r="P310" i="32"/>
  <c r="Q310" i="32" s="1"/>
  <c r="I310" i="32"/>
  <c r="P309" i="32"/>
  <c r="Q309" i="32" s="1"/>
  <c r="I309" i="32"/>
  <c r="P308" i="32"/>
  <c r="Q308" i="32" s="1"/>
  <c r="I308" i="32"/>
  <c r="P307" i="32"/>
  <c r="Q307" i="32" s="1"/>
  <c r="I307" i="32"/>
  <c r="P306" i="32"/>
  <c r="Q306" i="32" s="1"/>
  <c r="I306" i="32"/>
  <c r="J306" i="32" s="1"/>
  <c r="P305" i="32"/>
  <c r="Q305" i="32" s="1"/>
  <c r="I305" i="32"/>
  <c r="P304" i="32"/>
  <c r="Q304" i="32" s="1"/>
  <c r="I304" i="32"/>
  <c r="J304" i="32" s="1"/>
  <c r="P303" i="32"/>
  <c r="Q303" i="32" s="1"/>
  <c r="I303" i="32"/>
  <c r="J303" i="32" s="1"/>
  <c r="P302" i="32"/>
  <c r="Q302" i="32" s="1"/>
  <c r="I302" i="32"/>
  <c r="P301" i="32"/>
  <c r="Q301" i="32" s="1"/>
  <c r="I301" i="32"/>
  <c r="J301" i="32" s="1"/>
  <c r="P300" i="32"/>
  <c r="Q300" i="32" s="1"/>
  <c r="I300" i="32"/>
  <c r="J300" i="32" s="1"/>
  <c r="P299" i="32"/>
  <c r="Q299" i="32" s="1"/>
  <c r="I299" i="32"/>
  <c r="J299" i="32" s="1"/>
  <c r="P298" i="32"/>
  <c r="Q298" i="32" s="1"/>
  <c r="I298" i="32"/>
  <c r="J298" i="32" s="1"/>
  <c r="P297" i="32"/>
  <c r="Q297" i="32" s="1"/>
  <c r="I297" i="32"/>
  <c r="J297" i="32" s="1"/>
  <c r="P296" i="32"/>
  <c r="Q296" i="32" s="1"/>
  <c r="I296" i="32"/>
  <c r="J296" i="32" s="1"/>
  <c r="P295" i="32"/>
  <c r="Q295" i="32" s="1"/>
  <c r="I295" i="32"/>
  <c r="J295" i="32" s="1"/>
  <c r="P294" i="32"/>
  <c r="Q294" i="32" s="1"/>
  <c r="I294" i="32"/>
  <c r="J294" i="32" s="1"/>
  <c r="P293" i="32"/>
  <c r="Q293" i="32" s="1"/>
  <c r="I293" i="32"/>
  <c r="J293" i="32" s="1"/>
  <c r="P292" i="32"/>
  <c r="Q292" i="32" s="1"/>
  <c r="I292" i="32"/>
  <c r="J292" i="32" s="1"/>
  <c r="P291" i="32"/>
  <c r="Q291" i="32" s="1"/>
  <c r="I291" i="32"/>
  <c r="P290" i="32"/>
  <c r="I290" i="32"/>
  <c r="J290" i="32" s="1"/>
  <c r="P289" i="32"/>
  <c r="Q289" i="32" s="1"/>
  <c r="I289" i="32"/>
  <c r="P288" i="32"/>
  <c r="Q288" i="32" s="1"/>
  <c r="I288" i="32"/>
  <c r="P287" i="32"/>
  <c r="I287" i="32"/>
  <c r="J287" i="32" s="1"/>
  <c r="P286" i="32"/>
  <c r="Q286" i="32" s="1"/>
  <c r="I286" i="32"/>
  <c r="P285" i="32"/>
  <c r="Q285" i="32" s="1"/>
  <c r="I285" i="32"/>
  <c r="P284" i="32"/>
  <c r="Q284" i="32" s="1"/>
  <c r="I284" i="32"/>
  <c r="J284" i="32" s="1"/>
  <c r="P283" i="32"/>
  <c r="Q283" i="32" s="1"/>
  <c r="I283" i="32"/>
  <c r="J283" i="32" s="1"/>
  <c r="P282" i="32"/>
  <c r="Q282" i="32" s="1"/>
  <c r="I282" i="32"/>
  <c r="P281" i="32"/>
  <c r="I281" i="32"/>
  <c r="J281" i="32" s="1"/>
  <c r="P279" i="32"/>
  <c r="Q279" i="32" s="1"/>
  <c r="I279" i="32"/>
  <c r="J279" i="32" s="1"/>
  <c r="P278" i="32"/>
  <c r="Q278" i="32" s="1"/>
  <c r="I278" i="32"/>
  <c r="J278" i="32" s="1"/>
  <c r="P277" i="32"/>
  <c r="Q277" i="32" s="1"/>
  <c r="I277" i="32"/>
  <c r="J277" i="32" s="1"/>
  <c r="P276" i="32"/>
  <c r="Q276" i="32" s="1"/>
  <c r="I276" i="32"/>
  <c r="P275" i="32"/>
  <c r="Q275" i="32" s="1"/>
  <c r="I275" i="32"/>
  <c r="P274" i="32"/>
  <c r="Q274" i="32" s="1"/>
  <c r="I274" i="32"/>
  <c r="J274" i="32" s="1"/>
  <c r="P273" i="32"/>
  <c r="Q273" i="32" s="1"/>
  <c r="I273" i="32"/>
  <c r="J273" i="32" s="1"/>
  <c r="P272" i="32"/>
  <c r="Q272" i="32" s="1"/>
  <c r="I272" i="32"/>
  <c r="J272" i="32" s="1"/>
  <c r="P271" i="32"/>
  <c r="I271" i="32"/>
  <c r="J271" i="32" s="1"/>
  <c r="P270" i="32"/>
  <c r="Q270" i="32" s="1"/>
  <c r="I270" i="32"/>
  <c r="P269" i="32"/>
  <c r="Q269" i="32" s="1"/>
  <c r="I269" i="32"/>
  <c r="P268" i="32"/>
  <c r="Q268" i="32" s="1"/>
  <c r="I268" i="32"/>
  <c r="J268" i="32" s="1"/>
  <c r="P267" i="32"/>
  <c r="Q267" i="32" s="1"/>
  <c r="I267" i="32"/>
  <c r="J267" i="32" s="1"/>
  <c r="P266" i="32"/>
  <c r="Q266" i="32" s="1"/>
  <c r="I266" i="32"/>
  <c r="P265" i="32"/>
  <c r="Q265" i="32" s="1"/>
  <c r="I265" i="32"/>
  <c r="J265" i="32" s="1"/>
  <c r="P264" i="32"/>
  <c r="Q264" i="32" s="1"/>
  <c r="I264" i="32"/>
  <c r="J264" i="32" s="1"/>
  <c r="P263" i="32"/>
  <c r="Q263" i="32" s="1"/>
  <c r="I263" i="32"/>
  <c r="J263" i="32" s="1"/>
  <c r="P262" i="32"/>
  <c r="Q262" i="32" s="1"/>
  <c r="I262" i="32"/>
  <c r="J262" i="32" s="1"/>
  <c r="P261" i="32"/>
  <c r="Q261" i="32" s="1"/>
  <c r="I261" i="32"/>
  <c r="J261" i="32" s="1"/>
  <c r="P260" i="32"/>
  <c r="Q260" i="32" s="1"/>
  <c r="I260" i="32"/>
  <c r="P259" i="32"/>
  <c r="Q259" i="32" s="1"/>
  <c r="I259" i="32"/>
  <c r="P258" i="32"/>
  <c r="Q258" i="32" s="1"/>
  <c r="I258" i="32"/>
  <c r="J258" i="32" s="1"/>
  <c r="P257" i="32"/>
  <c r="Q257" i="32" s="1"/>
  <c r="I257" i="32"/>
  <c r="P256" i="32"/>
  <c r="Q256" i="32" s="1"/>
  <c r="I256" i="32"/>
  <c r="P255" i="32"/>
  <c r="Q255" i="32" s="1"/>
  <c r="I255" i="32"/>
  <c r="J255" i="32" s="1"/>
  <c r="P254" i="32"/>
  <c r="Q254" i="32" s="1"/>
  <c r="I254" i="32"/>
  <c r="J254" i="32" s="1"/>
  <c r="P253" i="32"/>
  <c r="Q253" i="32" s="1"/>
  <c r="I253" i="32"/>
  <c r="P252" i="32"/>
  <c r="Q252" i="32" s="1"/>
  <c r="I252" i="32"/>
  <c r="J252" i="32" s="1"/>
  <c r="P251" i="32"/>
  <c r="Q251" i="32" s="1"/>
  <c r="I251" i="32"/>
  <c r="J251" i="32" s="1"/>
  <c r="P250" i="32"/>
  <c r="Q250" i="32" s="1"/>
  <c r="I250" i="32"/>
  <c r="P249" i="32"/>
  <c r="I249" i="32"/>
  <c r="J249" i="32" s="1"/>
  <c r="P248" i="32"/>
  <c r="Q248" i="32" s="1"/>
  <c r="I248" i="32"/>
  <c r="J248" i="32" s="1"/>
  <c r="P247" i="32"/>
  <c r="Q247" i="32" s="1"/>
  <c r="I247" i="32"/>
  <c r="J247" i="32" s="1"/>
  <c r="P246" i="32"/>
  <c r="I246" i="32"/>
  <c r="J246" i="32" s="1"/>
  <c r="P245" i="32"/>
  <c r="Q245" i="32" s="1"/>
  <c r="I245" i="32"/>
  <c r="J245" i="32" s="1"/>
  <c r="P244" i="32"/>
  <c r="Q244" i="32" s="1"/>
  <c r="I244" i="32"/>
  <c r="J244" i="32" s="1"/>
  <c r="P243" i="32"/>
  <c r="Q243" i="32" s="1"/>
  <c r="I243" i="32"/>
  <c r="P242" i="32"/>
  <c r="Q242" i="32" s="1"/>
  <c r="I242" i="32"/>
  <c r="J242" i="32" s="1"/>
  <c r="P241" i="32"/>
  <c r="Q241" i="32" s="1"/>
  <c r="I241" i="32"/>
  <c r="P240" i="32"/>
  <c r="Q240" i="32" s="1"/>
  <c r="I240" i="32"/>
  <c r="J240" i="32" s="1"/>
  <c r="P239" i="32"/>
  <c r="Q239" i="32" s="1"/>
  <c r="I239" i="32"/>
  <c r="J239" i="32" s="1"/>
  <c r="P238" i="32"/>
  <c r="Q238" i="32" s="1"/>
  <c r="I238" i="32"/>
  <c r="J238" i="32" s="1"/>
  <c r="P237" i="32"/>
  <c r="Q237" i="32" s="1"/>
  <c r="I237" i="32"/>
  <c r="P236" i="32"/>
  <c r="Q236" i="32" s="1"/>
  <c r="I236" i="32"/>
  <c r="J236" i="32" s="1"/>
  <c r="P235" i="32"/>
  <c r="Q235" i="32" s="1"/>
  <c r="I235" i="32"/>
  <c r="J235" i="32" s="1"/>
  <c r="P234" i="32"/>
  <c r="Q234" i="32" s="1"/>
  <c r="I234" i="32"/>
  <c r="J234" i="32" s="1"/>
  <c r="P233" i="32"/>
  <c r="Q233" i="32" s="1"/>
  <c r="I233" i="32"/>
  <c r="P232" i="32"/>
  <c r="Q232" i="32" s="1"/>
  <c r="I232" i="32"/>
  <c r="J232" i="32" s="1"/>
  <c r="P231" i="32"/>
  <c r="Q231" i="32" s="1"/>
  <c r="I231" i="32"/>
  <c r="J231" i="32" s="1"/>
  <c r="P230" i="32"/>
  <c r="I230" i="32"/>
  <c r="J230" i="32" s="1"/>
  <c r="P229" i="32"/>
  <c r="Q229" i="32" s="1"/>
  <c r="I229" i="32"/>
  <c r="J229" i="32" s="1"/>
  <c r="P228" i="32"/>
  <c r="Q228" i="32" s="1"/>
  <c r="I228" i="32"/>
  <c r="J228" i="32" s="1"/>
  <c r="P227" i="32"/>
  <c r="Q227" i="32" s="1"/>
  <c r="I227" i="32"/>
  <c r="P226" i="32"/>
  <c r="Q226" i="32" s="1"/>
  <c r="I226" i="32"/>
  <c r="J226" i="32" s="1"/>
  <c r="P225" i="32"/>
  <c r="Q225" i="32" s="1"/>
  <c r="I225" i="32"/>
  <c r="P224" i="32"/>
  <c r="Q224" i="32" s="1"/>
  <c r="I224" i="32"/>
  <c r="J224" i="32" s="1"/>
  <c r="P223" i="32"/>
  <c r="Q223" i="32" s="1"/>
  <c r="I223" i="32"/>
  <c r="J223" i="32" s="1"/>
  <c r="P222" i="32"/>
  <c r="Q222" i="32" s="1"/>
  <c r="I222" i="32"/>
  <c r="J222" i="32" s="1"/>
  <c r="P221" i="32"/>
  <c r="Q221" i="32" s="1"/>
  <c r="I221" i="32"/>
  <c r="P220" i="32"/>
  <c r="Q220" i="32" s="1"/>
  <c r="I220" i="32"/>
  <c r="J220" i="32" s="1"/>
  <c r="P219" i="32"/>
  <c r="Q219" i="32" s="1"/>
  <c r="I219" i="32"/>
  <c r="P218" i="32"/>
  <c r="Q218" i="32" s="1"/>
  <c r="I218" i="32"/>
  <c r="J218" i="32" s="1"/>
  <c r="P217" i="32"/>
  <c r="Q217" i="32" s="1"/>
  <c r="I217" i="32"/>
  <c r="P216" i="32"/>
  <c r="Q216" i="32" s="1"/>
  <c r="I216" i="32"/>
  <c r="J216" i="32" s="1"/>
  <c r="P215" i="32"/>
  <c r="Q215" i="32" s="1"/>
  <c r="I215" i="32"/>
  <c r="J215" i="32" s="1"/>
  <c r="P214" i="32"/>
  <c r="I214" i="32"/>
  <c r="J214" i="32" s="1"/>
  <c r="P213" i="32"/>
  <c r="Q213" i="32" s="1"/>
  <c r="I213" i="32"/>
  <c r="J213" i="32" s="1"/>
  <c r="P212" i="32"/>
  <c r="Q212" i="32" s="1"/>
  <c r="I212" i="32"/>
  <c r="J212" i="32" s="1"/>
  <c r="P211" i="32"/>
  <c r="Q211" i="32" s="1"/>
  <c r="I211" i="32"/>
  <c r="J211" i="32" s="1"/>
  <c r="P210" i="32"/>
  <c r="Q210" i="32" s="1"/>
  <c r="I210" i="32"/>
  <c r="J210" i="32" s="1"/>
  <c r="P209" i="32"/>
  <c r="Q209" i="32" s="1"/>
  <c r="I209" i="32"/>
  <c r="P208" i="32"/>
  <c r="Q208" i="32" s="1"/>
  <c r="I208" i="32"/>
  <c r="J208" i="32" s="1"/>
  <c r="P207" i="32"/>
  <c r="Q207" i="32" s="1"/>
  <c r="I207" i="32"/>
  <c r="P206" i="32"/>
  <c r="Q206" i="32" s="1"/>
  <c r="I206" i="32"/>
  <c r="J206" i="32" s="1"/>
  <c r="P205" i="32"/>
  <c r="Q205" i="32" s="1"/>
  <c r="I205" i="32"/>
  <c r="P204" i="32"/>
  <c r="Q204" i="32" s="1"/>
  <c r="I204" i="32"/>
  <c r="J204" i="32" s="1"/>
  <c r="P203" i="32"/>
  <c r="Q203" i="32" s="1"/>
  <c r="I203" i="32"/>
  <c r="P202" i="32"/>
  <c r="Q202" i="32" s="1"/>
  <c r="I202" i="32"/>
  <c r="J202" i="32" s="1"/>
  <c r="P201" i="32"/>
  <c r="Q201" i="32" s="1"/>
  <c r="I201" i="32"/>
  <c r="P200" i="32"/>
  <c r="Q200" i="32" s="1"/>
  <c r="I200" i="32"/>
  <c r="J200" i="32" s="1"/>
  <c r="P199" i="32"/>
  <c r="Q199" i="32" s="1"/>
  <c r="I199" i="32"/>
  <c r="J199" i="32" s="1"/>
  <c r="P198" i="32"/>
  <c r="I198" i="32"/>
  <c r="J198" i="32" s="1"/>
  <c r="P197" i="32"/>
  <c r="Q197" i="32" s="1"/>
  <c r="I197" i="32"/>
  <c r="J197" i="32" s="1"/>
  <c r="P196" i="32"/>
  <c r="Q196" i="32" s="1"/>
  <c r="I196" i="32"/>
  <c r="J196" i="32" s="1"/>
  <c r="P195" i="32"/>
  <c r="Q195" i="32" s="1"/>
  <c r="I195" i="32"/>
  <c r="J195" i="32" s="1"/>
  <c r="P194" i="32"/>
  <c r="Q194" i="32" s="1"/>
  <c r="I194" i="32"/>
  <c r="J194" i="32" s="1"/>
  <c r="P193" i="32"/>
  <c r="Q193" i="32" s="1"/>
  <c r="I193" i="32"/>
  <c r="P192" i="32"/>
  <c r="Q192" i="32" s="1"/>
  <c r="I192" i="32"/>
  <c r="J192" i="32" s="1"/>
  <c r="I191" i="32"/>
  <c r="J191" i="32" s="1"/>
  <c r="P190" i="32"/>
  <c r="Q190" i="32" s="1"/>
  <c r="I190" i="32"/>
  <c r="J190" i="32" s="1"/>
  <c r="I189" i="32"/>
  <c r="P188" i="32"/>
  <c r="Q188" i="32" s="1"/>
  <c r="I188" i="32"/>
  <c r="J188" i="32" s="1"/>
  <c r="P187" i="32"/>
  <c r="Q187" i="32" s="1"/>
  <c r="I187" i="32"/>
  <c r="J187" i="32" s="1"/>
  <c r="P186" i="32"/>
  <c r="Q186" i="32" s="1"/>
  <c r="I186" i="32"/>
  <c r="J186" i="32" s="1"/>
  <c r="P185" i="32"/>
  <c r="Q185" i="32" s="1"/>
  <c r="I185" i="32"/>
  <c r="P183" i="32"/>
  <c r="Q183" i="32" s="1"/>
  <c r="I183" i="32"/>
  <c r="J183" i="32" s="1"/>
  <c r="I182" i="32"/>
  <c r="P181" i="32"/>
  <c r="Q181" i="32" s="1"/>
  <c r="I181" i="32"/>
  <c r="P180" i="32"/>
  <c r="Q180" i="32" s="1"/>
  <c r="I180" i="32"/>
  <c r="P179" i="32"/>
  <c r="Q179" i="32" s="1"/>
  <c r="I179" i="32"/>
  <c r="P178" i="32"/>
  <c r="I178" i="32"/>
  <c r="J178" i="32" s="1"/>
  <c r="P177" i="32"/>
  <c r="I177" i="32"/>
  <c r="J177" i="32" s="1"/>
  <c r="P176" i="32"/>
  <c r="Q176" i="32" s="1"/>
  <c r="I176" i="32"/>
  <c r="J176" i="32" s="1"/>
  <c r="P175" i="32"/>
  <c r="Q175" i="32" s="1"/>
  <c r="I175" i="32"/>
  <c r="J175" i="32" s="1"/>
  <c r="P174" i="32"/>
  <c r="Q174" i="32" s="1"/>
  <c r="I174" i="32"/>
  <c r="P173" i="32"/>
  <c r="Q173" i="32" s="1"/>
  <c r="I173" i="32"/>
  <c r="P172" i="32"/>
  <c r="Q172" i="32" s="1"/>
  <c r="I172" i="32"/>
  <c r="P171" i="32"/>
  <c r="Q171" i="32" s="1"/>
  <c r="I171" i="32"/>
  <c r="P170" i="32"/>
  <c r="Q170" i="32" s="1"/>
  <c r="I170" i="32"/>
  <c r="P169" i="32"/>
  <c r="Q169" i="32" s="1"/>
  <c r="I169" i="32"/>
  <c r="J169" i="32" s="1"/>
  <c r="P168" i="32"/>
  <c r="Q168" i="32" s="1"/>
  <c r="I168" i="32"/>
  <c r="I167" i="32"/>
  <c r="P166" i="32"/>
  <c r="Q166" i="32" s="1"/>
  <c r="I166" i="32"/>
  <c r="P165" i="32"/>
  <c r="Q165" i="32" s="1"/>
  <c r="I165" i="32"/>
  <c r="P164" i="32"/>
  <c r="Q164" i="32" s="1"/>
  <c r="I164" i="32"/>
  <c r="P163" i="32"/>
  <c r="Q163" i="32" s="1"/>
  <c r="I163" i="32"/>
  <c r="P162" i="32"/>
  <c r="Q162" i="32" s="1"/>
  <c r="I162" i="32"/>
  <c r="P161" i="32"/>
  <c r="Q161" i="32" s="1"/>
  <c r="I161" i="32"/>
  <c r="J161" i="32" s="1"/>
  <c r="P160" i="32"/>
  <c r="Q160" i="32" s="1"/>
  <c r="I160" i="32"/>
  <c r="P159" i="32"/>
  <c r="Q159" i="32" s="1"/>
  <c r="I159" i="32"/>
  <c r="P158" i="32"/>
  <c r="Q158" i="32" s="1"/>
  <c r="I158" i="32"/>
  <c r="P157" i="32"/>
  <c r="Q157" i="32" s="1"/>
  <c r="I157" i="32"/>
  <c r="P156" i="32"/>
  <c r="Q156" i="32" s="1"/>
  <c r="I156" i="32"/>
  <c r="P155" i="32"/>
  <c r="I155" i="32"/>
  <c r="J155" i="32" s="1"/>
  <c r="P154" i="32"/>
  <c r="Q154" i="32" s="1"/>
  <c r="I154" i="32"/>
  <c r="P153" i="32"/>
  <c r="Q153" i="32" s="1"/>
  <c r="I153" i="32"/>
  <c r="J153" i="32" s="1"/>
  <c r="P152" i="32"/>
  <c r="Q152" i="32" s="1"/>
  <c r="I152" i="32"/>
  <c r="P151" i="32"/>
  <c r="I151" i="32"/>
  <c r="J151" i="32" s="1"/>
  <c r="P150" i="32"/>
  <c r="Q150" i="32" s="1"/>
  <c r="I150" i="32"/>
  <c r="P149" i="32"/>
  <c r="Q149" i="32" s="1"/>
  <c r="I149" i="32"/>
  <c r="P148" i="32"/>
  <c r="Q148" i="32" s="1"/>
  <c r="I148" i="32"/>
  <c r="P146" i="32"/>
  <c r="Q146" i="32" s="1"/>
  <c r="I146" i="32"/>
  <c r="P145" i="32"/>
  <c r="Q145" i="32" s="1"/>
  <c r="I145" i="32"/>
  <c r="J145" i="32" s="1"/>
  <c r="P143" i="32"/>
  <c r="Q143" i="32" s="1"/>
  <c r="I143" i="32"/>
  <c r="J143" i="32" s="1"/>
  <c r="P142" i="32"/>
  <c r="Q142" i="32" s="1"/>
  <c r="I142" i="32"/>
  <c r="J142" i="32" s="1"/>
  <c r="P141" i="32"/>
  <c r="Q141" i="32" s="1"/>
  <c r="I141" i="32"/>
  <c r="J141" i="32" s="1"/>
  <c r="P140" i="32"/>
  <c r="Q140" i="32" s="1"/>
  <c r="I140" i="32"/>
  <c r="P139" i="32"/>
  <c r="Q139" i="32" s="1"/>
  <c r="I139" i="32"/>
  <c r="J139" i="32" s="1"/>
  <c r="P138" i="32"/>
  <c r="Q138" i="32" s="1"/>
  <c r="I138" i="32"/>
  <c r="P137" i="32"/>
  <c r="Q137" i="32" s="1"/>
  <c r="I137" i="32"/>
  <c r="J137" i="32" s="1"/>
  <c r="P136" i="32"/>
  <c r="Q136" i="32" s="1"/>
  <c r="I136" i="32"/>
  <c r="P135" i="32"/>
  <c r="Q135" i="32" s="1"/>
  <c r="I135" i="32"/>
  <c r="J135" i="32" s="1"/>
  <c r="P134" i="32"/>
  <c r="Q134" i="32" s="1"/>
  <c r="I134" i="32"/>
  <c r="J134" i="32" s="1"/>
  <c r="P133" i="32"/>
  <c r="Q133" i="32" s="1"/>
  <c r="I133" i="32"/>
  <c r="J133" i="32" s="1"/>
  <c r="P132" i="32"/>
  <c r="Q132" i="32" s="1"/>
  <c r="I132" i="32"/>
  <c r="P131" i="32"/>
  <c r="I131" i="32"/>
  <c r="J131" i="32" s="1"/>
  <c r="P130" i="32"/>
  <c r="Q130" i="32" s="1"/>
  <c r="I130" i="32"/>
  <c r="J130" i="32" s="1"/>
  <c r="P129" i="32"/>
  <c r="Q129" i="32" s="1"/>
  <c r="I129" i="32"/>
  <c r="P128" i="32"/>
  <c r="Q128" i="32" s="1"/>
  <c r="I128" i="32"/>
  <c r="P127" i="32"/>
  <c r="Q127" i="32" s="1"/>
  <c r="I127" i="32"/>
  <c r="J127" i="32" s="1"/>
  <c r="P126" i="32"/>
  <c r="Q126" i="32" s="1"/>
  <c r="I126" i="32"/>
  <c r="J126" i="32" s="1"/>
  <c r="P125" i="32"/>
  <c r="I125" i="32"/>
  <c r="J125" i="32" s="1"/>
  <c r="P124" i="32"/>
  <c r="Q124" i="32" s="1"/>
  <c r="I124" i="32"/>
  <c r="P123" i="32"/>
  <c r="Q123" i="32" s="1"/>
  <c r="I123" i="32"/>
  <c r="J123" i="32" s="1"/>
  <c r="P122" i="32"/>
  <c r="Q122" i="32" s="1"/>
  <c r="I122" i="32"/>
  <c r="P121" i="32"/>
  <c r="I121" i="32"/>
  <c r="J121" i="32" s="1"/>
  <c r="P120" i="32"/>
  <c r="Q120" i="32" s="1"/>
  <c r="I120" i="32"/>
  <c r="P119" i="32"/>
  <c r="I119" i="32"/>
  <c r="J119" i="32" s="1"/>
  <c r="P118" i="32"/>
  <c r="Q118" i="32" s="1"/>
  <c r="I118" i="32"/>
  <c r="J118" i="32" s="1"/>
  <c r="P117" i="32"/>
  <c r="Q117" i="32" s="1"/>
  <c r="I117" i="32"/>
  <c r="P116" i="32"/>
  <c r="Q116" i="32" s="1"/>
  <c r="I116" i="32"/>
  <c r="P115" i="32"/>
  <c r="I115" i="32"/>
  <c r="J115" i="32" s="1"/>
  <c r="P114" i="32"/>
  <c r="I114" i="32"/>
  <c r="J114" i="32" s="1"/>
  <c r="P113" i="32"/>
  <c r="Q113" i="32" s="1"/>
  <c r="I113" i="32"/>
  <c r="P112" i="32"/>
  <c r="Q112" i="32" s="1"/>
  <c r="I112" i="32"/>
  <c r="P111" i="32"/>
  <c r="Q111" i="32" s="1"/>
  <c r="I111" i="32"/>
  <c r="J111" i="32" s="1"/>
  <c r="P110" i="32"/>
  <c r="Q110" i="32" s="1"/>
  <c r="I110" i="32"/>
  <c r="J110" i="32" s="1"/>
  <c r="P109" i="32"/>
  <c r="I109" i="32"/>
  <c r="J109" i="32" s="1"/>
  <c r="P108" i="32"/>
  <c r="Q108" i="32" s="1"/>
  <c r="I108" i="32"/>
  <c r="P107" i="32"/>
  <c r="Q107" i="32" s="1"/>
  <c r="I107" i="32"/>
  <c r="J107" i="32" s="1"/>
  <c r="P106" i="32"/>
  <c r="I106" i="32"/>
  <c r="J106" i="32" s="1"/>
  <c r="P105" i="32"/>
  <c r="Q105" i="32" s="1"/>
  <c r="I105" i="32"/>
  <c r="J105" i="32" s="1"/>
  <c r="P104" i="32"/>
  <c r="Q104" i="32" s="1"/>
  <c r="I104" i="32"/>
  <c r="P103" i="32"/>
  <c r="I103" i="32"/>
  <c r="J103" i="32" s="1"/>
  <c r="P102" i="32"/>
  <c r="Q102" i="32" s="1"/>
  <c r="I102" i="32"/>
  <c r="J102" i="32" s="1"/>
  <c r="P101" i="32"/>
  <c r="Q101" i="32" s="1"/>
  <c r="I101" i="32"/>
  <c r="P100" i="32"/>
  <c r="Q100" i="32" s="1"/>
  <c r="I100" i="32"/>
  <c r="P99" i="32"/>
  <c r="I99" i="32"/>
  <c r="J99" i="32" s="1"/>
  <c r="P98" i="32"/>
  <c r="I98" i="32"/>
  <c r="J98" i="32" s="1"/>
  <c r="P97" i="32"/>
  <c r="Q97" i="32" s="1"/>
  <c r="I97" i="32"/>
  <c r="I96" i="32"/>
  <c r="W96" i="32" s="1"/>
  <c r="X96" i="32" s="1"/>
  <c r="P95" i="32"/>
  <c r="Q95" i="32" s="1"/>
  <c r="I95" i="32"/>
  <c r="P94" i="32"/>
  <c r="I94" i="32"/>
  <c r="J94" i="32" s="1"/>
  <c r="P93" i="32"/>
  <c r="I93" i="32"/>
  <c r="J93" i="32" s="1"/>
  <c r="Z92" i="32"/>
  <c r="P92" i="32"/>
  <c r="I92" i="32"/>
  <c r="J92" i="32" s="1"/>
  <c r="Z91" i="32"/>
  <c r="P91" i="32"/>
  <c r="I91" i="32"/>
  <c r="J91" i="32" s="1"/>
  <c r="Z90" i="32"/>
  <c r="P90" i="32"/>
  <c r="I90" i="32"/>
  <c r="J90" i="32" s="1"/>
  <c r="Z89" i="32"/>
  <c r="P89" i="32"/>
  <c r="I89" i="32"/>
  <c r="J89" i="32" s="1"/>
  <c r="Z88" i="32"/>
  <c r="P88" i="32"/>
  <c r="I88" i="32"/>
  <c r="J88" i="32" s="1"/>
  <c r="Z87" i="32"/>
  <c r="P87" i="32"/>
  <c r="I87" i="32"/>
  <c r="J87" i="32" s="1"/>
  <c r="Z86" i="32"/>
  <c r="P86" i="32"/>
  <c r="I86" i="32"/>
  <c r="J86" i="32" s="1"/>
  <c r="Z85" i="32"/>
  <c r="Z84" i="32"/>
  <c r="P84" i="32"/>
  <c r="I84" i="32"/>
  <c r="J84" i="32" s="1"/>
  <c r="Z83" i="32"/>
  <c r="P83" i="32"/>
  <c r="Q83" i="32" s="1"/>
  <c r="I83" i="32"/>
  <c r="J83" i="32" s="1"/>
  <c r="Z82" i="32"/>
  <c r="P82" i="32"/>
  <c r="I82" i="32"/>
  <c r="J82" i="32" s="1"/>
  <c r="Z81" i="32"/>
  <c r="P81" i="32"/>
  <c r="Q81" i="32" s="1"/>
  <c r="I81" i="32"/>
  <c r="J81" i="32" s="1"/>
  <c r="Z80" i="32"/>
  <c r="P80" i="32"/>
  <c r="Q80" i="32" s="1"/>
  <c r="I80" i="32"/>
  <c r="J80" i="32" s="1"/>
  <c r="Z79" i="32"/>
  <c r="P79" i="32"/>
  <c r="Q79" i="32" s="1"/>
  <c r="I79" i="32"/>
  <c r="J79" i="32" s="1"/>
  <c r="Z78" i="32"/>
  <c r="P78" i="32"/>
  <c r="Q78" i="32" s="1"/>
  <c r="I78" i="32"/>
  <c r="J78" i="32" s="1"/>
  <c r="Z77" i="32"/>
  <c r="P77" i="32"/>
  <c r="Q77" i="32" s="1"/>
  <c r="I77" i="32"/>
  <c r="J77" i="32" s="1"/>
  <c r="Z76" i="32"/>
  <c r="P76" i="32"/>
  <c r="Q76" i="32" s="1"/>
  <c r="I76" i="32"/>
  <c r="Z75" i="32"/>
  <c r="Z74" i="32"/>
  <c r="P74" i="32"/>
  <c r="Q74" i="32" s="1"/>
  <c r="I74" i="32"/>
  <c r="Z73" i="32"/>
  <c r="P73" i="32"/>
  <c r="Q73" i="32" s="1"/>
  <c r="I73" i="32"/>
  <c r="J73" i="32" s="1"/>
  <c r="Z72" i="32"/>
  <c r="P72" i="32"/>
  <c r="Q72" i="32" s="1"/>
  <c r="I72" i="32"/>
  <c r="Z71" i="32"/>
  <c r="P71" i="32"/>
  <c r="Q71" i="32" s="1"/>
  <c r="I71" i="32"/>
  <c r="Z70" i="32"/>
  <c r="Z69" i="32"/>
  <c r="P69" i="32"/>
  <c r="Q69" i="32" s="1"/>
  <c r="I69" i="32"/>
  <c r="J69" i="32" s="1"/>
  <c r="Z68" i="32"/>
  <c r="P68" i="32"/>
  <c r="Q68" i="32" s="1"/>
  <c r="I68" i="32"/>
  <c r="J68" i="32" s="1"/>
  <c r="Z67" i="32"/>
  <c r="P67" i="32"/>
  <c r="Q67" i="32" s="1"/>
  <c r="I67" i="32"/>
  <c r="J67" i="32" s="1"/>
  <c r="Z66" i="32"/>
  <c r="P66" i="32"/>
  <c r="Q66" i="32" s="1"/>
  <c r="I66" i="32"/>
  <c r="J66" i="32" s="1"/>
  <c r="Z65" i="32"/>
  <c r="P65" i="32"/>
  <c r="Q65" i="32" s="1"/>
  <c r="I65" i="32"/>
  <c r="Z64" i="32"/>
  <c r="P64" i="32"/>
  <c r="Q64" i="32" s="1"/>
  <c r="I64" i="32"/>
  <c r="J64" i="32" s="1"/>
  <c r="Z63" i="32"/>
  <c r="P63" i="32"/>
  <c r="Q63" i="32" s="1"/>
  <c r="I63" i="32"/>
  <c r="J63" i="32" s="1"/>
  <c r="Z62" i="32"/>
  <c r="Q62" i="32"/>
  <c r="I62" i="32"/>
  <c r="W62" i="32" s="1"/>
  <c r="X62" i="32" s="1"/>
  <c r="Z61" i="32"/>
  <c r="P61" i="32"/>
  <c r="Q61" i="32" s="1"/>
  <c r="I61" i="32"/>
  <c r="J61" i="32" s="1"/>
  <c r="Z60" i="32"/>
  <c r="P60" i="32"/>
  <c r="Q60" i="32" s="1"/>
  <c r="I60" i="32"/>
  <c r="Z59" i="32"/>
  <c r="Z58" i="32"/>
  <c r="Z57" i="32"/>
  <c r="P57" i="32"/>
  <c r="Q57" i="32" s="1"/>
  <c r="I57" i="32"/>
  <c r="Z56" i="32"/>
  <c r="P56" i="32"/>
  <c r="Q56" i="32" s="1"/>
  <c r="I56" i="32"/>
  <c r="Z55" i="32"/>
  <c r="P55" i="32"/>
  <c r="Q55" i="32" s="1"/>
  <c r="I55" i="32"/>
  <c r="Z54" i="32"/>
  <c r="P54" i="32"/>
  <c r="Q54" i="32" s="1"/>
  <c r="I54" i="32"/>
  <c r="Z53" i="32"/>
  <c r="P53" i="32"/>
  <c r="Q53" i="32" s="1"/>
  <c r="I53" i="32"/>
  <c r="J53" i="32" s="1"/>
  <c r="Z52" i="32"/>
  <c r="P52" i="32"/>
  <c r="Q52" i="32" s="1"/>
  <c r="I52" i="32"/>
  <c r="Z51" i="32"/>
  <c r="P51" i="32"/>
  <c r="I51" i="32"/>
  <c r="J51" i="32" s="1"/>
  <c r="Z50" i="32"/>
  <c r="P50" i="32"/>
  <c r="Q50" i="32" s="1"/>
  <c r="I50" i="32"/>
  <c r="Z49" i="32"/>
  <c r="P49" i="32"/>
  <c r="I49" i="32"/>
  <c r="J49" i="32" s="1"/>
  <c r="Z48" i="32"/>
  <c r="P48" i="32"/>
  <c r="Q48" i="32" s="1"/>
  <c r="I48" i="32"/>
  <c r="Z47" i="32"/>
  <c r="P47" i="32"/>
  <c r="Q47" i="32" s="1"/>
  <c r="I47" i="32"/>
  <c r="J47" i="32" s="1"/>
  <c r="Z46" i="32"/>
  <c r="P46" i="32"/>
  <c r="Q46" i="32" s="1"/>
  <c r="I46" i="32"/>
  <c r="J46" i="32" s="1"/>
  <c r="Z45" i="32"/>
  <c r="P45" i="32"/>
  <c r="Q45" i="32" s="1"/>
  <c r="I45" i="32"/>
  <c r="Z44" i="32"/>
  <c r="P44" i="32"/>
  <c r="Q44" i="32" s="1"/>
  <c r="I44" i="32"/>
  <c r="Z43" i="32"/>
  <c r="P43" i="32"/>
  <c r="Q43" i="32" s="1"/>
  <c r="I43" i="32"/>
  <c r="Z42" i="32"/>
  <c r="P42" i="32"/>
  <c r="Q42" i="32" s="1"/>
  <c r="I42" i="32"/>
  <c r="Z41" i="32"/>
  <c r="P41" i="32"/>
  <c r="Q41" i="32" s="1"/>
  <c r="I41" i="32"/>
  <c r="J41" i="32" s="1"/>
  <c r="Z40" i="32"/>
  <c r="P40" i="32"/>
  <c r="Q40" i="32" s="1"/>
  <c r="I40" i="32"/>
  <c r="Z39" i="32"/>
  <c r="P39" i="32"/>
  <c r="Q39" i="32" s="1"/>
  <c r="Z38" i="32"/>
  <c r="P38" i="32"/>
  <c r="Q38" i="32" s="1"/>
  <c r="I38" i="32"/>
  <c r="Z37" i="32"/>
  <c r="P37" i="32"/>
  <c r="Q37" i="32" s="1"/>
  <c r="I37" i="32"/>
  <c r="Z36" i="32"/>
  <c r="P36" i="32"/>
  <c r="Q36" i="32" s="1"/>
  <c r="I36" i="32"/>
  <c r="Z35" i="32"/>
  <c r="P35" i="32"/>
  <c r="Q35" i="32" s="1"/>
  <c r="I35" i="32"/>
  <c r="Z34" i="32"/>
  <c r="Z33" i="32"/>
  <c r="P33" i="32"/>
  <c r="Q33" i="32" s="1"/>
  <c r="I33" i="32"/>
  <c r="Z32" i="32"/>
  <c r="P32" i="32"/>
  <c r="Q32" i="32" s="1"/>
  <c r="I32" i="32"/>
  <c r="Z31" i="32"/>
  <c r="P31" i="32"/>
  <c r="Q31" i="32" s="1"/>
  <c r="I31" i="32"/>
  <c r="Z30" i="32"/>
  <c r="Q30" i="32"/>
  <c r="I30" i="32"/>
  <c r="W30" i="32" s="1"/>
  <c r="X30" i="32" s="1"/>
  <c r="Z29" i="32"/>
  <c r="P29" i="32"/>
  <c r="I29" i="32"/>
  <c r="J29" i="32" s="1"/>
  <c r="Z28" i="32"/>
  <c r="Z27" i="32"/>
  <c r="Z26" i="32"/>
  <c r="P26" i="32"/>
  <c r="Q26" i="32" s="1"/>
  <c r="I26" i="32"/>
  <c r="J26" i="32" s="1"/>
  <c r="Z25" i="32"/>
  <c r="P25" i="32"/>
  <c r="Q25" i="32" s="1"/>
  <c r="I25" i="32"/>
  <c r="J25" i="32" s="1"/>
  <c r="Z24" i="32"/>
  <c r="P24" i="32"/>
  <c r="Q24" i="32" s="1"/>
  <c r="I24" i="32"/>
  <c r="J24" i="32" s="1"/>
  <c r="Z23" i="32"/>
  <c r="P23" i="32"/>
  <c r="Q23" i="32" s="1"/>
  <c r="I23" i="32"/>
  <c r="J23" i="32" s="1"/>
  <c r="Z22" i="32"/>
  <c r="P22" i="32"/>
  <c r="Q22" i="32" s="1"/>
  <c r="I22" i="32"/>
  <c r="J22" i="32" s="1"/>
  <c r="Z21" i="32"/>
  <c r="P21" i="32"/>
  <c r="Q21" i="32" s="1"/>
  <c r="I21" i="32"/>
  <c r="J21" i="32" s="1"/>
  <c r="Z20" i="32"/>
  <c r="P20" i="32"/>
  <c r="Q20" i="32" s="1"/>
  <c r="I20" i="32"/>
  <c r="J20" i="32" s="1"/>
  <c r="Z19" i="32"/>
  <c r="P19" i="32"/>
  <c r="Q19" i="32" s="1"/>
  <c r="I19" i="32"/>
  <c r="J19" i="32" s="1"/>
  <c r="Z18" i="32"/>
  <c r="Z17" i="32"/>
  <c r="P17" i="32"/>
  <c r="Q17" i="32" s="1"/>
  <c r="I17" i="32"/>
  <c r="J17" i="32" s="1"/>
  <c r="Z16" i="32"/>
  <c r="P16" i="32"/>
  <c r="Q16" i="32" s="1"/>
  <c r="I16" i="32"/>
  <c r="Z15" i="32"/>
  <c r="P15" i="32"/>
  <c r="Q15" i="32" s="1"/>
  <c r="I15" i="32"/>
  <c r="J15" i="32" s="1"/>
  <c r="Z14" i="32"/>
  <c r="P14" i="32"/>
  <c r="Q14" i="32" s="1"/>
  <c r="I14" i="32"/>
  <c r="Z13" i="32"/>
  <c r="P13" i="32"/>
  <c r="Q13" i="32" s="1"/>
  <c r="I13" i="32"/>
  <c r="J13" i="32" s="1"/>
  <c r="Z12" i="32"/>
  <c r="P12" i="32"/>
  <c r="I12" i="32"/>
  <c r="Z11" i="32"/>
  <c r="P11" i="32"/>
  <c r="I11" i="32"/>
  <c r="J11" i="32" s="1"/>
  <c r="Z10" i="32"/>
  <c r="P10" i="32"/>
  <c r="Q10" i="32" s="1"/>
  <c r="I10" i="32"/>
  <c r="Z9" i="32"/>
  <c r="P9" i="32"/>
  <c r="Q9" i="32" s="1"/>
  <c r="I9" i="32"/>
  <c r="J9" i="32" s="1"/>
  <c r="Z8" i="32"/>
  <c r="P8" i="32"/>
  <c r="Q8" i="32" s="1"/>
  <c r="I8" i="32"/>
  <c r="P7" i="32"/>
  <c r="Q7" i="32" s="1"/>
  <c r="I7" i="32"/>
  <c r="R369" i="30" l="1"/>
  <c r="O369" i="30"/>
  <c r="Q7" i="30"/>
  <c r="Q361" i="30" s="1"/>
  <c r="P361" i="30"/>
  <c r="Q369" i="30"/>
  <c r="Q12" i="32"/>
  <c r="W12" i="32"/>
  <c r="X12" i="32" s="1"/>
  <c r="P369" i="30"/>
  <c r="W43" i="32"/>
  <c r="X43" i="32" s="1"/>
  <c r="W117" i="32"/>
  <c r="X117" i="32" s="1"/>
  <c r="W113" i="32"/>
  <c r="X113" i="32" s="1"/>
  <c r="W49" i="32"/>
  <c r="X49" i="32" s="1"/>
  <c r="W57" i="32"/>
  <c r="X57" i="32" s="1"/>
  <c r="W207" i="32"/>
  <c r="X207" i="32" s="1"/>
  <c r="J207" i="32"/>
  <c r="W94" i="32"/>
  <c r="X94" i="32" s="1"/>
  <c r="W99" i="32"/>
  <c r="X99" i="32" s="1"/>
  <c r="W151" i="32"/>
  <c r="X151" i="32" s="1"/>
  <c r="W182" i="32"/>
  <c r="X182" i="32" s="1"/>
  <c r="J62" i="32"/>
  <c r="W125" i="32"/>
  <c r="X125" i="32" s="1"/>
  <c r="W55" i="32"/>
  <c r="X55" i="32" s="1"/>
  <c r="W11" i="32"/>
  <c r="X11" i="32" s="1"/>
  <c r="J55" i="32"/>
  <c r="W115" i="32"/>
  <c r="X115" i="32" s="1"/>
  <c r="W152" i="32"/>
  <c r="X152" i="32" s="1"/>
  <c r="W191" i="32"/>
  <c r="X191" i="32" s="1"/>
  <c r="W326" i="32"/>
  <c r="X326" i="32" s="1"/>
  <c r="W178" i="32"/>
  <c r="X178" i="32" s="1"/>
  <c r="W185" i="32"/>
  <c r="X185" i="32" s="1"/>
  <c r="J57" i="32"/>
  <c r="W112" i="32"/>
  <c r="X112" i="32" s="1"/>
  <c r="W179" i="32"/>
  <c r="X179" i="32" s="1"/>
  <c r="W29" i="32"/>
  <c r="X29" i="32" s="1"/>
  <c r="W103" i="32"/>
  <c r="X103" i="32" s="1"/>
  <c r="W133" i="32"/>
  <c r="X133" i="32" s="1"/>
  <c r="W157" i="32"/>
  <c r="X157" i="32" s="1"/>
  <c r="W219" i="32"/>
  <c r="X219" i="32" s="1"/>
  <c r="W7" i="32"/>
  <c r="X7" i="32" s="1"/>
  <c r="W10" i="32"/>
  <c r="X10" i="32" s="1"/>
  <c r="W129" i="32"/>
  <c r="X129" i="32" s="1"/>
  <c r="W305" i="32"/>
  <c r="X305" i="32" s="1"/>
  <c r="W313" i="32"/>
  <c r="X313" i="32" s="1"/>
  <c r="W50" i="32"/>
  <c r="X50" i="32" s="1"/>
  <c r="W109" i="32"/>
  <c r="X109" i="32" s="1"/>
  <c r="W128" i="32"/>
  <c r="X128" i="32" s="1"/>
  <c r="W173" i="32"/>
  <c r="X173" i="32" s="1"/>
  <c r="W65" i="32"/>
  <c r="X65" i="32" s="1"/>
  <c r="W180" i="32"/>
  <c r="X180" i="32" s="1"/>
  <c r="W270" i="32"/>
  <c r="X270" i="32" s="1"/>
  <c r="W310" i="32"/>
  <c r="X310" i="32" s="1"/>
  <c r="W39" i="32"/>
  <c r="X39" i="32" s="1"/>
  <c r="W75" i="32"/>
  <c r="X75" i="32" s="1"/>
  <c r="W59" i="32"/>
  <c r="X59" i="32" s="1"/>
  <c r="W51" i="32"/>
  <c r="X51" i="32" s="1"/>
  <c r="W76" i="32"/>
  <c r="X76" i="32" s="1"/>
  <c r="W101" i="32"/>
  <c r="X101" i="32" s="1"/>
  <c r="W289" i="32"/>
  <c r="X289" i="32" s="1"/>
  <c r="Q361" i="32"/>
  <c r="Q362" i="32" s="1"/>
  <c r="W119" i="32"/>
  <c r="X119" i="32" s="1"/>
  <c r="W168" i="32"/>
  <c r="X168" i="32" s="1"/>
  <c r="W171" i="32"/>
  <c r="X171" i="32" s="1"/>
  <c r="W195" i="32"/>
  <c r="X195" i="32" s="1"/>
  <c r="W201" i="32"/>
  <c r="X201" i="32" s="1"/>
  <c r="W239" i="32"/>
  <c r="X239" i="32" s="1"/>
  <c r="W243" i="32"/>
  <c r="X243" i="32" s="1"/>
  <c r="W286" i="32"/>
  <c r="X286" i="32" s="1"/>
  <c r="W303" i="32"/>
  <c r="X303" i="32" s="1"/>
  <c r="W331" i="32"/>
  <c r="X331" i="32" s="1"/>
  <c r="W61" i="32"/>
  <c r="X61" i="32" s="1"/>
  <c r="W348" i="32"/>
  <c r="X348" i="32" s="1"/>
  <c r="W352" i="32"/>
  <c r="X352" i="32" s="1"/>
  <c r="W354" i="32"/>
  <c r="X354" i="32" s="1"/>
  <c r="W356" i="32"/>
  <c r="X356" i="32" s="1"/>
  <c r="W358" i="32"/>
  <c r="X358" i="32" s="1"/>
  <c r="W114" i="32"/>
  <c r="X114" i="32" s="1"/>
  <c r="W48" i="32"/>
  <c r="X48" i="32" s="1"/>
  <c r="W53" i="32"/>
  <c r="X53" i="32" s="1"/>
  <c r="W54" i="32"/>
  <c r="X54" i="32" s="1"/>
  <c r="W97" i="32"/>
  <c r="X97" i="32" s="1"/>
  <c r="J101" i="32"/>
  <c r="W131" i="32"/>
  <c r="X131" i="32" s="1"/>
  <c r="W138" i="32"/>
  <c r="X138" i="32" s="1"/>
  <c r="W187" i="32"/>
  <c r="X187" i="32" s="1"/>
  <c r="W211" i="32"/>
  <c r="X211" i="32" s="1"/>
  <c r="W258" i="32"/>
  <c r="X258" i="32" s="1"/>
  <c r="W268" i="32"/>
  <c r="X268" i="32" s="1"/>
  <c r="W273" i="32"/>
  <c r="X273" i="32" s="1"/>
  <c r="W276" i="32"/>
  <c r="X276" i="32" s="1"/>
  <c r="W298" i="32"/>
  <c r="X298" i="32" s="1"/>
  <c r="W309" i="32"/>
  <c r="X309" i="32" s="1"/>
  <c r="W135" i="32"/>
  <c r="X135" i="32" s="1"/>
  <c r="W141" i="32"/>
  <c r="X141" i="32" s="1"/>
  <c r="W144" i="32"/>
  <c r="X144" i="32" s="1"/>
  <c r="W165" i="32"/>
  <c r="X165" i="32" s="1"/>
  <c r="W181" i="32"/>
  <c r="X181" i="32" s="1"/>
  <c r="W217" i="32"/>
  <c r="X217" i="32" s="1"/>
  <c r="W235" i="32"/>
  <c r="X235" i="32" s="1"/>
  <c r="W255" i="32"/>
  <c r="X255" i="32" s="1"/>
  <c r="W292" i="32"/>
  <c r="X292" i="32" s="1"/>
  <c r="W300" i="32"/>
  <c r="X300" i="32" s="1"/>
  <c r="W71" i="32"/>
  <c r="X71" i="32" s="1"/>
  <c r="J96" i="32"/>
  <c r="J117" i="32"/>
  <c r="W203" i="32"/>
  <c r="X203" i="32" s="1"/>
  <c r="W223" i="32"/>
  <c r="X223" i="32" s="1"/>
  <c r="W227" i="32"/>
  <c r="X227" i="32" s="1"/>
  <c r="W266" i="32"/>
  <c r="X266" i="32" s="1"/>
  <c r="W269" i="32"/>
  <c r="X269" i="32" s="1"/>
  <c r="W279" i="32"/>
  <c r="X279" i="32" s="1"/>
  <c r="J313" i="32"/>
  <c r="J43" i="32"/>
  <c r="W85" i="32"/>
  <c r="X85" i="32" s="1"/>
  <c r="W13" i="32"/>
  <c r="X13" i="32" s="1"/>
  <c r="W14" i="32"/>
  <c r="X14" i="32" s="1"/>
  <c r="W23" i="32"/>
  <c r="X23" i="32" s="1"/>
  <c r="Q49" i="32"/>
  <c r="J71" i="32"/>
  <c r="W73" i="32"/>
  <c r="X73" i="32" s="1"/>
  <c r="Q94" i="32"/>
  <c r="Q103" i="32"/>
  <c r="Q109" i="32"/>
  <c r="J203" i="32"/>
  <c r="J227" i="32"/>
  <c r="W233" i="32"/>
  <c r="X233" i="32" s="1"/>
  <c r="W260" i="32"/>
  <c r="X260" i="32" s="1"/>
  <c r="J266" i="32"/>
  <c r="J269" i="32"/>
  <c r="W277" i="32"/>
  <c r="X277" i="32" s="1"/>
  <c r="W45" i="32"/>
  <c r="X45" i="32" s="1"/>
  <c r="W52" i="32"/>
  <c r="X52" i="32" s="1"/>
  <c r="W122" i="32"/>
  <c r="X122" i="32" s="1"/>
  <c r="W149" i="32"/>
  <c r="X149" i="32" s="1"/>
  <c r="W160" i="32"/>
  <c r="X160" i="32" s="1"/>
  <c r="W163" i="32"/>
  <c r="X163" i="32" s="1"/>
  <c r="W302" i="32"/>
  <c r="X302" i="32" s="1"/>
  <c r="W340" i="32"/>
  <c r="X340" i="32" s="1"/>
  <c r="W344" i="32"/>
  <c r="X344" i="32" s="1"/>
  <c r="W290" i="32"/>
  <c r="X290" i="32" s="1"/>
  <c r="Q119" i="32"/>
  <c r="W121" i="32"/>
  <c r="X121" i="32" s="1"/>
  <c r="Q125" i="32"/>
  <c r="W177" i="32"/>
  <c r="X177" i="32" s="1"/>
  <c r="J219" i="32"/>
  <c r="J243" i="32"/>
  <c r="J270" i="32"/>
  <c r="W278" i="32"/>
  <c r="X278" i="32" s="1"/>
  <c r="W287" i="32"/>
  <c r="X287" i="32" s="1"/>
  <c r="Q11" i="32"/>
  <c r="W15" i="32"/>
  <c r="X15" i="32" s="1"/>
  <c r="W41" i="32"/>
  <c r="X41" i="32" s="1"/>
  <c r="J45" i="32"/>
  <c r="Q51" i="32"/>
  <c r="W77" i="32"/>
  <c r="X77" i="32" s="1"/>
  <c r="W27" i="32"/>
  <c r="X27" i="32" s="1"/>
  <c r="J65" i="32"/>
  <c r="Q99" i="32"/>
  <c r="W111" i="32"/>
  <c r="X111" i="32" s="1"/>
  <c r="J113" i="32"/>
  <c r="Q121" i="32"/>
  <c r="J122" i="32"/>
  <c r="W124" i="32"/>
  <c r="X124" i="32" s="1"/>
  <c r="Q131" i="32"/>
  <c r="W143" i="32"/>
  <c r="X143" i="32" s="1"/>
  <c r="W147" i="32"/>
  <c r="X147" i="32" s="1"/>
  <c r="W154" i="32"/>
  <c r="X154" i="32" s="1"/>
  <c r="J157" i="32"/>
  <c r="W170" i="32"/>
  <c r="X170" i="32" s="1"/>
  <c r="J173" i="32"/>
  <c r="Q177" i="32"/>
  <c r="J179" i="32"/>
  <c r="J181" i="32"/>
  <c r="W186" i="32"/>
  <c r="X186" i="32" s="1"/>
  <c r="W189" i="32"/>
  <c r="X189" i="32" s="1"/>
  <c r="W194" i="32"/>
  <c r="X194" i="32" s="1"/>
  <c r="W197" i="32"/>
  <c r="X197" i="32" s="1"/>
  <c r="W202" i="32"/>
  <c r="X202" i="32" s="1"/>
  <c r="W205" i="32"/>
  <c r="X205" i="32" s="1"/>
  <c r="W210" i="32"/>
  <c r="X210" i="32" s="1"/>
  <c r="W213" i="32"/>
  <c r="X213" i="32" s="1"/>
  <c r="W218" i="32"/>
  <c r="X218" i="32" s="1"/>
  <c r="W221" i="32"/>
  <c r="X221" i="32" s="1"/>
  <c r="W226" i="32"/>
  <c r="X226" i="32" s="1"/>
  <c r="W229" i="32"/>
  <c r="X229" i="32" s="1"/>
  <c r="W234" i="32"/>
  <c r="X234" i="32" s="1"/>
  <c r="W237" i="32"/>
  <c r="X237" i="32" s="1"/>
  <c r="W242" i="32"/>
  <c r="X242" i="32" s="1"/>
  <c r="W245" i="32"/>
  <c r="X245" i="32" s="1"/>
  <c r="W254" i="32"/>
  <c r="X254" i="32" s="1"/>
  <c r="W256" i="32"/>
  <c r="X256" i="32" s="1"/>
  <c r="J302" i="32"/>
  <c r="J309" i="32"/>
  <c r="W322" i="32"/>
  <c r="X322" i="32" s="1"/>
  <c r="W325" i="32"/>
  <c r="X325" i="32" s="1"/>
  <c r="W336" i="32"/>
  <c r="X336" i="32" s="1"/>
  <c r="W337" i="32"/>
  <c r="X337" i="32" s="1"/>
  <c r="J361" i="32"/>
  <c r="J362" i="32" s="1"/>
  <c r="J7" i="32"/>
  <c r="W21" i="32"/>
  <c r="X21" i="32" s="1"/>
  <c r="W8" i="32"/>
  <c r="X8" i="32" s="1"/>
  <c r="W16" i="32"/>
  <c r="X16" i="32" s="1"/>
  <c r="W42" i="32"/>
  <c r="X42" i="32" s="1"/>
  <c r="W56" i="32"/>
  <c r="X56" i="32" s="1"/>
  <c r="W60" i="32"/>
  <c r="X60" i="32" s="1"/>
  <c r="W72" i="32"/>
  <c r="X72" i="32" s="1"/>
  <c r="W104" i="32"/>
  <c r="X104" i="32" s="1"/>
  <c r="W123" i="32"/>
  <c r="X123" i="32" s="1"/>
  <c r="W136" i="32"/>
  <c r="X136" i="32" s="1"/>
  <c r="W145" i="32"/>
  <c r="X145" i="32" s="1"/>
  <c r="W148" i="32"/>
  <c r="X148" i="32" s="1"/>
  <c r="W161" i="32"/>
  <c r="X161" i="32" s="1"/>
  <c r="W164" i="32"/>
  <c r="X164" i="32" s="1"/>
  <c r="W167" i="32"/>
  <c r="X167" i="32" s="1"/>
  <c r="W176" i="32"/>
  <c r="X176" i="32" s="1"/>
  <c r="W265" i="32"/>
  <c r="X265" i="32" s="1"/>
  <c r="W280" i="32"/>
  <c r="X280" i="32" s="1"/>
  <c r="W314" i="32"/>
  <c r="X314" i="32" s="1"/>
  <c r="W317" i="32"/>
  <c r="X317" i="32" s="1"/>
  <c r="W319" i="32"/>
  <c r="X319" i="32" s="1"/>
  <c r="W338" i="32"/>
  <c r="X338" i="32" s="1"/>
  <c r="W46" i="32"/>
  <c r="X46" i="32" s="1"/>
  <c r="W105" i="32"/>
  <c r="X105" i="32" s="1"/>
  <c r="W116" i="32"/>
  <c r="X116" i="32" s="1"/>
  <c r="W137" i="32"/>
  <c r="X137" i="32" s="1"/>
  <c r="W158" i="32"/>
  <c r="X158" i="32" s="1"/>
  <c r="W174" i="32"/>
  <c r="X174" i="32" s="1"/>
  <c r="W251" i="32"/>
  <c r="X251" i="32" s="1"/>
  <c r="W257" i="32"/>
  <c r="X257" i="32" s="1"/>
  <c r="W69" i="32"/>
  <c r="X69" i="32" s="1"/>
  <c r="W79" i="32"/>
  <c r="X79" i="32" s="1"/>
  <c r="J14" i="32"/>
  <c r="W19" i="32"/>
  <c r="X19" i="32" s="1"/>
  <c r="Q29" i="32"/>
  <c r="J30" i="32"/>
  <c r="J54" i="32"/>
  <c r="J97" i="32"/>
  <c r="W108" i="32"/>
  <c r="X108" i="32" s="1"/>
  <c r="Q115" i="32"/>
  <c r="W127" i="32"/>
  <c r="X127" i="32" s="1"/>
  <c r="J129" i="32"/>
  <c r="J138" i="32"/>
  <c r="W140" i="32"/>
  <c r="X140" i="32" s="1"/>
  <c r="W146" i="32"/>
  <c r="X146" i="32" s="1"/>
  <c r="J149" i="32"/>
  <c r="W155" i="32"/>
  <c r="X155" i="32" s="1"/>
  <c r="W162" i="32"/>
  <c r="X162" i="32" s="1"/>
  <c r="J165" i="32"/>
  <c r="Q178" i="32"/>
  <c r="J180" i="32"/>
  <c r="W193" i="32"/>
  <c r="X193" i="32" s="1"/>
  <c r="W198" i="32"/>
  <c r="X198" i="32" s="1"/>
  <c r="W209" i="32"/>
  <c r="X209" i="32" s="1"/>
  <c r="W214" i="32"/>
  <c r="X214" i="32" s="1"/>
  <c r="W225" i="32"/>
  <c r="X225" i="32" s="1"/>
  <c r="W230" i="32"/>
  <c r="X230" i="32" s="1"/>
  <c r="W241" i="32"/>
  <c r="X241" i="32" s="1"/>
  <c r="W246" i="32"/>
  <c r="X246" i="32" s="1"/>
  <c r="W249" i="32"/>
  <c r="X249" i="32" s="1"/>
  <c r="J260" i="32"/>
  <c r="W271" i="32"/>
  <c r="X271" i="32" s="1"/>
  <c r="W281" i="32"/>
  <c r="X281" i="32" s="1"/>
  <c r="Q287" i="32"/>
  <c r="W301" i="32"/>
  <c r="X301" i="32" s="1"/>
  <c r="J305" i="32"/>
  <c r="J310" i="32"/>
  <c r="W320" i="32"/>
  <c r="X320" i="32" s="1"/>
  <c r="J326" i="32"/>
  <c r="J331" i="32"/>
  <c r="W25" i="32"/>
  <c r="X25" i="32" s="1"/>
  <c r="W40" i="32"/>
  <c r="X40" i="32" s="1"/>
  <c r="W44" i="32"/>
  <c r="X44" i="32" s="1"/>
  <c r="W47" i="32"/>
  <c r="X47" i="32" s="1"/>
  <c r="W58" i="32"/>
  <c r="X58" i="32" s="1"/>
  <c r="W80" i="32"/>
  <c r="X80" i="32" s="1"/>
  <c r="W106" i="32"/>
  <c r="X106" i="32" s="1"/>
  <c r="W107" i="32"/>
  <c r="X107" i="32" s="1"/>
  <c r="W120" i="32"/>
  <c r="X120" i="32" s="1"/>
  <c r="W130" i="32"/>
  <c r="X130" i="32" s="1"/>
  <c r="W139" i="32"/>
  <c r="X139" i="32" s="1"/>
  <c r="W153" i="32"/>
  <c r="X153" i="32" s="1"/>
  <c r="W156" i="32"/>
  <c r="X156" i="32" s="1"/>
  <c r="W159" i="32"/>
  <c r="X159" i="32" s="1"/>
  <c r="W169" i="32"/>
  <c r="X169" i="32" s="1"/>
  <c r="W172" i="32"/>
  <c r="X172" i="32" s="1"/>
  <c r="W175" i="32"/>
  <c r="X175" i="32" s="1"/>
  <c r="W183" i="32"/>
  <c r="X183" i="32" s="1"/>
  <c r="W199" i="32"/>
  <c r="X199" i="32" s="1"/>
  <c r="W215" i="32"/>
  <c r="X215" i="32" s="1"/>
  <c r="W231" i="32"/>
  <c r="X231" i="32" s="1"/>
  <c r="W247" i="32"/>
  <c r="X247" i="32" s="1"/>
  <c r="W250" i="32"/>
  <c r="X250" i="32" s="1"/>
  <c r="W272" i="32"/>
  <c r="X272" i="32" s="1"/>
  <c r="W282" i="32"/>
  <c r="X282" i="32" s="1"/>
  <c r="W285" i="32"/>
  <c r="X285" i="32" s="1"/>
  <c r="W294" i="32"/>
  <c r="X294" i="32" s="1"/>
  <c r="W100" i="32"/>
  <c r="X100" i="32" s="1"/>
  <c r="W132" i="32"/>
  <c r="X132" i="32" s="1"/>
  <c r="W150" i="32"/>
  <c r="X150" i="32" s="1"/>
  <c r="W166" i="32"/>
  <c r="X166" i="32" s="1"/>
  <c r="W253" i="32"/>
  <c r="X253" i="32" s="1"/>
  <c r="W32" i="32"/>
  <c r="X32" i="32" s="1"/>
  <c r="J32" i="32"/>
  <c r="W36" i="32"/>
  <c r="X36" i="32" s="1"/>
  <c r="J36" i="32"/>
  <c r="W64" i="32"/>
  <c r="X64" i="32" s="1"/>
  <c r="W90" i="32"/>
  <c r="X90" i="32" s="1"/>
  <c r="Q90" i="32"/>
  <c r="W98" i="32"/>
  <c r="X98" i="32" s="1"/>
  <c r="Q98" i="32"/>
  <c r="J8" i="32"/>
  <c r="J16" i="32"/>
  <c r="J40" i="32"/>
  <c r="J48" i="32"/>
  <c r="J56" i="32"/>
  <c r="W67" i="32"/>
  <c r="X67" i="32" s="1"/>
  <c r="W81" i="32"/>
  <c r="X81" i="32" s="1"/>
  <c r="W33" i="32"/>
  <c r="X33" i="32" s="1"/>
  <c r="J33" i="32"/>
  <c r="W37" i="32"/>
  <c r="X37" i="32" s="1"/>
  <c r="J37" i="32"/>
  <c r="W70" i="32"/>
  <c r="X70" i="32" s="1"/>
  <c r="W74" i="32"/>
  <c r="X74" i="32" s="1"/>
  <c r="W78" i="32"/>
  <c r="X78" i="32" s="1"/>
  <c r="Q87" i="32"/>
  <c r="W87" i="32"/>
  <c r="X87" i="32" s="1"/>
  <c r="Q91" i="32"/>
  <c r="W91" i="32"/>
  <c r="X91" i="32" s="1"/>
  <c r="W84" i="32"/>
  <c r="X84" i="32" s="1"/>
  <c r="Q84" i="32"/>
  <c r="W9" i="32"/>
  <c r="X9" i="32" s="1"/>
  <c r="W17" i="32"/>
  <c r="X17" i="32" s="1"/>
  <c r="W68" i="32"/>
  <c r="X68" i="32" s="1"/>
  <c r="W88" i="32"/>
  <c r="X88" i="32" s="1"/>
  <c r="Q88" i="32"/>
  <c r="W92" i="32"/>
  <c r="X92" i="32" s="1"/>
  <c r="Q92" i="32"/>
  <c r="W34" i="32"/>
  <c r="X34" i="32" s="1"/>
  <c r="W38" i="32"/>
  <c r="X38" i="32" s="1"/>
  <c r="J38" i="32"/>
  <c r="J12" i="32"/>
  <c r="W18" i="32"/>
  <c r="X18" i="32" s="1"/>
  <c r="W20" i="32"/>
  <c r="X20" i="32" s="1"/>
  <c r="W22" i="32"/>
  <c r="X22" i="32" s="1"/>
  <c r="W24" i="32"/>
  <c r="X24" i="32" s="1"/>
  <c r="W26" i="32"/>
  <c r="X26" i="32" s="1"/>
  <c r="W28" i="32"/>
  <c r="X28" i="32" s="1"/>
  <c r="J44" i="32"/>
  <c r="J52" i="32"/>
  <c r="J60" i="32"/>
  <c r="W63" i="32"/>
  <c r="X63" i="32" s="1"/>
  <c r="W31" i="32"/>
  <c r="X31" i="32" s="1"/>
  <c r="J31" i="32"/>
  <c r="W35" i="32"/>
  <c r="X35" i="32" s="1"/>
  <c r="J35" i="32"/>
  <c r="W66" i="32"/>
  <c r="X66" i="32" s="1"/>
  <c r="W82" i="32"/>
  <c r="X82" i="32" s="1"/>
  <c r="Q82" i="32"/>
  <c r="W83" i="32"/>
  <c r="X83" i="32" s="1"/>
  <c r="Q89" i="32"/>
  <c r="W89" i="32"/>
  <c r="X89" i="32" s="1"/>
  <c r="Q93" i="32"/>
  <c r="W93" i="32"/>
  <c r="X93" i="32" s="1"/>
  <c r="W95" i="32"/>
  <c r="X95" i="32" s="1"/>
  <c r="J95" i="32"/>
  <c r="J10" i="32"/>
  <c r="J42" i="32"/>
  <c r="J50" i="32"/>
  <c r="W86" i="32"/>
  <c r="X86" i="32" s="1"/>
  <c r="Q86" i="32"/>
  <c r="J104" i="32"/>
  <c r="Q106" i="32"/>
  <c r="J112" i="32"/>
  <c r="Q114" i="32"/>
  <c r="J120" i="32"/>
  <c r="J128" i="32"/>
  <c r="J136" i="32"/>
  <c r="J148" i="32"/>
  <c r="J152" i="32"/>
  <c r="J156" i="32"/>
  <c r="J160" i="32"/>
  <c r="J164" i="32"/>
  <c r="J168" i="32"/>
  <c r="J172" i="32"/>
  <c r="J185" i="32"/>
  <c r="W188" i="32"/>
  <c r="X188" i="32" s="1"/>
  <c r="J201" i="32"/>
  <c r="W204" i="32"/>
  <c r="X204" i="32" s="1"/>
  <c r="J217" i="32"/>
  <c r="W220" i="32"/>
  <c r="X220" i="32" s="1"/>
  <c r="J233" i="32"/>
  <c r="W236" i="32"/>
  <c r="X236" i="32" s="1"/>
  <c r="W252" i="32"/>
  <c r="X252" i="32" s="1"/>
  <c r="J256" i="32"/>
  <c r="W261" i="32"/>
  <c r="X261" i="32" s="1"/>
  <c r="W263" i="32"/>
  <c r="X263" i="32" s="1"/>
  <c r="J276" i="32"/>
  <c r="Q281" i="32"/>
  <c r="J285" i="32"/>
  <c r="Q290" i="32"/>
  <c r="W299" i="32"/>
  <c r="X299" i="32" s="1"/>
  <c r="W306" i="32"/>
  <c r="X306" i="32" s="1"/>
  <c r="W312" i="32"/>
  <c r="X312" i="32" s="1"/>
  <c r="W334" i="32"/>
  <c r="X334" i="32" s="1"/>
  <c r="J334" i="32"/>
  <c r="W343" i="32"/>
  <c r="X343" i="32" s="1"/>
  <c r="J343" i="32"/>
  <c r="W190" i="32"/>
  <c r="X190" i="32" s="1"/>
  <c r="W206" i="32"/>
  <c r="X206" i="32" s="1"/>
  <c r="W222" i="32"/>
  <c r="X222" i="32" s="1"/>
  <c r="W238" i="32"/>
  <c r="X238" i="32" s="1"/>
  <c r="W262" i="32"/>
  <c r="X262" i="32" s="1"/>
  <c r="W283" i="32"/>
  <c r="X283" i="32" s="1"/>
  <c r="J307" i="32"/>
  <c r="W307" i="32"/>
  <c r="X307" i="32" s="1"/>
  <c r="W318" i="32"/>
  <c r="X318" i="32" s="1"/>
  <c r="W329" i="32"/>
  <c r="X329" i="32" s="1"/>
  <c r="W335" i="32"/>
  <c r="X335" i="32" s="1"/>
  <c r="W102" i="32"/>
  <c r="X102" i="32" s="1"/>
  <c r="W110" i="32"/>
  <c r="X110" i="32" s="1"/>
  <c r="W118" i="32"/>
  <c r="X118" i="32" s="1"/>
  <c r="W126" i="32"/>
  <c r="X126" i="32" s="1"/>
  <c r="W134" i="32"/>
  <c r="X134" i="32" s="1"/>
  <c r="W142" i="32"/>
  <c r="X142" i="32" s="1"/>
  <c r="J159" i="32"/>
  <c r="J163" i="32"/>
  <c r="J167" i="32"/>
  <c r="J171" i="32"/>
  <c r="J182" i="32"/>
  <c r="J189" i="32"/>
  <c r="W192" i="32"/>
  <c r="X192" i="32" s="1"/>
  <c r="J205" i="32"/>
  <c r="W208" i="32"/>
  <c r="X208" i="32" s="1"/>
  <c r="J221" i="32"/>
  <c r="W224" i="32"/>
  <c r="X224" i="32" s="1"/>
  <c r="J237" i="32"/>
  <c r="W240" i="32"/>
  <c r="X240" i="32" s="1"/>
  <c r="Q249" i="32"/>
  <c r="J253" i="32"/>
  <c r="W267" i="32"/>
  <c r="X267" i="32" s="1"/>
  <c r="W274" i="32"/>
  <c r="X274" i="32" s="1"/>
  <c r="J282" i="32"/>
  <c r="J289" i="32"/>
  <c r="J291" i="32"/>
  <c r="W291" i="32"/>
  <c r="X291" i="32" s="1"/>
  <c r="W296" i="32"/>
  <c r="X296" i="32" s="1"/>
  <c r="J315" i="32"/>
  <c r="W315" i="32"/>
  <c r="X315" i="32" s="1"/>
  <c r="J317" i="32"/>
  <c r="J275" i="32"/>
  <c r="W275" i="32"/>
  <c r="X275" i="32" s="1"/>
  <c r="J323" i="32"/>
  <c r="W323" i="32"/>
  <c r="X323" i="32" s="1"/>
  <c r="J100" i="32"/>
  <c r="J108" i="32"/>
  <c r="J116" i="32"/>
  <c r="J124" i="32"/>
  <c r="J132" i="32"/>
  <c r="J140" i="32"/>
  <c r="J146" i="32"/>
  <c r="J150" i="32"/>
  <c r="Q151" i="32"/>
  <c r="J154" i="32"/>
  <c r="Q155" i="32"/>
  <c r="J158" i="32"/>
  <c r="J162" i="32"/>
  <c r="J166" i="32"/>
  <c r="J170" i="32"/>
  <c r="J193" i="32"/>
  <c r="W196" i="32"/>
  <c r="X196" i="32" s="1"/>
  <c r="Q198" i="32"/>
  <c r="J209" i="32"/>
  <c r="W212" i="32"/>
  <c r="X212" i="32" s="1"/>
  <c r="Q214" i="32"/>
  <c r="J225" i="32"/>
  <c r="W228" i="32"/>
  <c r="X228" i="32" s="1"/>
  <c r="Q230" i="32"/>
  <c r="J241" i="32"/>
  <c r="W244" i="32"/>
  <c r="X244" i="32" s="1"/>
  <c r="Q246" i="32"/>
  <c r="J250" i="32"/>
  <c r="J257" i="32"/>
  <c r="J259" i="32"/>
  <c r="W259" i="32"/>
  <c r="X259" i="32" s="1"/>
  <c r="W264" i="32"/>
  <c r="X264" i="32" s="1"/>
  <c r="Q271" i="32"/>
  <c r="J286" i="32"/>
  <c r="W297" i="32"/>
  <c r="X297" i="32" s="1"/>
  <c r="W304" i="32"/>
  <c r="X304" i="32" s="1"/>
  <c r="W311" i="32"/>
  <c r="X311" i="32" s="1"/>
  <c r="W248" i="32"/>
  <c r="X248" i="32" s="1"/>
  <c r="W288" i="32"/>
  <c r="X288" i="32" s="1"/>
  <c r="J308" i="32"/>
  <c r="W308" i="32"/>
  <c r="X308" i="32" s="1"/>
  <c r="W339" i="32"/>
  <c r="X339" i="32" s="1"/>
  <c r="J72" i="32"/>
  <c r="J74" i="32"/>
  <c r="J76" i="32"/>
  <c r="W184" i="32"/>
  <c r="X184" i="32" s="1"/>
  <c r="W200" i="32"/>
  <c r="X200" i="32" s="1"/>
  <c r="W216" i="32"/>
  <c r="X216" i="32" s="1"/>
  <c r="W232" i="32"/>
  <c r="X232" i="32" s="1"/>
  <c r="W284" i="32"/>
  <c r="X284" i="32" s="1"/>
  <c r="J288" i="32"/>
  <c r="W293" i="32"/>
  <c r="X293" i="32" s="1"/>
  <c r="W295" i="32"/>
  <c r="X295" i="32" s="1"/>
  <c r="J316" i="32"/>
  <c r="W316" i="32"/>
  <c r="X316" i="32" s="1"/>
  <c r="W321" i="32"/>
  <c r="X321" i="32" s="1"/>
  <c r="W327" i="32"/>
  <c r="X327" i="32" s="1"/>
  <c r="J324" i="32"/>
  <c r="W324" i="32"/>
  <c r="X324" i="32" s="1"/>
  <c r="W332" i="32"/>
  <c r="X332" i="32" s="1"/>
  <c r="J332" i="32"/>
  <c r="W333" i="32"/>
  <c r="X333" i="32" s="1"/>
  <c r="J333" i="32"/>
  <c r="W328" i="32"/>
  <c r="X328" i="32" s="1"/>
  <c r="J328" i="32"/>
  <c r="W345" i="32"/>
  <c r="X345" i="32" s="1"/>
  <c r="J345" i="32"/>
  <c r="W353" i="32"/>
  <c r="X353" i="32" s="1"/>
  <c r="W346" i="32"/>
  <c r="X346" i="32" s="1"/>
  <c r="W355" i="32"/>
  <c r="X355" i="32" s="1"/>
  <c r="W347" i="32"/>
  <c r="X347" i="32" s="1"/>
  <c r="W357" i="32"/>
  <c r="X357" i="32" s="1"/>
  <c r="P368" i="32"/>
  <c r="W341" i="32"/>
  <c r="X341" i="32" s="1"/>
  <c r="J341" i="32"/>
  <c r="W349" i="32"/>
  <c r="X349" i="32" s="1"/>
  <c r="W330" i="32"/>
  <c r="X330" i="32" s="1"/>
  <c r="J330" i="32"/>
  <c r="W342" i="32"/>
  <c r="X342" i="32" s="1"/>
  <c r="W350" i="32"/>
  <c r="X350" i="32" s="1"/>
  <c r="O368" i="32"/>
  <c r="W351" i="32"/>
  <c r="X351" i="32" s="1"/>
  <c r="S368" i="32"/>
  <c r="J336" i="32"/>
  <c r="J338" i="32"/>
  <c r="J340" i="32"/>
  <c r="J342" i="32"/>
  <c r="J344" i="32"/>
  <c r="J346" i="32"/>
  <c r="J348" i="32"/>
  <c r="J350" i="32"/>
  <c r="J352" i="32"/>
  <c r="J354" i="32"/>
  <c r="J356" i="32"/>
  <c r="J358" i="32"/>
  <c r="Q368" i="32"/>
  <c r="R368" i="32"/>
  <c r="J347" i="32"/>
  <c r="J349" i="32"/>
  <c r="J351" i="32"/>
  <c r="J353" i="32"/>
  <c r="J355" i="32"/>
  <c r="J357" i="32"/>
  <c r="P319" i="28" l="1"/>
  <c r="P142" i="28"/>
  <c r="P79" i="28"/>
  <c r="I284" i="28"/>
  <c r="I175" i="28" l="1"/>
  <c r="I123" i="28"/>
  <c r="I97" i="28"/>
  <c r="J97" i="28" s="1"/>
  <c r="I11" i="28" l="1"/>
  <c r="J11" i="28" s="1"/>
  <c r="I12" i="28"/>
  <c r="J12" i="28" s="1"/>
  <c r="I13" i="28"/>
  <c r="J13" i="28" s="1"/>
  <c r="I14" i="28"/>
  <c r="J14" i="28" s="1"/>
  <c r="I15" i="28"/>
  <c r="J15" i="28" s="1"/>
  <c r="I16" i="28"/>
  <c r="J16" i="28" s="1"/>
  <c r="I17" i="28"/>
  <c r="I19" i="28"/>
  <c r="J19" i="28" s="1"/>
  <c r="I20" i="28"/>
  <c r="J20" i="28" s="1"/>
  <c r="I21" i="28"/>
  <c r="J21" i="28" s="1"/>
  <c r="I22" i="28"/>
  <c r="J22" i="28" s="1"/>
  <c r="I23" i="28"/>
  <c r="J23" i="28" s="1"/>
  <c r="I24" i="28"/>
  <c r="J24" i="28" s="1"/>
  <c r="I25" i="28"/>
  <c r="J25" i="28" s="1"/>
  <c r="I26" i="28"/>
  <c r="J26" i="28" s="1"/>
  <c r="I27" i="28"/>
  <c r="J27" i="28" s="1"/>
  <c r="I28" i="28"/>
  <c r="J28" i="28" s="1"/>
  <c r="I29" i="28"/>
  <c r="I30" i="28"/>
  <c r="J30" i="28" s="1"/>
  <c r="I31" i="28"/>
  <c r="J31" i="28" s="1"/>
  <c r="I32" i="28"/>
  <c r="J32" i="28" s="1"/>
  <c r="I33" i="28"/>
  <c r="J33" i="28" s="1"/>
  <c r="I34" i="28"/>
  <c r="J34" i="28" s="1"/>
  <c r="I35" i="28"/>
  <c r="J35" i="28" s="1"/>
  <c r="I36" i="28"/>
  <c r="J36" i="28" s="1"/>
  <c r="I37" i="28"/>
  <c r="J37" i="28" s="1"/>
  <c r="I38" i="28"/>
  <c r="J38" i="28" s="1"/>
  <c r="J39" i="28"/>
  <c r="I40" i="28"/>
  <c r="J40" i="28" s="1"/>
  <c r="I41" i="28"/>
  <c r="J41" i="28" s="1"/>
  <c r="I42" i="28"/>
  <c r="J42" i="28" s="1"/>
  <c r="I43" i="28"/>
  <c r="J43" i="28" s="1"/>
  <c r="I44" i="28"/>
  <c r="J44" i="28" s="1"/>
  <c r="I45" i="28"/>
  <c r="J45" i="28" s="1"/>
  <c r="I46" i="28"/>
  <c r="J46" i="28" s="1"/>
  <c r="I47" i="28"/>
  <c r="J47" i="28" s="1"/>
  <c r="I48" i="28"/>
  <c r="J48" i="28" s="1"/>
  <c r="I49" i="28"/>
  <c r="J49" i="28" s="1"/>
  <c r="I50" i="28"/>
  <c r="J50" i="28" s="1"/>
  <c r="I51" i="28"/>
  <c r="I52" i="28"/>
  <c r="J52" i="28" s="1"/>
  <c r="I53" i="28"/>
  <c r="I54" i="28"/>
  <c r="J54" i="28" s="1"/>
  <c r="I55" i="28"/>
  <c r="J55" i="28" s="1"/>
  <c r="I56" i="28"/>
  <c r="J56" i="28" s="1"/>
  <c r="I57" i="28"/>
  <c r="J57" i="28" s="1"/>
  <c r="I58" i="28"/>
  <c r="J58" i="28" s="1"/>
  <c r="I59" i="28"/>
  <c r="J59" i="28" s="1"/>
  <c r="I60" i="28"/>
  <c r="J60" i="28" s="1"/>
  <c r="I61" i="28"/>
  <c r="I62" i="28"/>
  <c r="J62" i="28" s="1"/>
  <c r="I63" i="28"/>
  <c r="J63" i="28" s="1"/>
  <c r="I64" i="28"/>
  <c r="J64" i="28" s="1"/>
  <c r="I65" i="28"/>
  <c r="J65" i="28" s="1"/>
  <c r="I66" i="28"/>
  <c r="J66" i="28" s="1"/>
  <c r="I67" i="28"/>
  <c r="J67" i="28" s="1"/>
  <c r="I68" i="28"/>
  <c r="J68" i="28" s="1"/>
  <c r="I69" i="28"/>
  <c r="J69" i="28" s="1"/>
  <c r="I70" i="28"/>
  <c r="J70" i="28" s="1"/>
  <c r="I71" i="28"/>
  <c r="J71" i="28" s="1"/>
  <c r="I72" i="28"/>
  <c r="J72" i="28" s="1"/>
  <c r="I73" i="28"/>
  <c r="J73" i="28" s="1"/>
  <c r="I74" i="28"/>
  <c r="J74" i="28" s="1"/>
  <c r="I75" i="28"/>
  <c r="I76" i="28"/>
  <c r="J76" i="28" s="1"/>
  <c r="I77" i="28"/>
  <c r="J77" i="28" s="1"/>
  <c r="I78" i="28"/>
  <c r="J78" i="28" s="1"/>
  <c r="I79" i="28"/>
  <c r="I80" i="28"/>
  <c r="J80" i="28" s="1"/>
  <c r="I81" i="28"/>
  <c r="J81" i="28" s="1"/>
  <c r="I82" i="28"/>
  <c r="J82" i="28" s="1"/>
  <c r="I83" i="28"/>
  <c r="J83" i="28" s="1"/>
  <c r="I84" i="28"/>
  <c r="J84" i="28" s="1"/>
  <c r="I85" i="28"/>
  <c r="I86" i="28"/>
  <c r="J86" i="28" s="1"/>
  <c r="I87" i="28"/>
  <c r="J87" i="28" s="1"/>
  <c r="I88" i="28"/>
  <c r="J88" i="28" s="1"/>
  <c r="I89" i="28"/>
  <c r="J89" i="28" s="1"/>
  <c r="I90" i="28"/>
  <c r="J90" i="28" s="1"/>
  <c r="I91" i="28"/>
  <c r="I92" i="28"/>
  <c r="J92" i="28" s="1"/>
  <c r="I93" i="28"/>
  <c r="J93" i="28" s="1"/>
  <c r="I94" i="28"/>
  <c r="J94" i="28" s="1"/>
  <c r="I95" i="28"/>
  <c r="J95" i="28" s="1"/>
  <c r="I96" i="28"/>
  <c r="J96" i="28" s="1"/>
  <c r="I98" i="28"/>
  <c r="J98" i="28" s="1"/>
  <c r="I99" i="28"/>
  <c r="J99" i="28" s="1"/>
  <c r="I100" i="28"/>
  <c r="J100" i="28" s="1"/>
  <c r="I101" i="28"/>
  <c r="J101" i="28" s="1"/>
  <c r="I102" i="28"/>
  <c r="J102" i="28" s="1"/>
  <c r="I103" i="28"/>
  <c r="J103" i="28" s="1"/>
  <c r="I104" i="28"/>
  <c r="J104" i="28" s="1"/>
  <c r="I105" i="28"/>
  <c r="J105" i="28" s="1"/>
  <c r="I106" i="28"/>
  <c r="J106" i="28" s="1"/>
  <c r="I107" i="28"/>
  <c r="J107" i="28" s="1"/>
  <c r="I108" i="28"/>
  <c r="J108" i="28" s="1"/>
  <c r="I109" i="28"/>
  <c r="J109" i="28" s="1"/>
  <c r="I110" i="28"/>
  <c r="J110" i="28" s="1"/>
  <c r="I111" i="28"/>
  <c r="J111" i="28" s="1"/>
  <c r="I112" i="28"/>
  <c r="J112" i="28" s="1"/>
  <c r="I113" i="28"/>
  <c r="J113" i="28" s="1"/>
  <c r="I114" i="28"/>
  <c r="J114" i="28" s="1"/>
  <c r="I115" i="28"/>
  <c r="J115" i="28" s="1"/>
  <c r="I116" i="28"/>
  <c r="J116" i="28" s="1"/>
  <c r="I117" i="28"/>
  <c r="I118" i="28"/>
  <c r="J118" i="28" s="1"/>
  <c r="I119" i="28"/>
  <c r="J119" i="28" s="1"/>
  <c r="I120" i="28"/>
  <c r="J120" i="28" s="1"/>
  <c r="I121" i="28"/>
  <c r="I122" i="28"/>
  <c r="J122" i="28" s="1"/>
  <c r="J123" i="28"/>
  <c r="I124" i="28"/>
  <c r="J124" i="28" s="1"/>
  <c r="I125" i="28"/>
  <c r="J125" i="28" s="1"/>
  <c r="I126" i="28"/>
  <c r="J126" i="28" s="1"/>
  <c r="I127" i="28"/>
  <c r="J127" i="28" s="1"/>
  <c r="I128" i="28"/>
  <c r="J128" i="28" s="1"/>
  <c r="I129" i="28"/>
  <c r="J129" i="28" s="1"/>
  <c r="I130" i="28"/>
  <c r="J130" i="28" s="1"/>
  <c r="I131" i="28"/>
  <c r="I132" i="28"/>
  <c r="J132" i="28" s="1"/>
  <c r="I133" i="28"/>
  <c r="J133" i="28" s="1"/>
  <c r="I134" i="28"/>
  <c r="J134" i="28" s="1"/>
  <c r="I135" i="28"/>
  <c r="J135" i="28" s="1"/>
  <c r="I136" i="28"/>
  <c r="J136" i="28" s="1"/>
  <c r="I137" i="28"/>
  <c r="J137" i="28" s="1"/>
  <c r="I138" i="28"/>
  <c r="J138" i="28" s="1"/>
  <c r="I139" i="28"/>
  <c r="I140" i="28"/>
  <c r="J140" i="28" s="1"/>
  <c r="I141" i="28"/>
  <c r="I142" i="28"/>
  <c r="J142" i="28" s="1"/>
  <c r="I143" i="28"/>
  <c r="J143" i="28" s="1"/>
  <c r="I144" i="28"/>
  <c r="J144" i="28" s="1"/>
  <c r="I145" i="28"/>
  <c r="J145" i="28" s="1"/>
  <c r="I146" i="28"/>
  <c r="J146" i="28" s="1"/>
  <c r="I147" i="28"/>
  <c r="J147" i="28" s="1"/>
  <c r="I148" i="28"/>
  <c r="J148" i="28" s="1"/>
  <c r="I149" i="28"/>
  <c r="J149" i="28" s="1"/>
  <c r="I150" i="28"/>
  <c r="J150" i="28" s="1"/>
  <c r="I151" i="28"/>
  <c r="J151" i="28" s="1"/>
  <c r="I152" i="28"/>
  <c r="J152" i="28" s="1"/>
  <c r="I153" i="28"/>
  <c r="J153" i="28" s="1"/>
  <c r="I154" i="28"/>
  <c r="J154" i="28" s="1"/>
  <c r="I155" i="28"/>
  <c r="J155" i="28" s="1"/>
  <c r="I156" i="28"/>
  <c r="J156" i="28" s="1"/>
  <c r="I157" i="28"/>
  <c r="J157" i="28" s="1"/>
  <c r="I158" i="28"/>
  <c r="J158" i="28" s="1"/>
  <c r="I159" i="28"/>
  <c r="J159" i="28" s="1"/>
  <c r="I160" i="28"/>
  <c r="J160" i="28" s="1"/>
  <c r="I161" i="28"/>
  <c r="J161" i="28" s="1"/>
  <c r="I162" i="28"/>
  <c r="J162" i="28" s="1"/>
  <c r="I163" i="28"/>
  <c r="J163" i="28" s="1"/>
  <c r="I164" i="28"/>
  <c r="J164" i="28" s="1"/>
  <c r="I165" i="28"/>
  <c r="J165" i="28" s="1"/>
  <c r="I166" i="28"/>
  <c r="J166" i="28" s="1"/>
  <c r="I167" i="28"/>
  <c r="J167" i="28" s="1"/>
  <c r="I168" i="28"/>
  <c r="J168" i="28" s="1"/>
  <c r="I169" i="28"/>
  <c r="J169" i="28" s="1"/>
  <c r="I170" i="28"/>
  <c r="J170" i="28" s="1"/>
  <c r="I171" i="28"/>
  <c r="J171" i="28" s="1"/>
  <c r="I172" i="28"/>
  <c r="J172" i="28" s="1"/>
  <c r="I173" i="28"/>
  <c r="J173" i="28" s="1"/>
  <c r="I174" i="28"/>
  <c r="J175" i="28"/>
  <c r="I176" i="28"/>
  <c r="J176" i="28" s="1"/>
  <c r="I177" i="28"/>
  <c r="J177" i="28" s="1"/>
  <c r="I178" i="28"/>
  <c r="J178" i="28" s="1"/>
  <c r="I179" i="28"/>
  <c r="J179" i="28" s="1"/>
  <c r="I180" i="28"/>
  <c r="J180" i="28" s="1"/>
  <c r="I181" i="28"/>
  <c r="J181" i="28" s="1"/>
  <c r="I182" i="28"/>
  <c r="J182" i="28" s="1"/>
  <c r="I183" i="28"/>
  <c r="J183" i="28" s="1"/>
  <c r="I184" i="28"/>
  <c r="J184" i="28" s="1"/>
  <c r="I185" i="28"/>
  <c r="J185" i="28" s="1"/>
  <c r="I186" i="28"/>
  <c r="J186" i="28" s="1"/>
  <c r="I187" i="28"/>
  <c r="J187" i="28" s="1"/>
  <c r="I188" i="28"/>
  <c r="J188" i="28" s="1"/>
  <c r="I189" i="28"/>
  <c r="J189" i="28" s="1"/>
  <c r="I190" i="28"/>
  <c r="J190" i="28" s="1"/>
  <c r="I191" i="28"/>
  <c r="J191" i="28" s="1"/>
  <c r="I192" i="28"/>
  <c r="J192" i="28" s="1"/>
  <c r="I193" i="28"/>
  <c r="J193" i="28" s="1"/>
  <c r="I194" i="28"/>
  <c r="J194" i="28" s="1"/>
  <c r="I195" i="28"/>
  <c r="J195" i="28" s="1"/>
  <c r="I196" i="28"/>
  <c r="J196" i="28" s="1"/>
  <c r="I197" i="28"/>
  <c r="J197" i="28" s="1"/>
  <c r="I198" i="28"/>
  <c r="J198" i="28" s="1"/>
  <c r="I199" i="28"/>
  <c r="J199" i="28" s="1"/>
  <c r="I200" i="28"/>
  <c r="J200" i="28" s="1"/>
  <c r="I201" i="28"/>
  <c r="J201" i="28" s="1"/>
  <c r="I202" i="28"/>
  <c r="J202" i="28" s="1"/>
  <c r="I203" i="28"/>
  <c r="J203" i="28" s="1"/>
  <c r="I204" i="28"/>
  <c r="J204" i="28" s="1"/>
  <c r="I205" i="28"/>
  <c r="J205" i="28" s="1"/>
  <c r="I206" i="28"/>
  <c r="J206" i="28" s="1"/>
  <c r="I207" i="28"/>
  <c r="J207" i="28" s="1"/>
  <c r="I208" i="28"/>
  <c r="J208" i="28" s="1"/>
  <c r="I209" i="28"/>
  <c r="J209" i="28" s="1"/>
  <c r="I210" i="28"/>
  <c r="J210" i="28" s="1"/>
  <c r="I211" i="28"/>
  <c r="J211" i="28" s="1"/>
  <c r="I212" i="28"/>
  <c r="J212" i="28" s="1"/>
  <c r="I213" i="28"/>
  <c r="J213" i="28" s="1"/>
  <c r="I214" i="28"/>
  <c r="J214" i="28" s="1"/>
  <c r="I215" i="28"/>
  <c r="J215" i="28" s="1"/>
  <c r="I216" i="28"/>
  <c r="J216" i="28" s="1"/>
  <c r="I217" i="28"/>
  <c r="J217" i="28" s="1"/>
  <c r="I218" i="28"/>
  <c r="J218" i="28" s="1"/>
  <c r="I219" i="28"/>
  <c r="I220" i="28"/>
  <c r="J220" i="28" s="1"/>
  <c r="I221" i="28"/>
  <c r="J221" i="28" s="1"/>
  <c r="I222" i="28"/>
  <c r="J222" i="28" s="1"/>
  <c r="I223" i="28"/>
  <c r="J223" i="28" s="1"/>
  <c r="I224" i="28"/>
  <c r="J224" i="28" s="1"/>
  <c r="I225" i="28"/>
  <c r="J225" i="28" s="1"/>
  <c r="I226" i="28"/>
  <c r="J226" i="28" s="1"/>
  <c r="I227" i="28"/>
  <c r="J227" i="28" s="1"/>
  <c r="I228" i="28"/>
  <c r="J228" i="28" s="1"/>
  <c r="I229" i="28"/>
  <c r="J229" i="28" s="1"/>
  <c r="I230" i="28"/>
  <c r="J230" i="28" s="1"/>
  <c r="I231" i="28"/>
  <c r="J231" i="28" s="1"/>
  <c r="I232" i="28"/>
  <c r="J232" i="28" s="1"/>
  <c r="I233" i="28"/>
  <c r="J233" i="28" s="1"/>
  <c r="I234" i="28"/>
  <c r="J234" i="28" s="1"/>
  <c r="I235" i="28"/>
  <c r="J235" i="28" s="1"/>
  <c r="I236" i="28"/>
  <c r="J236" i="28" s="1"/>
  <c r="I237" i="28"/>
  <c r="J237" i="28" s="1"/>
  <c r="I238" i="28"/>
  <c r="J238" i="28" s="1"/>
  <c r="I239" i="28"/>
  <c r="J239" i="28" s="1"/>
  <c r="I240" i="28"/>
  <c r="J240" i="28" s="1"/>
  <c r="I241" i="28"/>
  <c r="J241" i="28" s="1"/>
  <c r="I242" i="28"/>
  <c r="J242" i="28" s="1"/>
  <c r="I243" i="28"/>
  <c r="I244" i="28"/>
  <c r="J244" i="28" s="1"/>
  <c r="I245" i="28"/>
  <c r="J245" i="28" s="1"/>
  <c r="I246" i="28"/>
  <c r="J246" i="28" s="1"/>
  <c r="I247" i="28"/>
  <c r="J247" i="28" s="1"/>
  <c r="I248" i="28"/>
  <c r="J248" i="28" s="1"/>
  <c r="I249" i="28"/>
  <c r="J249" i="28" s="1"/>
  <c r="I250" i="28"/>
  <c r="J250" i="28" s="1"/>
  <c r="I251" i="28"/>
  <c r="J251" i="28" s="1"/>
  <c r="I252" i="28"/>
  <c r="J252" i="28" s="1"/>
  <c r="I253" i="28"/>
  <c r="I254" i="28"/>
  <c r="J254" i="28" s="1"/>
  <c r="I255" i="28"/>
  <c r="J255" i="28" s="1"/>
  <c r="I256" i="28"/>
  <c r="J256" i="28" s="1"/>
  <c r="I257" i="28"/>
  <c r="J257" i="28" s="1"/>
  <c r="I258" i="28"/>
  <c r="J258" i="28" s="1"/>
  <c r="I259" i="28"/>
  <c r="J259" i="28" s="1"/>
  <c r="I260" i="28"/>
  <c r="J260" i="28" s="1"/>
  <c r="I261" i="28"/>
  <c r="J261" i="28" s="1"/>
  <c r="I262" i="28"/>
  <c r="J262" i="28" s="1"/>
  <c r="I263" i="28"/>
  <c r="J263" i="28" s="1"/>
  <c r="I264" i="28"/>
  <c r="J264" i="28" s="1"/>
  <c r="I265" i="28"/>
  <c r="J265" i="28" s="1"/>
  <c r="I266" i="28"/>
  <c r="J266" i="28" s="1"/>
  <c r="I267" i="28"/>
  <c r="J267" i="28" s="1"/>
  <c r="I268" i="28"/>
  <c r="J268" i="28" s="1"/>
  <c r="I269" i="28"/>
  <c r="J269" i="28" s="1"/>
  <c r="I270" i="28"/>
  <c r="J270" i="28" s="1"/>
  <c r="I271" i="28"/>
  <c r="J271" i="28" s="1"/>
  <c r="I272" i="28"/>
  <c r="J272" i="28" s="1"/>
  <c r="I273" i="28"/>
  <c r="J273" i="28" s="1"/>
  <c r="I274" i="28"/>
  <c r="J274" i="28" s="1"/>
  <c r="I275" i="28"/>
  <c r="J275" i="28" s="1"/>
  <c r="I276" i="28"/>
  <c r="J276" i="28" s="1"/>
  <c r="I277" i="28"/>
  <c r="J277" i="28" s="1"/>
  <c r="I278" i="28"/>
  <c r="J278" i="28" s="1"/>
  <c r="I279" i="28"/>
  <c r="J279" i="28" s="1"/>
  <c r="I280" i="28"/>
  <c r="J280" i="28" s="1"/>
  <c r="I281" i="28"/>
  <c r="J281" i="28" s="1"/>
  <c r="I282" i="28"/>
  <c r="J282" i="28" s="1"/>
  <c r="I283" i="28"/>
  <c r="J283" i="28" s="1"/>
  <c r="J284" i="28"/>
  <c r="I285" i="28"/>
  <c r="J285" i="28" s="1"/>
  <c r="I286" i="28"/>
  <c r="J286" i="28" s="1"/>
  <c r="I287" i="28"/>
  <c r="J287" i="28" s="1"/>
  <c r="I288" i="28"/>
  <c r="J288" i="28" s="1"/>
  <c r="I289" i="28"/>
  <c r="J289" i="28" s="1"/>
  <c r="I290" i="28"/>
  <c r="J290" i="28" s="1"/>
  <c r="I291" i="28"/>
  <c r="J291" i="28" s="1"/>
  <c r="I292" i="28"/>
  <c r="J292" i="28" s="1"/>
  <c r="I293" i="28"/>
  <c r="I294" i="28"/>
  <c r="J294" i="28" s="1"/>
  <c r="I295" i="28"/>
  <c r="J295" i="28" s="1"/>
  <c r="I296" i="28"/>
  <c r="J296" i="28" s="1"/>
  <c r="I297" i="28"/>
  <c r="J297" i="28" s="1"/>
  <c r="I298" i="28"/>
  <c r="J298" i="28" s="1"/>
  <c r="I299" i="28"/>
  <c r="J299" i="28" s="1"/>
  <c r="I300" i="28"/>
  <c r="J300" i="28" s="1"/>
  <c r="I301" i="28"/>
  <c r="J301" i="28" s="1"/>
  <c r="I302" i="28"/>
  <c r="I303" i="28"/>
  <c r="J303" i="28" s="1"/>
  <c r="I304" i="28"/>
  <c r="J304" i="28" s="1"/>
  <c r="I305" i="28"/>
  <c r="J305" i="28" s="1"/>
  <c r="I306" i="28"/>
  <c r="J306" i="28" s="1"/>
  <c r="I307" i="28"/>
  <c r="J307" i="28" s="1"/>
  <c r="I308" i="28"/>
  <c r="J308" i="28" s="1"/>
  <c r="I309" i="28"/>
  <c r="J309" i="28" s="1"/>
  <c r="I310" i="28"/>
  <c r="J310" i="28" s="1"/>
  <c r="I311" i="28"/>
  <c r="J311" i="28" s="1"/>
  <c r="I312" i="28"/>
  <c r="J312" i="28" s="1"/>
  <c r="I313" i="28"/>
  <c r="J313" i="28" s="1"/>
  <c r="I314" i="28"/>
  <c r="J314" i="28" s="1"/>
  <c r="I315" i="28"/>
  <c r="I316" i="28"/>
  <c r="J316" i="28" s="1"/>
  <c r="I317" i="28"/>
  <c r="J317" i="28" s="1"/>
  <c r="I318" i="28"/>
  <c r="J318" i="28" s="1"/>
  <c r="I319" i="28"/>
  <c r="J319" i="28" s="1"/>
  <c r="I320" i="28"/>
  <c r="J320" i="28" s="1"/>
  <c r="I321" i="28"/>
  <c r="J321" i="28" s="1"/>
  <c r="I322" i="28"/>
  <c r="J322" i="28" s="1"/>
  <c r="I323" i="28"/>
  <c r="J323" i="28" s="1"/>
  <c r="I324" i="28"/>
  <c r="J324" i="28" s="1"/>
  <c r="I325" i="28"/>
  <c r="J325" i="28" s="1"/>
  <c r="I326" i="28"/>
  <c r="J326" i="28" s="1"/>
  <c r="I327" i="28"/>
  <c r="I328" i="28"/>
  <c r="J328" i="28" s="1"/>
  <c r="I329" i="28"/>
  <c r="J329" i="28" s="1"/>
  <c r="I330" i="28"/>
  <c r="J330" i="28" s="1"/>
  <c r="I331" i="28"/>
  <c r="J331" i="28" s="1"/>
  <c r="I332" i="28"/>
  <c r="J332" i="28" s="1"/>
  <c r="I333" i="28"/>
  <c r="J333" i="28" s="1"/>
  <c r="I334" i="28"/>
  <c r="I335" i="28"/>
  <c r="J335" i="28" s="1"/>
  <c r="I336" i="28"/>
  <c r="J336" i="28" s="1"/>
  <c r="I337" i="28"/>
  <c r="J337" i="28" s="1"/>
  <c r="I338" i="28"/>
  <c r="I339" i="28"/>
  <c r="J339" i="28" s="1"/>
  <c r="I340" i="28"/>
  <c r="J340" i="28" s="1"/>
  <c r="I341" i="28"/>
  <c r="J341" i="28" s="1"/>
  <c r="I342" i="28"/>
  <c r="J342" i="28" s="1"/>
  <c r="I343" i="28"/>
  <c r="J343" i="28" s="1"/>
  <c r="I344" i="28"/>
  <c r="J344" i="28" s="1"/>
  <c r="I345" i="28"/>
  <c r="J345" i="28" s="1"/>
  <c r="I346" i="28"/>
  <c r="J346" i="28" s="1"/>
  <c r="I347" i="28"/>
  <c r="I348" i="28"/>
  <c r="J348" i="28" s="1"/>
  <c r="I349" i="28"/>
  <c r="J349" i="28" s="1"/>
  <c r="I350" i="28"/>
  <c r="J350" i="28" s="1"/>
  <c r="I351" i="28"/>
  <c r="J351" i="28" s="1"/>
  <c r="I352" i="28"/>
  <c r="I353" i="28"/>
  <c r="J353" i="28" s="1"/>
  <c r="I354" i="28"/>
  <c r="J354" i="28" s="1"/>
  <c r="I355" i="28"/>
  <c r="J355" i="28" s="1"/>
  <c r="I356" i="28"/>
  <c r="J356" i="28" s="1"/>
  <c r="I357" i="28"/>
  <c r="J357" i="28" s="1"/>
  <c r="I358" i="28"/>
  <c r="J358" i="28" s="1"/>
  <c r="P10" i="28"/>
  <c r="Q10" i="28" s="1"/>
  <c r="P11" i="28"/>
  <c r="Q11" i="28" s="1"/>
  <c r="P12" i="28"/>
  <c r="Q12" i="28" s="1"/>
  <c r="P13" i="28"/>
  <c r="Q13" i="28" s="1"/>
  <c r="P14" i="28"/>
  <c r="Q14" i="28" s="1"/>
  <c r="P15" i="28"/>
  <c r="Q15" i="28" s="1"/>
  <c r="P16" i="28"/>
  <c r="Q16" i="28" s="1"/>
  <c r="P17" i="28"/>
  <c r="Q17" i="28" s="1"/>
  <c r="P18" i="28"/>
  <c r="Q18" i="28" s="1"/>
  <c r="P19" i="28"/>
  <c r="Q19" i="28" s="1"/>
  <c r="P20" i="28"/>
  <c r="Q20" i="28" s="1"/>
  <c r="P21" i="28"/>
  <c r="Q21" i="28" s="1"/>
  <c r="P22" i="28"/>
  <c r="Q22" i="28" s="1"/>
  <c r="P23" i="28"/>
  <c r="P24" i="28"/>
  <c r="P25" i="28"/>
  <c r="Q25" i="28" s="1"/>
  <c r="P26" i="28"/>
  <c r="Q26" i="28" s="1"/>
  <c r="P27" i="28"/>
  <c r="Q27" i="28" s="1"/>
  <c r="P28" i="28"/>
  <c r="Q28" i="28" s="1"/>
  <c r="P29" i="28"/>
  <c r="Q29" i="28" s="1"/>
  <c r="Q30" i="28"/>
  <c r="P31" i="28"/>
  <c r="Q31" i="28" s="1"/>
  <c r="P32" i="28"/>
  <c r="Q32" i="28" s="1"/>
  <c r="P33" i="28"/>
  <c r="Q33" i="28" s="1"/>
  <c r="P34" i="28"/>
  <c r="P35" i="28"/>
  <c r="Q35" i="28" s="1"/>
  <c r="P36" i="28"/>
  <c r="Q36" i="28" s="1"/>
  <c r="P37" i="28"/>
  <c r="Q37" i="28" s="1"/>
  <c r="P38" i="28"/>
  <c r="Q38" i="28" s="1"/>
  <c r="P39" i="28"/>
  <c r="P40" i="28"/>
  <c r="Q40" i="28" s="1"/>
  <c r="P41" i="28"/>
  <c r="Q41" i="28" s="1"/>
  <c r="P42" i="28"/>
  <c r="Q42" i="28" s="1"/>
  <c r="P43" i="28"/>
  <c r="P44" i="28"/>
  <c r="P45" i="28"/>
  <c r="Q45" i="28" s="1"/>
  <c r="P46" i="28"/>
  <c r="Q46" i="28" s="1"/>
  <c r="P47" i="28"/>
  <c r="Q47" i="28" s="1"/>
  <c r="P48" i="28"/>
  <c r="Q48" i="28" s="1"/>
  <c r="P49" i="28"/>
  <c r="Q49" i="28" s="1"/>
  <c r="P50" i="28"/>
  <c r="Q50" i="28" s="1"/>
  <c r="P51" i="28"/>
  <c r="Q51" i="28" s="1"/>
  <c r="P52" i="28"/>
  <c r="Q52" i="28" s="1"/>
  <c r="P53" i="28"/>
  <c r="Q53" i="28" s="1"/>
  <c r="P54" i="28"/>
  <c r="Q54" i="28" s="1"/>
  <c r="P55" i="28"/>
  <c r="Q55" i="28" s="1"/>
  <c r="P56" i="28"/>
  <c r="P57" i="28"/>
  <c r="Q57" i="28" s="1"/>
  <c r="P58" i="28"/>
  <c r="Q58" i="28" s="1"/>
  <c r="P59" i="28"/>
  <c r="Q59" i="28" s="1"/>
  <c r="P60" i="28"/>
  <c r="Q60" i="28" s="1"/>
  <c r="P61" i="28"/>
  <c r="Q61" i="28" s="1"/>
  <c r="Q62" i="28"/>
  <c r="P63" i="28"/>
  <c r="Q63" i="28" s="1"/>
  <c r="P64" i="28"/>
  <c r="Q64" i="28" s="1"/>
  <c r="P65" i="28"/>
  <c r="Q65" i="28" s="1"/>
  <c r="P66" i="28"/>
  <c r="P67" i="28"/>
  <c r="Q67" i="28" s="1"/>
  <c r="P68" i="28"/>
  <c r="Q68" i="28" s="1"/>
  <c r="P69" i="28"/>
  <c r="Q69" i="28" s="1"/>
  <c r="P70" i="28"/>
  <c r="Q70" i="28" s="1"/>
  <c r="P71" i="28"/>
  <c r="Q71" i="28" s="1"/>
  <c r="P72" i="28"/>
  <c r="P73" i="28"/>
  <c r="Q73" i="28" s="1"/>
  <c r="P74" i="28"/>
  <c r="Q74" i="28" s="1"/>
  <c r="P75" i="28"/>
  <c r="Q75" i="28" s="1"/>
  <c r="P76" i="28"/>
  <c r="Q76" i="28" s="1"/>
  <c r="P77" i="28"/>
  <c r="Q77" i="28" s="1"/>
  <c r="P78" i="28"/>
  <c r="Q78" i="28" s="1"/>
  <c r="Q79" i="28"/>
  <c r="P80" i="28"/>
  <c r="Q80" i="28" s="1"/>
  <c r="P81" i="28"/>
  <c r="Q81" i="28" s="1"/>
  <c r="P82" i="28"/>
  <c r="Q82" i="28" s="1"/>
  <c r="P83" i="28"/>
  <c r="P84" i="28"/>
  <c r="Q84" i="28" s="1"/>
  <c r="P85" i="28"/>
  <c r="Q85" i="28" s="1"/>
  <c r="P86" i="28"/>
  <c r="Q86" i="28" s="1"/>
  <c r="P87" i="28"/>
  <c r="Q87" i="28" s="1"/>
  <c r="P88" i="28"/>
  <c r="Q88" i="28" s="1"/>
  <c r="P89" i="28"/>
  <c r="Q89" i="28" s="1"/>
  <c r="P90" i="28"/>
  <c r="Q90" i="28" s="1"/>
  <c r="P91" i="28"/>
  <c r="Q91" i="28" s="1"/>
  <c r="P92" i="28"/>
  <c r="Q92" i="28" s="1"/>
  <c r="P93" i="28"/>
  <c r="Q93" i="28" s="1"/>
  <c r="P94" i="28"/>
  <c r="Q94" i="28" s="1"/>
  <c r="P95" i="28"/>
  <c r="P97" i="28"/>
  <c r="Q97" i="28" s="1"/>
  <c r="P98" i="28"/>
  <c r="Q98" i="28" s="1"/>
  <c r="P99" i="28"/>
  <c r="Q99" i="28" s="1"/>
  <c r="P100" i="28"/>
  <c r="Q100" i="28" s="1"/>
  <c r="P101" i="28"/>
  <c r="Q101" i="28" s="1"/>
  <c r="P102" i="28"/>
  <c r="Q102" i="28" s="1"/>
  <c r="P103" i="28"/>
  <c r="Q103" i="28" s="1"/>
  <c r="P104" i="28"/>
  <c r="Q104" i="28" s="1"/>
  <c r="P105" i="28"/>
  <c r="Q105" i="28" s="1"/>
  <c r="P106" i="28"/>
  <c r="P107" i="28"/>
  <c r="P108" i="28"/>
  <c r="Q108" i="28" s="1"/>
  <c r="P109" i="28"/>
  <c r="Q109" i="28" s="1"/>
  <c r="P110" i="28"/>
  <c r="Q110" i="28" s="1"/>
  <c r="P111" i="28"/>
  <c r="W111" i="28" s="1"/>
  <c r="X111" i="28" s="1"/>
  <c r="P112" i="28"/>
  <c r="Q112" i="28" s="1"/>
  <c r="P113" i="28"/>
  <c r="Q113" i="28" s="1"/>
  <c r="P114" i="28"/>
  <c r="P115" i="28"/>
  <c r="Q115" i="28" s="1"/>
  <c r="P116" i="28"/>
  <c r="Q116" i="28" s="1"/>
  <c r="P117" i="28"/>
  <c r="Q117" i="28" s="1"/>
  <c r="P118" i="28"/>
  <c r="P119" i="28"/>
  <c r="Q119" i="28" s="1"/>
  <c r="P120" i="28"/>
  <c r="Q120" i="28" s="1"/>
  <c r="P121" i="28"/>
  <c r="Q121" i="28" s="1"/>
  <c r="P122" i="28"/>
  <c r="Q122" i="28" s="1"/>
  <c r="P123" i="28"/>
  <c r="Q123" i="28" s="1"/>
  <c r="P124" i="28"/>
  <c r="P125" i="28"/>
  <c r="Q125" i="28" s="1"/>
  <c r="P126" i="28"/>
  <c r="P127" i="28"/>
  <c r="Q127" i="28" s="1"/>
  <c r="P128" i="28"/>
  <c r="Q128" i="28" s="1"/>
  <c r="P129" i="28"/>
  <c r="Q129" i="28" s="1"/>
  <c r="P130" i="28"/>
  <c r="Q130" i="28" s="1"/>
  <c r="P131" i="28"/>
  <c r="Q131" i="28" s="1"/>
  <c r="P132" i="28"/>
  <c r="Q132" i="28" s="1"/>
  <c r="P133" i="28"/>
  <c r="Q133" i="28" s="1"/>
  <c r="P134" i="28"/>
  <c r="Q134" i="28" s="1"/>
  <c r="P135" i="28"/>
  <c r="Q135" i="28" s="1"/>
  <c r="P136" i="28"/>
  <c r="P137" i="28"/>
  <c r="Q137" i="28" s="1"/>
  <c r="P138" i="28"/>
  <c r="Q138" i="28" s="1"/>
  <c r="P139" i="28"/>
  <c r="Q139" i="28" s="1"/>
  <c r="P140" i="28"/>
  <c r="P141" i="28"/>
  <c r="Q141" i="28" s="1"/>
  <c r="Q142" i="28"/>
  <c r="P143" i="28"/>
  <c r="Q143" i="28" s="1"/>
  <c r="P144" i="28"/>
  <c r="Q144" i="28" s="1"/>
  <c r="P145" i="28"/>
  <c r="Q145" i="28" s="1"/>
  <c r="P146" i="28"/>
  <c r="Q146" i="28" s="1"/>
  <c r="P147" i="28"/>
  <c r="P148" i="28"/>
  <c r="Q148" i="28" s="1"/>
  <c r="P149" i="28"/>
  <c r="Q149" i="28" s="1"/>
  <c r="P150" i="28"/>
  <c r="Q150" i="28" s="1"/>
  <c r="P151" i="28"/>
  <c r="Q151" i="28" s="1"/>
  <c r="P152" i="28"/>
  <c r="Q152" i="28" s="1"/>
  <c r="P153" i="28"/>
  <c r="Q153" i="28" s="1"/>
  <c r="P154" i="28"/>
  <c r="Q154" i="28" s="1"/>
  <c r="P155" i="28"/>
  <c r="Q155" i="28" s="1"/>
  <c r="P156" i="28"/>
  <c r="Q156" i="28" s="1"/>
  <c r="P157" i="28"/>
  <c r="Q157" i="28" s="1"/>
  <c r="P158" i="28"/>
  <c r="Q158" i="28" s="1"/>
  <c r="P159" i="28"/>
  <c r="P160" i="28"/>
  <c r="Q160" i="28" s="1"/>
  <c r="P161" i="28"/>
  <c r="Q161" i="28" s="1"/>
  <c r="P162" i="28"/>
  <c r="Q162" i="28" s="1"/>
  <c r="P163" i="28"/>
  <c r="Q163" i="28" s="1"/>
  <c r="P164" i="28"/>
  <c r="P165" i="28"/>
  <c r="Q165" i="28" s="1"/>
  <c r="P166" i="28"/>
  <c r="P167" i="28"/>
  <c r="Q167" i="28" s="1"/>
  <c r="P168" i="28"/>
  <c r="Q168" i="28" s="1"/>
  <c r="P169" i="28"/>
  <c r="Q169" i="28" s="1"/>
  <c r="P170" i="28"/>
  <c r="P171" i="28"/>
  <c r="Q171" i="28" s="1"/>
  <c r="P172" i="28"/>
  <c r="Q172" i="28" s="1"/>
  <c r="P173" i="28"/>
  <c r="Q173" i="28" s="1"/>
  <c r="P174" i="28"/>
  <c r="Q174" i="28" s="1"/>
  <c r="P175" i="28"/>
  <c r="Q175" i="28" s="1"/>
  <c r="P176" i="28"/>
  <c r="Q176" i="28" s="1"/>
  <c r="P177" i="28"/>
  <c r="Q177" i="28" s="1"/>
  <c r="P178" i="28"/>
  <c r="Q178" i="28" s="1"/>
  <c r="P179" i="28"/>
  <c r="Q179" i="28" s="1"/>
  <c r="P180" i="28"/>
  <c r="Q180" i="28" s="1"/>
  <c r="P181" i="28"/>
  <c r="Q181" i="28" s="1"/>
  <c r="P182" i="28"/>
  <c r="P183" i="28"/>
  <c r="Q183" i="28" s="1"/>
  <c r="P184" i="28"/>
  <c r="Q184" i="28" s="1"/>
  <c r="P185" i="28"/>
  <c r="Q185" i="28" s="1"/>
  <c r="P186" i="28"/>
  <c r="Q186" i="28" s="1"/>
  <c r="P187" i="28"/>
  <c r="Q187" i="28" s="1"/>
  <c r="P188" i="28"/>
  <c r="Q188" i="28" s="1"/>
  <c r="P189" i="28"/>
  <c r="Q189" i="28" s="1"/>
  <c r="P190" i="28"/>
  <c r="Q190" i="28" s="1"/>
  <c r="P191" i="28"/>
  <c r="Q191" i="28" s="1"/>
  <c r="P192" i="28"/>
  <c r="Q192" i="28" s="1"/>
  <c r="P193" i="28"/>
  <c r="Q193" i="28" s="1"/>
  <c r="P194" i="28"/>
  <c r="Q194" i="28" s="1"/>
  <c r="P195" i="28"/>
  <c r="Q195" i="28" s="1"/>
  <c r="P196" i="28"/>
  <c r="Q196" i="28" s="1"/>
  <c r="P197" i="28"/>
  <c r="Q197" i="28" s="1"/>
  <c r="P198" i="28"/>
  <c r="Q198" i="28" s="1"/>
  <c r="P199" i="28"/>
  <c r="Q199" i="28" s="1"/>
  <c r="P200" i="28"/>
  <c r="Q200" i="28" s="1"/>
  <c r="P201" i="28"/>
  <c r="Q201" i="28" s="1"/>
  <c r="P202" i="28"/>
  <c r="Q202" i="28" s="1"/>
  <c r="P203" i="28"/>
  <c r="Q203" i="28" s="1"/>
  <c r="P204" i="28"/>
  <c r="Q204" i="28" s="1"/>
  <c r="P205" i="28"/>
  <c r="Q205" i="28" s="1"/>
  <c r="P206" i="28"/>
  <c r="Q206" i="28" s="1"/>
  <c r="P207" i="28"/>
  <c r="P208" i="28"/>
  <c r="P209" i="28"/>
  <c r="Q209" i="28" s="1"/>
  <c r="P210" i="28"/>
  <c r="Q210" i="28" s="1"/>
  <c r="P211" i="28"/>
  <c r="Q211" i="28" s="1"/>
  <c r="P212" i="28"/>
  <c r="Q212" i="28" s="1"/>
  <c r="P213" i="28"/>
  <c r="Q213" i="28" s="1"/>
  <c r="P214" i="28"/>
  <c r="P215" i="28"/>
  <c r="Q215" i="28" s="1"/>
  <c r="P216" i="28"/>
  <c r="Q216" i="28" s="1"/>
  <c r="P217" i="28"/>
  <c r="Q217" i="28" s="1"/>
  <c r="P218" i="28"/>
  <c r="P219" i="28"/>
  <c r="Q219" i="28" s="1"/>
  <c r="P220" i="28"/>
  <c r="P221" i="28"/>
  <c r="Q221" i="28" s="1"/>
  <c r="P222" i="28"/>
  <c r="Q222" i="28" s="1"/>
  <c r="P223" i="28"/>
  <c r="Q223" i="28" s="1"/>
  <c r="P224" i="28"/>
  <c r="Q224" i="28" s="1"/>
  <c r="P225" i="28"/>
  <c r="Q225" i="28" s="1"/>
  <c r="P226" i="28"/>
  <c r="Q226" i="28" s="1"/>
  <c r="P227" i="28"/>
  <c r="Q227" i="28" s="1"/>
  <c r="P228" i="28"/>
  <c r="Q228" i="28" s="1"/>
  <c r="P229" i="28"/>
  <c r="Q229" i="28" s="1"/>
  <c r="P230" i="28"/>
  <c r="Q230" i="28" s="1"/>
  <c r="P231" i="28"/>
  <c r="P232" i="28"/>
  <c r="Q232" i="28" s="1"/>
  <c r="P233" i="28"/>
  <c r="Q233" i="28" s="1"/>
  <c r="P234" i="28"/>
  <c r="Q234" i="28" s="1"/>
  <c r="P235" i="28"/>
  <c r="Q235" i="28" s="1"/>
  <c r="P236" i="28"/>
  <c r="Q236" i="28" s="1"/>
  <c r="P237" i="28"/>
  <c r="Q237" i="28" s="1"/>
  <c r="P238" i="28"/>
  <c r="Q238" i="28" s="1"/>
  <c r="P239" i="28"/>
  <c r="Q239" i="28" s="1"/>
  <c r="P240" i="28"/>
  <c r="Q240" i="28" s="1"/>
  <c r="P241" i="28"/>
  <c r="Q241" i="28" s="1"/>
  <c r="P242" i="28"/>
  <c r="Q242" i="28" s="1"/>
  <c r="P243" i="28"/>
  <c r="Q243" i="28" s="1"/>
  <c r="P244" i="28"/>
  <c r="P245" i="28"/>
  <c r="Q245" i="28" s="1"/>
  <c r="P246" i="28"/>
  <c r="Q246" i="28" s="1"/>
  <c r="P247" i="28"/>
  <c r="Q247" i="28" s="1"/>
  <c r="P248" i="28"/>
  <c r="Q248" i="28" s="1"/>
  <c r="P249" i="28"/>
  <c r="Q249" i="28" s="1"/>
  <c r="P250" i="28"/>
  <c r="Q250" i="28" s="1"/>
  <c r="P251" i="28"/>
  <c r="Q251" i="28" s="1"/>
  <c r="P252" i="28"/>
  <c r="Q252" i="28" s="1"/>
  <c r="P253" i="28"/>
  <c r="Q253" i="28" s="1"/>
  <c r="P254" i="28"/>
  <c r="P255" i="28"/>
  <c r="P256" i="28"/>
  <c r="Q256" i="28" s="1"/>
  <c r="P257" i="28"/>
  <c r="Q257" i="28" s="1"/>
  <c r="P258" i="28"/>
  <c r="P259" i="28"/>
  <c r="Q259" i="28" s="1"/>
  <c r="P260" i="28"/>
  <c r="Q260" i="28" s="1"/>
  <c r="P261" i="28"/>
  <c r="Q261" i="28" s="1"/>
  <c r="P262" i="28"/>
  <c r="P263" i="28"/>
  <c r="Q263" i="28" s="1"/>
  <c r="P264" i="28"/>
  <c r="Q264" i="28" s="1"/>
  <c r="P265" i="28"/>
  <c r="Q265" i="28" s="1"/>
  <c r="P266" i="28"/>
  <c r="P267" i="28"/>
  <c r="Q267" i="28" s="1"/>
  <c r="P268" i="28"/>
  <c r="Q268" i="28" s="1"/>
  <c r="P269" i="28"/>
  <c r="Q269" i="28" s="1"/>
  <c r="P270" i="28"/>
  <c r="Q270" i="28" s="1"/>
  <c r="P271" i="28"/>
  <c r="P272" i="28"/>
  <c r="Q272" i="28" s="1"/>
  <c r="P273" i="28"/>
  <c r="Q273" i="28" s="1"/>
  <c r="P274" i="28"/>
  <c r="Q274" i="28" s="1"/>
  <c r="P275" i="28"/>
  <c r="Q275" i="28" s="1"/>
  <c r="P276" i="28"/>
  <c r="Q276" i="28" s="1"/>
  <c r="P277" i="28"/>
  <c r="P278" i="28"/>
  <c r="Q278" i="28" s="1"/>
  <c r="P279" i="28"/>
  <c r="Q279" i="28" s="1"/>
  <c r="P280" i="28"/>
  <c r="Q280" i="28" s="1"/>
  <c r="P281" i="28"/>
  <c r="P282" i="28"/>
  <c r="Q282" i="28" s="1"/>
  <c r="P283" i="28"/>
  <c r="Q283" i="28" s="1"/>
  <c r="P284" i="28"/>
  <c r="Q284" i="28" s="1"/>
  <c r="P285" i="28"/>
  <c r="Q285" i="28" s="1"/>
  <c r="P286" i="28"/>
  <c r="Q286" i="28" s="1"/>
  <c r="P287" i="28"/>
  <c r="P288" i="28"/>
  <c r="Q288" i="28" s="1"/>
  <c r="P289" i="28"/>
  <c r="Q289" i="28" s="1"/>
  <c r="P290" i="28"/>
  <c r="Q290" i="28" s="1"/>
  <c r="P291" i="28"/>
  <c r="P292" i="28"/>
  <c r="Q292" i="28" s="1"/>
  <c r="P293" i="28"/>
  <c r="Q293" i="28" s="1"/>
  <c r="P294" i="28"/>
  <c r="Q294" i="28" s="1"/>
  <c r="P295" i="28"/>
  <c r="Q295" i="28" s="1"/>
  <c r="P296" i="28"/>
  <c r="Q296" i="28" s="1"/>
  <c r="P297" i="28"/>
  <c r="Q297" i="28" s="1"/>
  <c r="P298" i="28"/>
  <c r="P299" i="28"/>
  <c r="P300" i="28"/>
  <c r="Q300" i="28" s="1"/>
  <c r="P301" i="28"/>
  <c r="Q301" i="28" s="1"/>
  <c r="P302" i="28"/>
  <c r="Q302" i="28" s="1"/>
  <c r="P303" i="28"/>
  <c r="Q303" i="28" s="1"/>
  <c r="P304" i="28"/>
  <c r="Q304" i="28" s="1"/>
  <c r="P305" i="28"/>
  <c r="Q305" i="28" s="1"/>
  <c r="P306" i="28"/>
  <c r="P307" i="28"/>
  <c r="Q307" i="28" s="1"/>
  <c r="P308" i="28"/>
  <c r="Q308" i="28" s="1"/>
  <c r="P309" i="28"/>
  <c r="P310" i="28"/>
  <c r="Q310" i="28" s="1"/>
  <c r="P311" i="28"/>
  <c r="Q311" i="28" s="1"/>
  <c r="P312" i="28"/>
  <c r="Q312" i="28" s="1"/>
  <c r="P313" i="28"/>
  <c r="Q313" i="28" s="1"/>
  <c r="P314" i="28"/>
  <c r="Q314" i="28" s="1"/>
  <c r="P315" i="28"/>
  <c r="Q315" i="28" s="1"/>
  <c r="P316" i="28"/>
  <c r="Q316" i="28" s="1"/>
  <c r="P317" i="28"/>
  <c r="Q317" i="28" s="1"/>
  <c r="P318" i="28"/>
  <c r="Q318" i="28" s="1"/>
  <c r="Q319" i="28"/>
  <c r="P320" i="28"/>
  <c r="Q320" i="28" s="1"/>
  <c r="P321" i="28"/>
  <c r="Q321" i="28" s="1"/>
  <c r="P322" i="28"/>
  <c r="Q322" i="28" s="1"/>
  <c r="P323" i="28"/>
  <c r="Q323" i="28" s="1"/>
  <c r="P324" i="28"/>
  <c r="Q324" i="28" s="1"/>
  <c r="P325" i="28"/>
  <c r="P326" i="28"/>
  <c r="Q326" i="28" s="1"/>
  <c r="P327" i="28"/>
  <c r="Q327" i="28" s="1"/>
  <c r="P328" i="28"/>
  <c r="Q328" i="28" s="1"/>
  <c r="P329" i="28"/>
  <c r="Q329" i="28" s="1"/>
  <c r="P330" i="28"/>
  <c r="P331" i="28"/>
  <c r="Q331" i="28" s="1"/>
  <c r="P332" i="28"/>
  <c r="Q332" i="28" s="1"/>
  <c r="P333" i="28"/>
  <c r="Q333" i="28" s="1"/>
  <c r="P334" i="28"/>
  <c r="Q334" i="28" s="1"/>
  <c r="P335" i="28"/>
  <c r="Q335" i="28" s="1"/>
  <c r="P336" i="28"/>
  <c r="P337" i="28"/>
  <c r="Q337" i="28" s="1"/>
  <c r="P338" i="28"/>
  <c r="Q338" i="28" s="1"/>
  <c r="P339" i="28"/>
  <c r="Q339" i="28" s="1"/>
  <c r="P340" i="28"/>
  <c r="P341" i="28"/>
  <c r="Q341" i="28" s="1"/>
  <c r="P342" i="28"/>
  <c r="P343" i="28"/>
  <c r="P344" i="28"/>
  <c r="Q344" i="28" s="1"/>
  <c r="P345" i="28"/>
  <c r="Q345" i="28" s="1"/>
  <c r="P346" i="28"/>
  <c r="Q346" i="28" s="1"/>
  <c r="P347" i="28"/>
  <c r="Q347" i="28" s="1"/>
  <c r="P348" i="28"/>
  <c r="Q348" i="28" s="1"/>
  <c r="P349" i="28"/>
  <c r="Q349" i="28" s="1"/>
  <c r="P350" i="28"/>
  <c r="P351" i="28"/>
  <c r="Q351" i="28" s="1"/>
  <c r="P352" i="28"/>
  <c r="Q352" i="28" s="1"/>
  <c r="P353" i="28"/>
  <c r="Q353" i="28" s="1"/>
  <c r="P354" i="28"/>
  <c r="Q354" i="28" s="1"/>
  <c r="P355" i="28"/>
  <c r="Q355" i="28" s="1"/>
  <c r="P356" i="28"/>
  <c r="Q356" i="28" s="1"/>
  <c r="P357" i="28"/>
  <c r="Q357" i="28" s="1"/>
  <c r="P358" i="28"/>
  <c r="W18" i="28" l="1"/>
  <c r="X18" i="28" s="1"/>
  <c r="W231" i="28"/>
  <c r="X231" i="28" s="1"/>
  <c r="W207" i="28"/>
  <c r="X207" i="28" s="1"/>
  <c r="W27" i="28"/>
  <c r="X27" i="28" s="1"/>
  <c r="W19" i="28"/>
  <c r="X19" i="28" s="1"/>
  <c r="W336" i="28"/>
  <c r="X336" i="28" s="1"/>
  <c r="W23" i="28"/>
  <c r="X23" i="28" s="1"/>
  <c r="W137" i="28"/>
  <c r="X137" i="28" s="1"/>
  <c r="W239" i="28"/>
  <c r="X239" i="28" s="1"/>
  <c r="W93" i="28"/>
  <c r="X93" i="28" s="1"/>
  <c r="W45" i="28"/>
  <c r="X45" i="28" s="1"/>
  <c r="W170" i="28"/>
  <c r="X170" i="28" s="1"/>
  <c r="W258" i="28"/>
  <c r="X258" i="28" s="1"/>
  <c r="W109" i="28"/>
  <c r="X109" i="28" s="1"/>
  <c r="W330" i="28"/>
  <c r="X330" i="28" s="1"/>
  <c r="W266" i="28"/>
  <c r="X266" i="28" s="1"/>
  <c r="W187" i="28"/>
  <c r="X187" i="28" s="1"/>
  <c r="W299" i="28"/>
  <c r="X299" i="28" s="1"/>
  <c r="W291" i="28"/>
  <c r="X291" i="28" s="1"/>
  <c r="W147" i="28"/>
  <c r="X147" i="28" s="1"/>
  <c r="W66" i="28"/>
  <c r="X66" i="28" s="1"/>
  <c r="W34" i="28"/>
  <c r="X34" i="28" s="1"/>
  <c r="W335" i="28"/>
  <c r="X335" i="28" s="1"/>
  <c r="W184" i="28"/>
  <c r="X184" i="28" s="1"/>
  <c r="W340" i="28"/>
  <c r="X340" i="28" s="1"/>
  <c r="W244" i="28"/>
  <c r="X244" i="28" s="1"/>
  <c r="W83" i="28"/>
  <c r="X83" i="28" s="1"/>
  <c r="W180" i="28"/>
  <c r="X180" i="28" s="1"/>
  <c r="W176" i="28"/>
  <c r="X176" i="28" s="1"/>
  <c r="W236" i="28"/>
  <c r="X236" i="28" s="1"/>
  <c r="W205" i="28"/>
  <c r="X205" i="28" s="1"/>
  <c r="W110" i="28"/>
  <c r="X110" i="28" s="1"/>
  <c r="W350" i="28"/>
  <c r="X350" i="28" s="1"/>
  <c r="W358" i="28"/>
  <c r="X358" i="28" s="1"/>
  <c r="W44" i="28"/>
  <c r="X44" i="28" s="1"/>
  <c r="W77" i="28"/>
  <c r="X77" i="28" s="1"/>
  <c r="W262" i="28"/>
  <c r="X262" i="28" s="1"/>
  <c r="W76" i="28"/>
  <c r="X76" i="28" s="1"/>
  <c r="W125" i="28"/>
  <c r="X125" i="28" s="1"/>
  <c r="Q34" i="28"/>
  <c r="W41" i="28"/>
  <c r="X41" i="28" s="1"/>
  <c r="Q147" i="28"/>
  <c r="W82" i="28"/>
  <c r="X82" i="28" s="1"/>
  <c r="W274" i="28"/>
  <c r="X274" i="28" s="1"/>
  <c r="W242" i="28"/>
  <c r="X242" i="28" s="1"/>
  <c r="W162" i="28"/>
  <c r="X162" i="28" s="1"/>
  <c r="W24" i="28"/>
  <c r="X24" i="28" s="1"/>
  <c r="W59" i="28"/>
  <c r="X59" i="28" s="1"/>
  <c r="W233" i="28"/>
  <c r="X233" i="28" s="1"/>
  <c r="W305" i="28"/>
  <c r="X305" i="28" s="1"/>
  <c r="W280" i="28"/>
  <c r="X280" i="28" s="1"/>
  <c r="W225" i="28"/>
  <c r="X225" i="28" s="1"/>
  <c r="W146" i="28"/>
  <c r="X146" i="28" s="1"/>
  <c r="W36" i="28"/>
  <c r="X36" i="28" s="1"/>
  <c r="W114" i="28"/>
  <c r="X114" i="28" s="1"/>
  <c r="W106" i="28"/>
  <c r="X106" i="28" s="1"/>
  <c r="W334" i="28"/>
  <c r="X334" i="28" s="1"/>
  <c r="W121" i="28"/>
  <c r="X121" i="28" s="1"/>
  <c r="W250" i="28"/>
  <c r="X250" i="28" s="1"/>
  <c r="W203" i="28"/>
  <c r="X203" i="28" s="1"/>
  <c r="W133" i="28"/>
  <c r="X133" i="28" s="1"/>
  <c r="W166" i="28"/>
  <c r="X166" i="28" s="1"/>
  <c r="W74" i="28"/>
  <c r="X74" i="28" s="1"/>
  <c r="W241" i="28"/>
  <c r="X241" i="28" s="1"/>
  <c r="W58" i="28"/>
  <c r="X58" i="28" s="1"/>
  <c r="W16" i="28"/>
  <c r="X16" i="28" s="1"/>
  <c r="W343" i="28"/>
  <c r="X343" i="28" s="1"/>
  <c r="W306" i="28"/>
  <c r="X306" i="28" s="1"/>
  <c r="W298" i="28"/>
  <c r="X298" i="28" s="1"/>
  <c r="W220" i="28"/>
  <c r="X220" i="28" s="1"/>
  <c r="W164" i="28"/>
  <c r="X164" i="28" s="1"/>
  <c r="W126" i="28"/>
  <c r="X126" i="28" s="1"/>
  <c r="W43" i="28"/>
  <c r="X43" i="28" s="1"/>
  <c r="W85" i="28"/>
  <c r="X85" i="28" s="1"/>
  <c r="W29" i="28"/>
  <c r="X29" i="28" s="1"/>
  <c r="W311" i="28"/>
  <c r="X311" i="28" s="1"/>
  <c r="W101" i="28"/>
  <c r="X101" i="28" s="1"/>
  <c r="W42" i="28"/>
  <c r="X42" i="28" s="1"/>
  <c r="W140" i="28"/>
  <c r="X140" i="28" s="1"/>
  <c r="W124" i="28"/>
  <c r="X124" i="28" s="1"/>
  <c r="W75" i="28"/>
  <c r="X75" i="28" s="1"/>
  <c r="Q358" i="28"/>
  <c r="W354" i="28"/>
  <c r="X354" i="28" s="1"/>
  <c r="W352" i="28"/>
  <c r="X352" i="28" s="1"/>
  <c r="W351" i="28"/>
  <c r="X351" i="28" s="1"/>
  <c r="Q350" i="28"/>
  <c r="W349" i="28"/>
  <c r="X349" i="28" s="1"/>
  <c r="W347" i="28"/>
  <c r="X347" i="28" s="1"/>
  <c r="W346" i="28"/>
  <c r="X346" i="28" s="1"/>
  <c r="Q343" i="28"/>
  <c r="W341" i="28"/>
  <c r="X341" i="28" s="1"/>
  <c r="Q340" i="28"/>
  <c r="W338" i="28"/>
  <c r="X338" i="28" s="1"/>
  <c r="W337" i="28"/>
  <c r="X337" i="28" s="1"/>
  <c r="W333" i="28"/>
  <c r="X333" i="28" s="1"/>
  <c r="Q330" i="28"/>
  <c r="W329" i="28"/>
  <c r="X329" i="28" s="1"/>
  <c r="W327" i="28"/>
  <c r="X327" i="28" s="1"/>
  <c r="W326" i="28"/>
  <c r="X326" i="28" s="1"/>
  <c r="W322" i="28"/>
  <c r="X322" i="28" s="1"/>
  <c r="W320" i="28"/>
  <c r="X320" i="28" s="1"/>
  <c r="W315" i="28"/>
  <c r="X315" i="28" s="1"/>
  <c r="W313" i="28"/>
  <c r="X313" i="28" s="1"/>
  <c r="W310" i="28"/>
  <c r="X310" i="28" s="1"/>
  <c r="Q306" i="28"/>
  <c r="W304" i="28"/>
  <c r="X304" i="28" s="1"/>
  <c r="W302" i="28"/>
  <c r="X302" i="28" s="1"/>
  <c r="Q299" i="28"/>
  <c r="W297" i="28"/>
  <c r="X297" i="28" s="1"/>
  <c r="W296" i="28"/>
  <c r="X296" i="28" s="1"/>
  <c r="W293" i="28"/>
  <c r="X293" i="28" s="1"/>
  <c r="Q291" i="28"/>
  <c r="W288" i="28"/>
  <c r="X288" i="28" s="1"/>
  <c r="W286" i="28"/>
  <c r="X286" i="28" s="1"/>
  <c r="W284" i="28"/>
  <c r="X284" i="28" s="1"/>
  <c r="W283" i="28"/>
  <c r="X283" i="28" s="1"/>
  <c r="W279" i="28"/>
  <c r="X279" i="28" s="1"/>
  <c r="W276" i="28"/>
  <c r="X276" i="28" s="1"/>
  <c r="W273" i="28"/>
  <c r="X273" i="28" s="1"/>
  <c r="Q266" i="28"/>
  <c r="W265" i="28"/>
  <c r="X265" i="28" s="1"/>
  <c r="W263" i="28"/>
  <c r="X263" i="28" s="1"/>
  <c r="Q262" i="28"/>
  <c r="Q258" i="28"/>
  <c r="W257" i="28"/>
  <c r="X257" i="28" s="1"/>
  <c r="W256" i="28"/>
  <c r="X256" i="28" s="1"/>
  <c r="W253" i="28"/>
  <c r="X253" i="28" s="1"/>
  <c r="W251" i="28"/>
  <c r="X251" i="28" s="1"/>
  <c r="W249" i="28"/>
  <c r="X249" i="28" s="1"/>
  <c r="W247" i="28"/>
  <c r="X247" i="28" s="1"/>
  <c r="W246" i="28"/>
  <c r="X246" i="28" s="1"/>
  <c r="W243" i="28"/>
  <c r="X243" i="28" s="1"/>
  <c r="W240" i="28"/>
  <c r="X240" i="28" s="1"/>
  <c r="W234" i="28"/>
  <c r="X234" i="28" s="1"/>
  <c r="W232" i="28"/>
  <c r="X232" i="28" s="1"/>
  <c r="Q231" i="28"/>
  <c r="W224" i="28"/>
  <c r="X224" i="28" s="1"/>
  <c r="W219" i="28"/>
  <c r="X219" i="28" s="1"/>
  <c r="W217" i="28"/>
  <c r="X217" i="28" s="1"/>
  <c r="W216" i="28"/>
  <c r="X216" i="28" s="1"/>
  <c r="W210" i="28"/>
  <c r="X210" i="28" s="1"/>
  <c r="W209" i="28"/>
  <c r="X209" i="28" s="1"/>
  <c r="Q207" i="28"/>
  <c r="W206" i="28"/>
  <c r="X206" i="28" s="1"/>
  <c r="W202" i="28"/>
  <c r="X202" i="28" s="1"/>
  <c r="W201" i="28"/>
  <c r="X201" i="28" s="1"/>
  <c r="W200" i="28"/>
  <c r="X200" i="28" s="1"/>
  <c r="W199" i="28"/>
  <c r="X199" i="28" s="1"/>
  <c r="W194" i="28"/>
  <c r="X194" i="28" s="1"/>
  <c r="W192" i="28"/>
  <c r="X192" i="28" s="1"/>
  <c r="W190" i="28"/>
  <c r="X190" i="28" s="1"/>
  <c r="W186" i="28"/>
  <c r="X186" i="28" s="1"/>
  <c r="W185" i="28"/>
  <c r="X185" i="28" s="1"/>
  <c r="W168" i="28"/>
  <c r="X168" i="28" s="1"/>
  <c r="Q166" i="28"/>
  <c r="Q164" i="28"/>
  <c r="W154" i="28"/>
  <c r="X154" i="28" s="1"/>
  <c r="W152" i="28"/>
  <c r="X152" i="28" s="1"/>
  <c r="W149" i="28"/>
  <c r="X149" i="28" s="1"/>
  <c r="W141" i="28"/>
  <c r="X141" i="28" s="1"/>
  <c r="Q140" i="28"/>
  <c r="W139" i="28"/>
  <c r="X139" i="28" s="1"/>
  <c r="W138" i="28"/>
  <c r="X138" i="28" s="1"/>
  <c r="W132" i="28"/>
  <c r="X132" i="28" s="1"/>
  <c r="W131" i="28"/>
  <c r="X131" i="28" s="1"/>
  <c r="Q124" i="28"/>
  <c r="W122" i="28"/>
  <c r="X122" i="28" s="1"/>
  <c r="W117" i="28"/>
  <c r="X117" i="28" s="1"/>
  <c r="W116" i="28"/>
  <c r="X116" i="28" s="1"/>
  <c r="Q114" i="28"/>
  <c r="Q111" i="28"/>
  <c r="Q106" i="28"/>
  <c r="W102" i="28"/>
  <c r="X102" i="28" s="1"/>
  <c r="W99" i="28"/>
  <c r="X99" i="28" s="1"/>
  <c r="W98" i="28"/>
  <c r="X98" i="28" s="1"/>
  <c r="W97" i="28"/>
  <c r="X97" i="28" s="1"/>
  <c r="W91" i="28"/>
  <c r="X91" i="28" s="1"/>
  <c r="W89" i="28"/>
  <c r="X89" i="28" s="1"/>
  <c r="W87" i="28"/>
  <c r="X87" i="28" s="1"/>
  <c r="Q83" i="28"/>
  <c r="W81" i="28"/>
  <c r="X81" i="28" s="1"/>
  <c r="W79" i="28"/>
  <c r="X79" i="28" s="1"/>
  <c r="W68" i="28"/>
  <c r="X68" i="28" s="1"/>
  <c r="W61" i="28"/>
  <c r="X61" i="28" s="1"/>
  <c r="W53" i="28"/>
  <c r="X53" i="28" s="1"/>
  <c r="W52" i="28"/>
  <c r="X52" i="28" s="1"/>
  <c r="W51" i="28"/>
  <c r="X51" i="28" s="1"/>
  <c r="W50" i="28"/>
  <c r="X50" i="28" s="1"/>
  <c r="W46" i="28"/>
  <c r="X46" i="28" s="1"/>
  <c r="Q43" i="28"/>
  <c r="W37" i="28"/>
  <c r="X37" i="28" s="1"/>
  <c r="W26" i="28"/>
  <c r="X26" i="28" s="1"/>
  <c r="Q24" i="28"/>
  <c r="Q23" i="28"/>
  <c r="W17" i="28"/>
  <c r="X17" i="28" s="1"/>
  <c r="W12" i="28"/>
  <c r="X12" i="28" s="1"/>
  <c r="W356" i="28"/>
  <c r="X356" i="28" s="1"/>
  <c r="J352" i="28"/>
  <c r="J347" i="28"/>
  <c r="J338" i="28"/>
  <c r="J334" i="28"/>
  <c r="W331" i="28"/>
  <c r="X331" i="28" s="1"/>
  <c r="J327" i="28"/>
  <c r="W324" i="28"/>
  <c r="X324" i="28" s="1"/>
  <c r="W323" i="28"/>
  <c r="X323" i="28" s="1"/>
  <c r="J315" i="28"/>
  <c r="W308" i="28"/>
  <c r="X308" i="28" s="1"/>
  <c r="J302" i="28"/>
  <c r="W301" i="28"/>
  <c r="X301" i="28" s="1"/>
  <c r="J293" i="28"/>
  <c r="W292" i="28"/>
  <c r="X292" i="28" s="1"/>
  <c r="W290" i="28"/>
  <c r="X290" i="28" s="1"/>
  <c r="W275" i="28"/>
  <c r="X275" i="28" s="1"/>
  <c r="W270" i="28"/>
  <c r="X270" i="28" s="1"/>
  <c r="W269" i="28"/>
  <c r="X269" i="28" s="1"/>
  <c r="W267" i="28"/>
  <c r="X267" i="28" s="1"/>
  <c r="W259" i="28"/>
  <c r="X259" i="28" s="1"/>
  <c r="W260" i="28"/>
  <c r="X260" i="28" s="1"/>
  <c r="W254" i="28"/>
  <c r="X254" i="28" s="1"/>
  <c r="J253" i="28"/>
  <c r="W245" i="28"/>
  <c r="X245" i="28" s="1"/>
  <c r="J243" i="28"/>
  <c r="W238" i="28"/>
  <c r="X238" i="28" s="1"/>
  <c r="W237" i="28"/>
  <c r="X237" i="28" s="1"/>
  <c r="W235" i="28"/>
  <c r="X235" i="28" s="1"/>
  <c r="W229" i="28"/>
  <c r="X229" i="28" s="1"/>
  <c r="W228" i="28"/>
  <c r="X228" i="28" s="1"/>
  <c r="W226" i="28"/>
  <c r="X226" i="28" s="1"/>
  <c r="W222" i="28"/>
  <c r="X222" i="28" s="1"/>
  <c r="W221" i="28"/>
  <c r="X221" i="28" s="1"/>
  <c r="J219" i="28"/>
  <c r="W218" i="28"/>
  <c r="X218" i="28" s="1"/>
  <c r="W215" i="28"/>
  <c r="X215" i="28" s="1"/>
  <c r="W213" i="28"/>
  <c r="X213" i="28" s="1"/>
  <c r="W212" i="28"/>
  <c r="X212" i="28" s="1"/>
  <c r="W211" i="28"/>
  <c r="X211" i="28" s="1"/>
  <c r="W204" i="28"/>
  <c r="X204" i="28" s="1"/>
  <c r="W197" i="28"/>
  <c r="X197" i="28" s="1"/>
  <c r="W195" i="28"/>
  <c r="X195" i="28" s="1"/>
  <c r="W193" i="28"/>
  <c r="X193" i="28" s="1"/>
  <c r="W189" i="28"/>
  <c r="X189" i="28" s="1"/>
  <c r="W181" i="28"/>
  <c r="X181" i="28" s="1"/>
  <c r="W179" i="28"/>
  <c r="X179" i="28" s="1"/>
  <c r="W178" i="28"/>
  <c r="X178" i="28" s="1"/>
  <c r="W177" i="28"/>
  <c r="X177" i="28" s="1"/>
  <c r="W174" i="28"/>
  <c r="X174" i="28" s="1"/>
  <c r="W173" i="28"/>
  <c r="X173" i="28" s="1"/>
  <c r="W169" i="28"/>
  <c r="X169" i="28" s="1"/>
  <c r="W167" i="28"/>
  <c r="X167" i="28" s="1"/>
  <c r="W165" i="28"/>
  <c r="X165" i="28" s="1"/>
  <c r="W163" i="28"/>
  <c r="X163" i="28" s="1"/>
  <c r="W161" i="28"/>
  <c r="X161" i="28" s="1"/>
  <c r="W158" i="28"/>
  <c r="X158" i="28" s="1"/>
  <c r="W157" i="28"/>
  <c r="X157" i="28" s="1"/>
  <c r="W155" i="28"/>
  <c r="X155" i="28" s="1"/>
  <c r="W151" i="28"/>
  <c r="X151" i="28" s="1"/>
  <c r="W148" i="28"/>
  <c r="X148" i="28" s="1"/>
  <c r="W143" i="28"/>
  <c r="X143" i="28" s="1"/>
  <c r="W142" i="28"/>
  <c r="X142" i="28" s="1"/>
  <c r="J141" i="28"/>
  <c r="J139" i="28"/>
  <c r="W135" i="28"/>
  <c r="X135" i="28" s="1"/>
  <c r="W130" i="28"/>
  <c r="X130" i="28" s="1"/>
  <c r="J131" i="28"/>
  <c r="W129" i="28"/>
  <c r="X129" i="28" s="1"/>
  <c r="W128" i="28"/>
  <c r="X128" i="28" s="1"/>
  <c r="W127" i="28"/>
  <c r="X127" i="28" s="1"/>
  <c r="W123" i="28"/>
  <c r="X123" i="28" s="1"/>
  <c r="W120" i="28"/>
  <c r="X120" i="28" s="1"/>
  <c r="W119" i="28"/>
  <c r="X119" i="28" s="1"/>
  <c r="J117" i="28"/>
  <c r="W115" i="28"/>
  <c r="X115" i="28" s="1"/>
  <c r="W113" i="28"/>
  <c r="X113" i="28" s="1"/>
  <c r="W112" i="28"/>
  <c r="X112" i="28" s="1"/>
  <c r="W107" i="28"/>
  <c r="X107" i="28" s="1"/>
  <c r="W105" i="28"/>
  <c r="X105" i="28" s="1"/>
  <c r="W103" i="28"/>
  <c r="X103" i="28" s="1"/>
  <c r="W96" i="28"/>
  <c r="X96" i="28" s="1"/>
  <c r="W94" i="28"/>
  <c r="X94" i="28" s="1"/>
  <c r="W92" i="28"/>
  <c r="X92" i="28" s="1"/>
  <c r="J91" i="28"/>
  <c r="J85" i="28"/>
  <c r="W84" i="28"/>
  <c r="X84" i="28" s="1"/>
  <c r="W78" i="28"/>
  <c r="X78" i="28" s="1"/>
  <c r="J75" i="28"/>
  <c r="W73" i="28"/>
  <c r="X73" i="28" s="1"/>
  <c r="W70" i="28"/>
  <c r="X70" i="28" s="1"/>
  <c r="W69" i="28"/>
  <c r="X69" i="28" s="1"/>
  <c r="W67" i="28"/>
  <c r="X67" i="28" s="1"/>
  <c r="W65" i="28"/>
  <c r="X65" i="28" s="1"/>
  <c r="W64" i="28"/>
  <c r="X64" i="28" s="1"/>
  <c r="W63" i="28"/>
  <c r="X63" i="28" s="1"/>
  <c r="J61" i="28"/>
  <c r="W60" i="28"/>
  <c r="X60" i="28" s="1"/>
  <c r="W57" i="28"/>
  <c r="X57" i="28" s="1"/>
  <c r="W56" i="28"/>
  <c r="X56" i="28" s="1"/>
  <c r="W55" i="28"/>
  <c r="X55" i="28" s="1"/>
  <c r="W54" i="28"/>
  <c r="X54" i="28" s="1"/>
  <c r="J53" i="28"/>
  <c r="J51" i="28"/>
  <c r="W49" i="28"/>
  <c r="X49" i="28" s="1"/>
  <c r="W47" i="28"/>
  <c r="X47" i="28" s="1"/>
  <c r="W39" i="28"/>
  <c r="X39" i="28" s="1"/>
  <c r="W38" i="28"/>
  <c r="X38" i="28" s="1"/>
  <c r="W33" i="28"/>
  <c r="X33" i="28" s="1"/>
  <c r="W32" i="28"/>
  <c r="X32" i="28" s="1"/>
  <c r="W31" i="28"/>
  <c r="X31" i="28" s="1"/>
  <c r="J29" i="28"/>
  <c r="W22" i="28"/>
  <c r="X22" i="28" s="1"/>
  <c r="W21" i="28"/>
  <c r="X21" i="28" s="1"/>
  <c r="J17" i="28"/>
  <c r="W15" i="28"/>
  <c r="X15" i="28" s="1"/>
  <c r="W14" i="28"/>
  <c r="X14" i="28" s="1"/>
  <c r="W13" i="28"/>
  <c r="X13" i="28" s="1"/>
  <c r="W314" i="28"/>
  <c r="X314" i="28" s="1"/>
  <c r="W282" i="28"/>
  <c r="X282" i="28" s="1"/>
  <c r="W357" i="28"/>
  <c r="X357" i="28" s="1"/>
  <c r="W339" i="28"/>
  <c r="X339" i="28" s="1"/>
  <c r="W332" i="28"/>
  <c r="X332" i="28" s="1"/>
  <c r="W285" i="28"/>
  <c r="X285" i="28" s="1"/>
  <c r="W278" i="28"/>
  <c r="X278" i="28" s="1"/>
  <c r="W268" i="28"/>
  <c r="X268" i="28" s="1"/>
  <c r="W252" i="28"/>
  <c r="X252" i="28" s="1"/>
  <c r="W230" i="28"/>
  <c r="X230" i="28" s="1"/>
  <c r="W223" i="28"/>
  <c r="X223" i="28" s="1"/>
  <c r="W198" i="28"/>
  <c r="X198" i="28" s="1"/>
  <c r="W191" i="28"/>
  <c r="X191" i="28" s="1"/>
  <c r="W183" i="28"/>
  <c r="X183" i="28" s="1"/>
  <c r="W175" i="28"/>
  <c r="X175" i="28" s="1"/>
  <c r="W160" i="28"/>
  <c r="X160" i="28" s="1"/>
  <c r="W153" i="28"/>
  <c r="X153" i="28" s="1"/>
  <c r="W145" i="28"/>
  <c r="X145" i="28" s="1"/>
  <c r="W134" i="28"/>
  <c r="X134" i="28" s="1"/>
  <c r="W100" i="28"/>
  <c r="X100" i="28" s="1"/>
  <c r="W48" i="28"/>
  <c r="X48" i="28" s="1"/>
  <c r="W40" i="28"/>
  <c r="X40" i="28" s="1"/>
  <c r="W25" i="28"/>
  <c r="X25" i="28" s="1"/>
  <c r="W318" i="28"/>
  <c r="X318" i="28" s="1"/>
  <c r="W271" i="28"/>
  <c r="X271" i="28" s="1"/>
  <c r="W208" i="28"/>
  <c r="X208" i="28" s="1"/>
  <c r="W188" i="28"/>
  <c r="X188" i="28" s="1"/>
  <c r="W171" i="28"/>
  <c r="X171" i="28" s="1"/>
  <c r="W144" i="28"/>
  <c r="X144" i="28" s="1"/>
  <c r="W108" i="28"/>
  <c r="X108" i="28" s="1"/>
  <c r="J79" i="28"/>
  <c r="J121" i="28"/>
  <c r="W294" i="28"/>
  <c r="X294" i="28" s="1"/>
  <c r="W316" i="28"/>
  <c r="X316" i="28" s="1"/>
  <c r="W344" i="28"/>
  <c r="X344" i="28" s="1"/>
  <c r="W317" i="28"/>
  <c r="X317" i="28" s="1"/>
  <c r="W307" i="28"/>
  <c r="X307" i="28" s="1"/>
  <c r="W300" i="28"/>
  <c r="X300" i="28" s="1"/>
  <c r="W272" i="28"/>
  <c r="X272" i="28" s="1"/>
  <c r="W264" i="28"/>
  <c r="X264" i="28" s="1"/>
  <c r="W196" i="28"/>
  <c r="X196" i="28" s="1"/>
  <c r="W172" i="28"/>
  <c r="X172" i="28" s="1"/>
  <c r="W156" i="28"/>
  <c r="X156" i="28" s="1"/>
  <c r="W104" i="28"/>
  <c r="X104" i="28" s="1"/>
  <c r="W88" i="28"/>
  <c r="X88" i="28" s="1"/>
  <c r="W71" i="28"/>
  <c r="X71" i="28" s="1"/>
  <c r="W28" i="28"/>
  <c r="X28" i="28" s="1"/>
  <c r="W248" i="28"/>
  <c r="X248" i="28" s="1"/>
  <c r="W227" i="28"/>
  <c r="X227" i="28" s="1"/>
  <c r="W62" i="28"/>
  <c r="X62" i="28" s="1"/>
  <c r="W35" i="28"/>
  <c r="X35" i="28" s="1"/>
  <c r="W30" i="28"/>
  <c r="X30" i="28" s="1"/>
  <c r="W20" i="28"/>
  <c r="X20" i="28" s="1"/>
  <c r="W303" i="28"/>
  <c r="X303" i="28" s="1"/>
  <c r="W348" i="28"/>
  <c r="X348" i="28" s="1"/>
  <c r="W295" i="28"/>
  <c r="X295" i="28" s="1"/>
  <c r="Q325" i="28"/>
  <c r="W325" i="28"/>
  <c r="X325" i="28" s="1"/>
  <c r="Q214" i="28"/>
  <c r="W214" i="28"/>
  <c r="X214" i="28" s="1"/>
  <c r="W353" i="28"/>
  <c r="X353" i="28" s="1"/>
  <c r="W328" i="28"/>
  <c r="X328" i="28" s="1"/>
  <c r="W321" i="28"/>
  <c r="X321" i="28" s="1"/>
  <c r="W289" i="28"/>
  <c r="X289" i="28" s="1"/>
  <c r="W261" i="28"/>
  <c r="X261" i="28" s="1"/>
  <c r="W150" i="28"/>
  <c r="X150" i="28" s="1"/>
  <c r="W86" i="28"/>
  <c r="X86" i="28" s="1"/>
  <c r="W80" i="28"/>
  <c r="X80" i="28" s="1"/>
  <c r="Q281" i="28"/>
  <c r="W281" i="28"/>
  <c r="X281" i="28" s="1"/>
  <c r="Q271" i="28"/>
  <c r="Q218" i="28"/>
  <c r="Q208" i="28"/>
  <c r="Q170" i="28"/>
  <c r="Q136" i="28"/>
  <c r="W136" i="28"/>
  <c r="X136" i="28" s="1"/>
  <c r="Q126" i="28"/>
  <c r="Q107" i="28"/>
  <c r="Q44" i="28"/>
  <c r="Q39" i="28"/>
  <c r="Q309" i="28"/>
  <c r="W309" i="28"/>
  <c r="X309" i="28" s="1"/>
  <c r="Q159" i="28"/>
  <c r="W159" i="28"/>
  <c r="X159" i="28" s="1"/>
  <c r="Q72" i="28"/>
  <c r="W72" i="28"/>
  <c r="X72" i="28" s="1"/>
  <c r="Q342" i="28"/>
  <c r="W342" i="28"/>
  <c r="X342" i="28" s="1"/>
  <c r="W319" i="28"/>
  <c r="X319" i="28" s="1"/>
  <c r="Q255" i="28"/>
  <c r="W255" i="28"/>
  <c r="X255" i="28" s="1"/>
  <c r="W355" i="28"/>
  <c r="X355" i="28" s="1"/>
  <c r="W345" i="28"/>
  <c r="X345" i="28" s="1"/>
  <c r="W312" i="28"/>
  <c r="X312" i="28" s="1"/>
  <c r="W90" i="28"/>
  <c r="X90" i="28" s="1"/>
  <c r="Q336" i="28"/>
  <c r="Q298" i="28"/>
  <c r="Q254" i="28"/>
  <c r="Q244" i="28"/>
  <c r="Q220" i="28"/>
  <c r="Q182" i="28"/>
  <c r="W182" i="28"/>
  <c r="X182" i="28" s="1"/>
  <c r="Q95" i="28"/>
  <c r="W95" i="28"/>
  <c r="X95" i="28" s="1"/>
  <c r="Q66" i="28"/>
  <c r="Q56" i="28"/>
  <c r="Q287" i="28"/>
  <c r="W287" i="28"/>
  <c r="X287" i="28" s="1"/>
  <c r="Q277" i="28"/>
  <c r="W277" i="28"/>
  <c r="X277" i="28" s="1"/>
  <c r="Q118" i="28"/>
  <c r="W118" i="28"/>
  <c r="X118" i="28" s="1"/>
  <c r="W11" i="28"/>
  <c r="X11" i="28" s="1"/>
  <c r="P139" i="31" l="1"/>
  <c r="Q139" i="31" s="1"/>
  <c r="P105" i="31"/>
  <c r="P102" i="31"/>
  <c r="Q102" i="31" s="1"/>
  <c r="P48" i="31"/>
  <c r="Q48" i="31" s="1"/>
  <c r="P49" i="31"/>
  <c r="Q49" i="31" s="1"/>
  <c r="P50" i="31"/>
  <c r="Q50" i="31" s="1"/>
  <c r="P51" i="31"/>
  <c r="Q51" i="31" s="1"/>
  <c r="I335" i="31"/>
  <c r="J335" i="31" s="1"/>
  <c r="I311" i="31"/>
  <c r="J311" i="31" s="1"/>
  <c r="I7" i="31" l="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I50" i="31"/>
  <c r="J50" i="31" s="1"/>
  <c r="I51" i="31"/>
  <c r="J51" i="31" s="1"/>
  <c r="I52" i="31"/>
  <c r="J52" i="31" s="1"/>
  <c r="I53" i="31"/>
  <c r="J53" i="31" s="1"/>
  <c r="I54" i="31"/>
  <c r="J54" i="31" s="1"/>
  <c r="I55" i="31"/>
  <c r="J55" i="31" s="1"/>
  <c r="I56" i="31"/>
  <c r="J56" i="31" s="1"/>
  <c r="I57" i="31"/>
  <c r="J57" i="31" s="1"/>
  <c r="I60" i="31"/>
  <c r="J60" i="31" s="1"/>
  <c r="I61" i="31"/>
  <c r="J61" i="31" s="1"/>
  <c r="I62" i="31"/>
  <c r="J62" i="31" s="1"/>
  <c r="I63" i="31"/>
  <c r="J63" i="31" s="1"/>
  <c r="I64" i="31"/>
  <c r="J64" i="31" s="1"/>
  <c r="I65" i="31"/>
  <c r="J65" i="31" s="1"/>
  <c r="I66" i="31"/>
  <c r="J66" i="31" s="1"/>
  <c r="I67" i="31"/>
  <c r="J67" i="31" s="1"/>
  <c r="I68" i="31"/>
  <c r="J68" i="31" s="1"/>
  <c r="I69" i="31"/>
  <c r="J69" i="31" s="1"/>
  <c r="I70" i="31"/>
  <c r="J70" i="31" s="1"/>
  <c r="I71" i="31"/>
  <c r="J71" i="31" s="1"/>
  <c r="I72" i="31"/>
  <c r="J72" i="31" s="1"/>
  <c r="I73" i="31"/>
  <c r="J73" i="31" s="1"/>
  <c r="I74" i="31"/>
  <c r="J74" i="31" s="1"/>
  <c r="I75" i="31"/>
  <c r="J75" i="31" s="1"/>
  <c r="I76" i="31"/>
  <c r="J76" i="31" s="1"/>
  <c r="I77" i="31"/>
  <c r="J77" i="31" s="1"/>
  <c r="I78" i="31"/>
  <c r="J78" i="31" s="1"/>
  <c r="I79" i="31"/>
  <c r="J79" i="31" s="1"/>
  <c r="I80" i="31"/>
  <c r="J80" i="31" s="1"/>
  <c r="I81" i="31"/>
  <c r="J81" i="31" s="1"/>
  <c r="I82" i="31"/>
  <c r="J82" i="31" s="1"/>
  <c r="I83" i="31"/>
  <c r="J83" i="31" s="1"/>
  <c r="I84" i="31"/>
  <c r="J84" i="31" s="1"/>
  <c r="I86" i="31"/>
  <c r="J86" i="31" s="1"/>
  <c r="I87" i="31"/>
  <c r="J87" i="31" s="1"/>
  <c r="I88" i="31"/>
  <c r="J88" i="31" s="1"/>
  <c r="I89" i="31"/>
  <c r="J89" i="31" s="1"/>
  <c r="I90" i="31"/>
  <c r="J90" i="31" s="1"/>
  <c r="I91" i="31"/>
  <c r="J91" i="31" s="1"/>
  <c r="I92" i="31"/>
  <c r="J92" i="31" s="1"/>
  <c r="I93" i="31"/>
  <c r="J93" i="31" s="1"/>
  <c r="I94" i="31"/>
  <c r="J94" i="31" s="1"/>
  <c r="I95" i="31"/>
  <c r="J95" i="31" s="1"/>
  <c r="I96" i="31"/>
  <c r="J96" i="31" s="1"/>
  <c r="I97" i="31"/>
  <c r="J97" i="31" s="1"/>
  <c r="I98" i="31"/>
  <c r="J98" i="31" s="1"/>
  <c r="I99" i="31"/>
  <c r="J99" i="31" s="1"/>
  <c r="I100" i="31"/>
  <c r="J100" i="31" s="1"/>
  <c r="I101" i="31"/>
  <c r="J101" i="31" s="1"/>
  <c r="I102" i="31"/>
  <c r="J102" i="31" s="1"/>
  <c r="I103" i="31"/>
  <c r="J103" i="31" s="1"/>
  <c r="I104" i="31"/>
  <c r="J104" i="31" s="1"/>
  <c r="I105" i="31"/>
  <c r="J105" i="31" s="1"/>
  <c r="I106" i="31"/>
  <c r="J106" i="31" s="1"/>
  <c r="I107" i="31"/>
  <c r="J107" i="31" s="1"/>
  <c r="I108" i="31"/>
  <c r="J108" i="31" s="1"/>
  <c r="I109" i="31"/>
  <c r="J109" i="31" s="1"/>
  <c r="I110" i="31"/>
  <c r="J110" i="31" s="1"/>
  <c r="I111" i="31"/>
  <c r="J111" i="31" s="1"/>
  <c r="I112" i="31"/>
  <c r="J112" i="31" s="1"/>
  <c r="I113" i="31"/>
  <c r="J113" i="31" s="1"/>
  <c r="I114" i="31"/>
  <c r="J114" i="31" s="1"/>
  <c r="I115" i="31"/>
  <c r="J115" i="31" s="1"/>
  <c r="I116" i="31"/>
  <c r="J116" i="31" s="1"/>
  <c r="I117" i="31"/>
  <c r="J117" i="31" s="1"/>
  <c r="I118" i="31"/>
  <c r="J118" i="31" s="1"/>
  <c r="I119" i="31"/>
  <c r="J119" i="31" s="1"/>
  <c r="I120" i="31"/>
  <c r="J120" i="31" s="1"/>
  <c r="I121" i="31"/>
  <c r="J121" i="31" s="1"/>
  <c r="I122" i="31"/>
  <c r="J122" i="31" s="1"/>
  <c r="I123" i="31"/>
  <c r="J123" i="31" s="1"/>
  <c r="I124" i="31"/>
  <c r="J124" i="31" s="1"/>
  <c r="I125" i="31"/>
  <c r="J125" i="31" s="1"/>
  <c r="I126" i="31"/>
  <c r="J126" i="31" s="1"/>
  <c r="I127" i="31"/>
  <c r="J127" i="31" s="1"/>
  <c r="I128" i="31"/>
  <c r="J128" i="31" s="1"/>
  <c r="I129" i="31"/>
  <c r="J129" i="31" s="1"/>
  <c r="I130" i="31"/>
  <c r="J130" i="31" s="1"/>
  <c r="I131" i="31"/>
  <c r="J131" i="31" s="1"/>
  <c r="I132" i="31"/>
  <c r="J132" i="31" s="1"/>
  <c r="I133" i="31"/>
  <c r="J133" i="31" s="1"/>
  <c r="I134" i="31"/>
  <c r="J134" i="31" s="1"/>
  <c r="I135" i="31"/>
  <c r="J135" i="31" s="1"/>
  <c r="I136" i="31"/>
  <c r="J136" i="31" s="1"/>
  <c r="I137" i="31"/>
  <c r="J137" i="31" s="1"/>
  <c r="I138" i="31"/>
  <c r="J138" i="31" s="1"/>
  <c r="I139" i="31"/>
  <c r="J139" i="31" s="1"/>
  <c r="I140" i="31"/>
  <c r="J140" i="31" s="1"/>
  <c r="I141" i="31"/>
  <c r="J141" i="31" s="1"/>
  <c r="I142" i="31"/>
  <c r="J142" i="31" s="1"/>
  <c r="I143" i="31"/>
  <c r="J143" i="31" s="1"/>
  <c r="I145" i="31"/>
  <c r="J145" i="31" s="1"/>
  <c r="I146" i="31"/>
  <c r="J146" i="31" s="1"/>
  <c r="I147" i="31"/>
  <c r="J147" i="31" s="1"/>
  <c r="I148" i="31"/>
  <c r="J148" i="31" s="1"/>
  <c r="I149" i="31"/>
  <c r="J149" i="31" s="1"/>
  <c r="I150" i="31"/>
  <c r="J150" i="31" s="1"/>
  <c r="I151" i="31"/>
  <c r="J151" i="31" s="1"/>
  <c r="I152" i="31"/>
  <c r="J152" i="31" s="1"/>
  <c r="I153" i="31"/>
  <c r="J153" i="31" s="1"/>
  <c r="I154" i="31"/>
  <c r="J154" i="31" s="1"/>
  <c r="I155" i="31"/>
  <c r="J155" i="31" s="1"/>
  <c r="I156" i="31"/>
  <c r="J156" i="31" s="1"/>
  <c r="I157" i="31"/>
  <c r="J157" i="31" s="1"/>
  <c r="I158" i="31"/>
  <c r="J158" i="31" s="1"/>
  <c r="I159" i="31"/>
  <c r="J159" i="31" s="1"/>
  <c r="I160" i="31"/>
  <c r="J160" i="31" s="1"/>
  <c r="I161" i="31"/>
  <c r="J161" i="31" s="1"/>
  <c r="I162" i="31"/>
  <c r="J162" i="31" s="1"/>
  <c r="I163" i="31"/>
  <c r="J163" i="31" s="1"/>
  <c r="I164" i="31"/>
  <c r="J164" i="31" s="1"/>
  <c r="I165" i="31"/>
  <c r="J165" i="31" s="1"/>
  <c r="I166" i="31"/>
  <c r="J166" i="31" s="1"/>
  <c r="I167" i="31"/>
  <c r="J167" i="31" s="1"/>
  <c r="I168" i="31"/>
  <c r="J168" i="31" s="1"/>
  <c r="I169" i="31"/>
  <c r="J169" i="31" s="1"/>
  <c r="I170" i="31"/>
  <c r="J170" i="31" s="1"/>
  <c r="I171" i="31"/>
  <c r="J171" i="31" s="1"/>
  <c r="I172" i="31"/>
  <c r="J172" i="31" s="1"/>
  <c r="I173" i="31"/>
  <c r="J173" i="31" s="1"/>
  <c r="I174" i="31"/>
  <c r="J174" i="31" s="1"/>
  <c r="I175" i="31"/>
  <c r="J175" i="31" s="1"/>
  <c r="I176" i="31"/>
  <c r="J176" i="31" s="1"/>
  <c r="I177" i="31"/>
  <c r="J177" i="31" s="1"/>
  <c r="I178" i="31"/>
  <c r="J178" i="31" s="1"/>
  <c r="I179" i="31"/>
  <c r="J179" i="31" s="1"/>
  <c r="I180" i="31"/>
  <c r="J180" i="31" s="1"/>
  <c r="I181" i="31"/>
  <c r="J181" i="31" s="1"/>
  <c r="I182" i="31"/>
  <c r="J182" i="31" s="1"/>
  <c r="I183" i="31"/>
  <c r="J183" i="31" s="1"/>
  <c r="I185" i="31"/>
  <c r="J185" i="31" s="1"/>
  <c r="I186" i="31"/>
  <c r="J186" i="31" s="1"/>
  <c r="I187" i="31"/>
  <c r="J187" i="31" s="1"/>
  <c r="I188" i="31"/>
  <c r="J188" i="31" s="1"/>
  <c r="I189" i="31"/>
  <c r="J189" i="31" s="1"/>
  <c r="I190" i="31"/>
  <c r="J190" i="31" s="1"/>
  <c r="I191" i="31"/>
  <c r="J191" i="31" s="1"/>
  <c r="I192" i="31"/>
  <c r="J192" i="31" s="1"/>
  <c r="I193" i="31"/>
  <c r="J193" i="31" s="1"/>
  <c r="I194" i="31"/>
  <c r="J194" i="31" s="1"/>
  <c r="I195" i="31"/>
  <c r="J195" i="31" s="1"/>
  <c r="I196" i="31"/>
  <c r="J196" i="31" s="1"/>
  <c r="I197" i="31"/>
  <c r="J197" i="31" s="1"/>
  <c r="I198" i="31"/>
  <c r="J198" i="31" s="1"/>
  <c r="I199" i="31"/>
  <c r="J199" i="31" s="1"/>
  <c r="I200" i="31"/>
  <c r="J200" i="31" s="1"/>
  <c r="I201" i="31"/>
  <c r="J201" i="31" s="1"/>
  <c r="I202" i="31"/>
  <c r="J202" i="31" s="1"/>
  <c r="I203" i="31"/>
  <c r="J203" i="31" s="1"/>
  <c r="I204" i="31"/>
  <c r="J204" i="31" s="1"/>
  <c r="I205" i="31"/>
  <c r="J205" i="31" s="1"/>
  <c r="I206" i="31"/>
  <c r="J206" i="31" s="1"/>
  <c r="I207" i="31"/>
  <c r="J207" i="31" s="1"/>
  <c r="I208" i="31"/>
  <c r="J208" i="31" s="1"/>
  <c r="I209" i="31"/>
  <c r="J209" i="31" s="1"/>
  <c r="I210" i="31"/>
  <c r="J210" i="31" s="1"/>
  <c r="I211" i="31"/>
  <c r="J211" i="31" s="1"/>
  <c r="I212" i="31"/>
  <c r="J212" i="31" s="1"/>
  <c r="I213" i="31"/>
  <c r="J213" i="31" s="1"/>
  <c r="I214" i="31"/>
  <c r="J214" i="31" s="1"/>
  <c r="I215" i="31"/>
  <c r="J215" i="31" s="1"/>
  <c r="I216" i="31"/>
  <c r="J216" i="31" s="1"/>
  <c r="I217" i="31"/>
  <c r="J217" i="31" s="1"/>
  <c r="I218" i="31"/>
  <c r="J218" i="31" s="1"/>
  <c r="I219" i="31"/>
  <c r="J219" i="31" s="1"/>
  <c r="I220" i="31"/>
  <c r="J220" i="31" s="1"/>
  <c r="I221" i="31"/>
  <c r="J221" i="31" s="1"/>
  <c r="I222" i="31"/>
  <c r="J222" i="31" s="1"/>
  <c r="I223" i="31"/>
  <c r="J223" i="31" s="1"/>
  <c r="I224" i="31"/>
  <c r="J224" i="31" s="1"/>
  <c r="I225" i="31"/>
  <c r="J225" i="31" s="1"/>
  <c r="I226" i="31"/>
  <c r="J226" i="31" s="1"/>
  <c r="I227" i="31"/>
  <c r="J227" i="31" s="1"/>
  <c r="I228" i="31"/>
  <c r="J228" i="31" s="1"/>
  <c r="I229" i="31"/>
  <c r="J229" i="31" s="1"/>
  <c r="I230" i="31"/>
  <c r="J230" i="31" s="1"/>
  <c r="I231" i="31"/>
  <c r="J231" i="31" s="1"/>
  <c r="I232" i="31"/>
  <c r="J232" i="31" s="1"/>
  <c r="I233" i="31"/>
  <c r="J233" i="31" s="1"/>
  <c r="I234" i="31"/>
  <c r="J234" i="31" s="1"/>
  <c r="I235" i="31"/>
  <c r="J235" i="31" s="1"/>
  <c r="I236" i="31"/>
  <c r="J236" i="31" s="1"/>
  <c r="I237" i="31"/>
  <c r="J237" i="31" s="1"/>
  <c r="I238" i="31"/>
  <c r="J238" i="31" s="1"/>
  <c r="I239" i="31"/>
  <c r="J239" i="31" s="1"/>
  <c r="I240" i="31"/>
  <c r="J240" i="31" s="1"/>
  <c r="I241" i="31"/>
  <c r="J241" i="31" s="1"/>
  <c r="I242" i="31"/>
  <c r="J242" i="31" s="1"/>
  <c r="I243" i="31"/>
  <c r="J243" i="31" s="1"/>
  <c r="I244" i="31"/>
  <c r="J244" i="31" s="1"/>
  <c r="I245" i="31"/>
  <c r="J245" i="31" s="1"/>
  <c r="I246" i="31"/>
  <c r="J246" i="31" s="1"/>
  <c r="I247" i="31"/>
  <c r="J247" i="31" s="1"/>
  <c r="I248" i="31"/>
  <c r="J248" i="31" s="1"/>
  <c r="I249" i="31"/>
  <c r="J249" i="31" s="1"/>
  <c r="I250" i="31"/>
  <c r="J250" i="31" s="1"/>
  <c r="I251" i="31"/>
  <c r="J251" i="31" s="1"/>
  <c r="I252" i="31"/>
  <c r="J252" i="31" s="1"/>
  <c r="I253" i="31"/>
  <c r="J253" i="31" s="1"/>
  <c r="I254" i="31"/>
  <c r="J254" i="31" s="1"/>
  <c r="I255" i="31"/>
  <c r="J255" i="31" s="1"/>
  <c r="I256" i="31"/>
  <c r="J256" i="31" s="1"/>
  <c r="I257" i="31"/>
  <c r="J257" i="31" s="1"/>
  <c r="I258" i="31"/>
  <c r="J258" i="31" s="1"/>
  <c r="I259" i="31"/>
  <c r="J259" i="31" s="1"/>
  <c r="I260" i="31"/>
  <c r="J260" i="31" s="1"/>
  <c r="I261" i="31"/>
  <c r="J261" i="31" s="1"/>
  <c r="I262" i="31"/>
  <c r="J262" i="31" s="1"/>
  <c r="I263" i="31"/>
  <c r="J263" i="31" s="1"/>
  <c r="I264" i="31"/>
  <c r="J264" i="31" s="1"/>
  <c r="I265" i="31"/>
  <c r="J265" i="31" s="1"/>
  <c r="I266" i="31"/>
  <c r="J266" i="31" s="1"/>
  <c r="I267" i="31"/>
  <c r="J267" i="31" s="1"/>
  <c r="I268" i="31"/>
  <c r="J268" i="31" s="1"/>
  <c r="I269" i="31"/>
  <c r="J269" i="31" s="1"/>
  <c r="I270" i="31"/>
  <c r="J270" i="31" s="1"/>
  <c r="I271" i="31"/>
  <c r="J271" i="31" s="1"/>
  <c r="I272" i="31"/>
  <c r="J272" i="31" s="1"/>
  <c r="I273" i="31"/>
  <c r="J273" i="31" s="1"/>
  <c r="I274" i="31"/>
  <c r="J274" i="31" s="1"/>
  <c r="I275" i="31"/>
  <c r="J275" i="31" s="1"/>
  <c r="I276" i="31"/>
  <c r="J276" i="31" s="1"/>
  <c r="I277" i="31"/>
  <c r="J277" i="31" s="1"/>
  <c r="I278" i="31"/>
  <c r="J278" i="31" s="1"/>
  <c r="I279" i="31"/>
  <c r="J279" i="31" s="1"/>
  <c r="I280" i="31"/>
  <c r="J280" i="31" s="1"/>
  <c r="I281" i="31"/>
  <c r="I282" i="31"/>
  <c r="J282" i="31" s="1"/>
  <c r="I283" i="31"/>
  <c r="J283" i="31" s="1"/>
  <c r="I284" i="31"/>
  <c r="J284" i="31" s="1"/>
  <c r="I285" i="31"/>
  <c r="J285" i="31" s="1"/>
  <c r="I286" i="31"/>
  <c r="J286" i="31" s="1"/>
  <c r="I287" i="31"/>
  <c r="J287" i="31" s="1"/>
  <c r="I288" i="31"/>
  <c r="J288" i="31" s="1"/>
  <c r="I289" i="31"/>
  <c r="J289" i="31" s="1"/>
  <c r="I290" i="31"/>
  <c r="J290" i="31" s="1"/>
  <c r="I291" i="31"/>
  <c r="J291" i="31" s="1"/>
  <c r="I292" i="31"/>
  <c r="J292" i="31" s="1"/>
  <c r="I293" i="31"/>
  <c r="J293" i="31" s="1"/>
  <c r="I294" i="31"/>
  <c r="J294" i="31" s="1"/>
  <c r="I295" i="31"/>
  <c r="J295" i="31" s="1"/>
  <c r="I296" i="31"/>
  <c r="J296" i="31" s="1"/>
  <c r="I297" i="31"/>
  <c r="J297" i="31" s="1"/>
  <c r="I298" i="31"/>
  <c r="J298" i="31" s="1"/>
  <c r="I299" i="31"/>
  <c r="J299" i="31" s="1"/>
  <c r="I300" i="31"/>
  <c r="J300" i="31" s="1"/>
  <c r="I301" i="31"/>
  <c r="J301" i="31" s="1"/>
  <c r="I302" i="31"/>
  <c r="J302" i="31" s="1"/>
  <c r="I303" i="31"/>
  <c r="J303" i="31" s="1"/>
  <c r="I304" i="31"/>
  <c r="J304" i="31" s="1"/>
  <c r="I305" i="31"/>
  <c r="J305" i="31" s="1"/>
  <c r="I306" i="31"/>
  <c r="J306" i="31" s="1"/>
  <c r="I307" i="31"/>
  <c r="J307" i="31" s="1"/>
  <c r="I308" i="31"/>
  <c r="J308" i="31" s="1"/>
  <c r="I309" i="31"/>
  <c r="J309" i="31" s="1"/>
  <c r="I310" i="31"/>
  <c r="J310" i="31" s="1"/>
  <c r="I312" i="31"/>
  <c r="J312" i="31" s="1"/>
  <c r="I313" i="31"/>
  <c r="J313" i="31" s="1"/>
  <c r="I314" i="31"/>
  <c r="J314" i="31" s="1"/>
  <c r="I315" i="31"/>
  <c r="J315" i="31" s="1"/>
  <c r="I316" i="31"/>
  <c r="J316" i="31" s="1"/>
  <c r="I317" i="31"/>
  <c r="J317" i="31" s="1"/>
  <c r="I318" i="31"/>
  <c r="J318" i="31" s="1"/>
  <c r="I319" i="31"/>
  <c r="J319" i="31" s="1"/>
  <c r="I320" i="31"/>
  <c r="J320" i="31" s="1"/>
  <c r="I321" i="31"/>
  <c r="J321" i="31" s="1"/>
  <c r="I322" i="31"/>
  <c r="J322" i="31" s="1"/>
  <c r="I323" i="31"/>
  <c r="J323" i="31" s="1"/>
  <c r="I324" i="31"/>
  <c r="J324" i="31" s="1"/>
  <c r="I325" i="31"/>
  <c r="J325" i="31" s="1"/>
  <c r="I326" i="31"/>
  <c r="J326" i="31" s="1"/>
  <c r="I327" i="31"/>
  <c r="J327" i="31" s="1"/>
  <c r="I328" i="31"/>
  <c r="J328" i="31" s="1"/>
  <c r="I329" i="31"/>
  <c r="J329" i="31" s="1"/>
  <c r="I330" i="31"/>
  <c r="J330" i="31" s="1"/>
  <c r="I331" i="31"/>
  <c r="J331" i="31" s="1"/>
  <c r="I332" i="31"/>
  <c r="J332" i="31" s="1"/>
  <c r="I333" i="31"/>
  <c r="J333" i="31" s="1"/>
  <c r="I334" i="31"/>
  <c r="J334" i="31" s="1"/>
  <c r="I336" i="31"/>
  <c r="J336" i="31" s="1"/>
  <c r="I337" i="31"/>
  <c r="J337" i="31" s="1"/>
  <c r="I338" i="31"/>
  <c r="J338" i="31" s="1"/>
  <c r="I339" i="31"/>
  <c r="J339" i="31" s="1"/>
  <c r="I340" i="31"/>
  <c r="J340" i="31" s="1"/>
  <c r="I341" i="31"/>
  <c r="J341" i="31" s="1"/>
  <c r="I342" i="31"/>
  <c r="J342" i="31" s="1"/>
  <c r="I343" i="31"/>
  <c r="J343" i="31" s="1"/>
  <c r="I344" i="31"/>
  <c r="J344" i="31" s="1"/>
  <c r="I345" i="31"/>
  <c r="J345" i="31" s="1"/>
  <c r="I346" i="31"/>
  <c r="J346" i="31" s="1"/>
  <c r="I347" i="31"/>
  <c r="J347" i="31" s="1"/>
  <c r="I348" i="31"/>
  <c r="J348" i="31" s="1"/>
  <c r="I349" i="31"/>
  <c r="J349" i="31" s="1"/>
  <c r="I350" i="31"/>
  <c r="J350" i="31" s="1"/>
  <c r="I351" i="31"/>
  <c r="J351" i="31" s="1"/>
  <c r="I352" i="31"/>
  <c r="J352" i="31" s="1"/>
  <c r="I353" i="31"/>
  <c r="J353" i="31" s="1"/>
  <c r="I354" i="31"/>
  <c r="J354" i="31" s="1"/>
  <c r="I355" i="31"/>
  <c r="J355" i="31" s="1"/>
  <c r="I356" i="31"/>
  <c r="J356" i="31" s="1"/>
  <c r="I357" i="31"/>
  <c r="J357" i="31" s="1"/>
  <c r="I358" i="31"/>
  <c r="J358" i="31" s="1"/>
  <c r="Y364" i="31"/>
  <c r="W364" i="31"/>
  <c r="O364" i="31"/>
  <c r="N364" i="31"/>
  <c r="M364" i="31"/>
  <c r="L364" i="31"/>
  <c r="K364" i="31"/>
  <c r="H364" i="31"/>
  <c r="G364" i="31"/>
  <c r="F364" i="31"/>
  <c r="E364" i="31"/>
  <c r="D364" i="31"/>
  <c r="Z363" i="31"/>
  <c r="Z364" i="31" s="1"/>
  <c r="X363" i="31"/>
  <c r="X364" i="31" s="1"/>
  <c r="V363" i="31"/>
  <c r="V364" i="31" s="1"/>
  <c r="U363" i="31"/>
  <c r="U364" i="31" s="1"/>
  <c r="T363" i="31"/>
  <c r="T364" i="31" s="1"/>
  <c r="S363" i="31"/>
  <c r="S364" i="31" s="1"/>
  <c r="R363" i="31"/>
  <c r="R364" i="31" s="1"/>
  <c r="P363" i="31"/>
  <c r="P364" i="31" s="1"/>
  <c r="I363" i="31"/>
  <c r="I364" i="31" s="1"/>
  <c r="Z358" i="31"/>
  <c r="V358" i="31"/>
  <c r="U358" i="31"/>
  <c r="T358" i="31"/>
  <c r="S358" i="31"/>
  <c r="R358" i="31"/>
  <c r="P358" i="31"/>
  <c r="Q358" i="31" s="1"/>
  <c r="Z357" i="31"/>
  <c r="V357" i="31"/>
  <c r="U357" i="31"/>
  <c r="T357" i="31"/>
  <c r="S357" i="31"/>
  <c r="R357" i="31"/>
  <c r="P357" i="31"/>
  <c r="Q357" i="31" s="1"/>
  <c r="Z356" i="31"/>
  <c r="V356" i="31"/>
  <c r="U356" i="31"/>
  <c r="T356" i="31"/>
  <c r="S356" i="31"/>
  <c r="R356" i="31"/>
  <c r="P356" i="31"/>
  <c r="Q356" i="31" s="1"/>
  <c r="Z355" i="31"/>
  <c r="V355" i="31"/>
  <c r="U355" i="31"/>
  <c r="T355" i="31"/>
  <c r="S355" i="31"/>
  <c r="R355" i="31"/>
  <c r="P355" i="31"/>
  <c r="Q355" i="31" s="1"/>
  <c r="Z354" i="31"/>
  <c r="V354" i="31"/>
  <c r="U354" i="31"/>
  <c r="T354" i="31"/>
  <c r="S354" i="31"/>
  <c r="R354" i="31"/>
  <c r="P354" i="31"/>
  <c r="Q354" i="31" s="1"/>
  <c r="Z353" i="31"/>
  <c r="V353" i="31"/>
  <c r="U353" i="31"/>
  <c r="T353" i="31"/>
  <c r="S353" i="31"/>
  <c r="R353" i="31"/>
  <c r="P353" i="31"/>
  <c r="Q353" i="31" s="1"/>
  <c r="Z352" i="31"/>
  <c r="V352" i="31"/>
  <c r="U352" i="31"/>
  <c r="T352" i="31"/>
  <c r="S352" i="31"/>
  <c r="R352" i="31"/>
  <c r="P352" i="31"/>
  <c r="Q352" i="31" s="1"/>
  <c r="Z351" i="31"/>
  <c r="V351" i="31"/>
  <c r="U351" i="31"/>
  <c r="T351" i="31"/>
  <c r="S351" i="31"/>
  <c r="R351" i="31"/>
  <c r="P351" i="31"/>
  <c r="Q351" i="31" s="1"/>
  <c r="Z350" i="31"/>
  <c r="V350" i="31"/>
  <c r="U350" i="31"/>
  <c r="T350" i="31"/>
  <c r="S350" i="31"/>
  <c r="R350" i="31"/>
  <c r="P350" i="31"/>
  <c r="Q350" i="31" s="1"/>
  <c r="Z349" i="31"/>
  <c r="V349" i="31"/>
  <c r="U349" i="31"/>
  <c r="T349" i="31"/>
  <c r="S349" i="31"/>
  <c r="R349" i="31"/>
  <c r="P349" i="31"/>
  <c r="Q349" i="31" s="1"/>
  <c r="Z348" i="31"/>
  <c r="V348" i="31"/>
  <c r="U348" i="31"/>
  <c r="T348" i="31"/>
  <c r="S348" i="31"/>
  <c r="R348" i="31"/>
  <c r="P348" i="31"/>
  <c r="Q348" i="31" s="1"/>
  <c r="Z347" i="31"/>
  <c r="V347" i="31"/>
  <c r="U347" i="31"/>
  <c r="T347" i="31"/>
  <c r="S347" i="31"/>
  <c r="R347" i="31"/>
  <c r="P347" i="31"/>
  <c r="Q347" i="31" s="1"/>
  <c r="Z346" i="31"/>
  <c r="V346" i="31"/>
  <c r="U346" i="31"/>
  <c r="T346" i="31"/>
  <c r="S346" i="31"/>
  <c r="R346" i="31"/>
  <c r="P346" i="31"/>
  <c r="Q346" i="31" s="1"/>
  <c r="Z345" i="31"/>
  <c r="V345" i="31"/>
  <c r="U345" i="31"/>
  <c r="T345" i="31"/>
  <c r="S345" i="31"/>
  <c r="R345" i="31"/>
  <c r="P345" i="31"/>
  <c r="Q345" i="31" s="1"/>
  <c r="Z344" i="31"/>
  <c r="V344" i="31"/>
  <c r="U344" i="31"/>
  <c r="T344" i="31"/>
  <c r="S344" i="31"/>
  <c r="R344" i="31"/>
  <c r="P344" i="31"/>
  <c r="Q344" i="31" s="1"/>
  <c r="Z343" i="31"/>
  <c r="V343" i="31"/>
  <c r="U343" i="31"/>
  <c r="T343" i="31"/>
  <c r="S343" i="31"/>
  <c r="R343" i="31"/>
  <c r="P343" i="31"/>
  <c r="Q343" i="31" s="1"/>
  <c r="Z342" i="31"/>
  <c r="V342" i="31"/>
  <c r="U342" i="31"/>
  <c r="T342" i="31"/>
  <c r="S342" i="31"/>
  <c r="R342" i="31"/>
  <c r="P342" i="31"/>
  <c r="Q342" i="31" s="1"/>
  <c r="Z341" i="31"/>
  <c r="V341" i="31"/>
  <c r="U341" i="31"/>
  <c r="T341" i="31"/>
  <c r="S341" i="31"/>
  <c r="R341" i="31"/>
  <c r="P341" i="31"/>
  <c r="Z340" i="31"/>
  <c r="V340" i="31"/>
  <c r="U340" i="31"/>
  <c r="T340" i="31"/>
  <c r="S340" i="31"/>
  <c r="R340" i="31"/>
  <c r="P340" i="31"/>
  <c r="Q340" i="31" s="1"/>
  <c r="Z339" i="31"/>
  <c r="V339" i="31"/>
  <c r="U339" i="31"/>
  <c r="T339" i="31"/>
  <c r="S339" i="31"/>
  <c r="R339" i="31"/>
  <c r="P339" i="31"/>
  <c r="Q339" i="31" s="1"/>
  <c r="Z338" i="31"/>
  <c r="V338" i="31"/>
  <c r="U338" i="31"/>
  <c r="T338" i="31"/>
  <c r="S338" i="31"/>
  <c r="R338" i="31"/>
  <c r="P338" i="31"/>
  <c r="Q338" i="31" s="1"/>
  <c r="Z337" i="31"/>
  <c r="V337" i="31"/>
  <c r="U337" i="31"/>
  <c r="T337" i="31"/>
  <c r="S337" i="31"/>
  <c r="R337" i="31"/>
  <c r="P337" i="31"/>
  <c r="Z336" i="31"/>
  <c r="V336" i="31"/>
  <c r="U336" i="31"/>
  <c r="T336" i="31"/>
  <c r="S336" i="31"/>
  <c r="R336" i="31"/>
  <c r="P336" i="31"/>
  <c r="Q336" i="31" s="1"/>
  <c r="Z335" i="31"/>
  <c r="V335" i="31"/>
  <c r="U335" i="31"/>
  <c r="T335" i="31"/>
  <c r="S335" i="31"/>
  <c r="R335" i="31"/>
  <c r="P335" i="31"/>
  <c r="Q335" i="31" s="1"/>
  <c r="Z334" i="31"/>
  <c r="V334" i="31"/>
  <c r="U334" i="31"/>
  <c r="T334" i="31"/>
  <c r="S334" i="31"/>
  <c r="R334" i="31"/>
  <c r="P334" i="31"/>
  <c r="Q334" i="31" s="1"/>
  <c r="Z333" i="31"/>
  <c r="V333" i="31"/>
  <c r="U333" i="31"/>
  <c r="T333" i="31"/>
  <c r="S333" i="31"/>
  <c r="R333" i="31"/>
  <c r="P333" i="31"/>
  <c r="Q333" i="31" s="1"/>
  <c r="Z332" i="31"/>
  <c r="V332" i="31"/>
  <c r="U332" i="31"/>
  <c r="T332" i="31"/>
  <c r="S332" i="31"/>
  <c r="R332" i="31"/>
  <c r="P332" i="31"/>
  <c r="Q332" i="31" s="1"/>
  <c r="Z331" i="31"/>
  <c r="V331" i="31"/>
  <c r="U331" i="31"/>
  <c r="T331" i="31"/>
  <c r="S331" i="31"/>
  <c r="R331" i="31"/>
  <c r="P331" i="31"/>
  <c r="Q331" i="31" s="1"/>
  <c r="Z330" i="31"/>
  <c r="V330" i="31"/>
  <c r="U330" i="31"/>
  <c r="T330" i="31"/>
  <c r="S330" i="31"/>
  <c r="R330" i="31"/>
  <c r="P330" i="31"/>
  <c r="Q330" i="31" s="1"/>
  <c r="Z329" i="31"/>
  <c r="V329" i="31"/>
  <c r="U329" i="31"/>
  <c r="T329" i="31"/>
  <c r="S329" i="31"/>
  <c r="R329" i="31"/>
  <c r="P329" i="31"/>
  <c r="Q329" i="31" s="1"/>
  <c r="Z328" i="31"/>
  <c r="V328" i="31"/>
  <c r="U328" i="31"/>
  <c r="T328" i="31"/>
  <c r="S328" i="31"/>
  <c r="R328" i="31"/>
  <c r="P328" i="31"/>
  <c r="Q328" i="31" s="1"/>
  <c r="Z327" i="31"/>
  <c r="V327" i="31"/>
  <c r="U327" i="31"/>
  <c r="T327" i="31"/>
  <c r="S327" i="31"/>
  <c r="R327" i="31"/>
  <c r="P327" i="31"/>
  <c r="Q327" i="31" s="1"/>
  <c r="Z326" i="31"/>
  <c r="V326" i="31"/>
  <c r="U326" i="31"/>
  <c r="T326" i="31"/>
  <c r="S326" i="31"/>
  <c r="R326" i="31"/>
  <c r="P326" i="31"/>
  <c r="Q326" i="31" s="1"/>
  <c r="Z325" i="31"/>
  <c r="V325" i="31"/>
  <c r="U325" i="31"/>
  <c r="T325" i="31"/>
  <c r="S325" i="31"/>
  <c r="R325" i="31"/>
  <c r="P325" i="31"/>
  <c r="Q325" i="31" s="1"/>
  <c r="Z324" i="31"/>
  <c r="V324" i="31"/>
  <c r="U324" i="31"/>
  <c r="T324" i="31"/>
  <c r="S324" i="31"/>
  <c r="R324" i="31"/>
  <c r="P324" i="31"/>
  <c r="Q324" i="31" s="1"/>
  <c r="Z323" i="31"/>
  <c r="V323" i="31"/>
  <c r="U323" i="31"/>
  <c r="T323" i="31"/>
  <c r="S323" i="31"/>
  <c r="R323" i="31"/>
  <c r="P323" i="31"/>
  <c r="Q323" i="31" s="1"/>
  <c r="Z322" i="31"/>
  <c r="V322" i="31"/>
  <c r="U322" i="31"/>
  <c r="T322" i="31"/>
  <c r="S322" i="31"/>
  <c r="R322" i="31"/>
  <c r="P322" i="31"/>
  <c r="Q322" i="31" s="1"/>
  <c r="Z321" i="31"/>
  <c r="V321" i="31"/>
  <c r="U321" i="31"/>
  <c r="T321" i="31"/>
  <c r="S321" i="31"/>
  <c r="R321" i="31"/>
  <c r="P321" i="31"/>
  <c r="Q321" i="31" s="1"/>
  <c r="Z320" i="31"/>
  <c r="V320" i="31"/>
  <c r="U320" i="31"/>
  <c r="T320" i="31"/>
  <c r="S320" i="31"/>
  <c r="R320" i="31"/>
  <c r="P320" i="31"/>
  <c r="Q320" i="31" s="1"/>
  <c r="Z319" i="31"/>
  <c r="V319" i="31"/>
  <c r="U319" i="31"/>
  <c r="T319" i="31"/>
  <c r="S319" i="31"/>
  <c r="R319" i="31"/>
  <c r="P319" i="31"/>
  <c r="Q319" i="31" s="1"/>
  <c r="Z318" i="31"/>
  <c r="V318" i="31"/>
  <c r="U318" i="31"/>
  <c r="T318" i="31"/>
  <c r="S318" i="31"/>
  <c r="R318" i="31"/>
  <c r="P318" i="31"/>
  <c r="Q318" i="31" s="1"/>
  <c r="Z317" i="31"/>
  <c r="V317" i="31"/>
  <c r="U317" i="31"/>
  <c r="T317" i="31"/>
  <c r="S317" i="31"/>
  <c r="R317" i="31"/>
  <c r="P317" i="31"/>
  <c r="Q317" i="31" s="1"/>
  <c r="Z316" i="31"/>
  <c r="V316" i="31"/>
  <c r="U316" i="31"/>
  <c r="T316" i="31"/>
  <c r="S316" i="31"/>
  <c r="R316" i="31"/>
  <c r="P316" i="31"/>
  <c r="Q316" i="31" s="1"/>
  <c r="Z315" i="31"/>
  <c r="V315" i="31"/>
  <c r="U315" i="31"/>
  <c r="T315" i="31"/>
  <c r="S315" i="31"/>
  <c r="R315" i="31"/>
  <c r="P315" i="31"/>
  <c r="Q315" i="31" s="1"/>
  <c r="Z314" i="31"/>
  <c r="V314" i="31"/>
  <c r="U314" i="31"/>
  <c r="T314" i="31"/>
  <c r="S314" i="31"/>
  <c r="R314" i="31"/>
  <c r="P314" i="31"/>
  <c r="Q314" i="31" s="1"/>
  <c r="Z313" i="31"/>
  <c r="V313" i="31"/>
  <c r="U313" i="31"/>
  <c r="T313" i="31"/>
  <c r="S313" i="31"/>
  <c r="R313" i="31"/>
  <c r="P313" i="31"/>
  <c r="Q313" i="31" s="1"/>
  <c r="Z312" i="31"/>
  <c r="V312" i="31"/>
  <c r="U312" i="31"/>
  <c r="T312" i="31"/>
  <c r="S312" i="31"/>
  <c r="R312" i="31"/>
  <c r="P312" i="31"/>
  <c r="Q312" i="31" s="1"/>
  <c r="Z311" i="31"/>
  <c r="V311" i="31"/>
  <c r="U311" i="31"/>
  <c r="T311" i="31"/>
  <c r="S311" i="31"/>
  <c r="R311" i="31"/>
  <c r="P311" i="31"/>
  <c r="W311" i="31" s="1"/>
  <c r="X311" i="31" s="1"/>
  <c r="Z310" i="31"/>
  <c r="V310" i="31"/>
  <c r="U310" i="31"/>
  <c r="T310" i="31"/>
  <c r="S310" i="31"/>
  <c r="R310" i="31"/>
  <c r="P310" i="31"/>
  <c r="Q310" i="31" s="1"/>
  <c r="Z309" i="31"/>
  <c r="V309" i="31"/>
  <c r="U309" i="31"/>
  <c r="T309" i="31"/>
  <c r="S309" i="31"/>
  <c r="R309" i="31"/>
  <c r="P309" i="31"/>
  <c r="Q309" i="31" s="1"/>
  <c r="Z308" i="31"/>
  <c r="V308" i="31"/>
  <c r="U308" i="31"/>
  <c r="T308" i="31"/>
  <c r="S308" i="31"/>
  <c r="R308" i="31"/>
  <c r="P308" i="31"/>
  <c r="Z307" i="31"/>
  <c r="V307" i="31"/>
  <c r="U307" i="31"/>
  <c r="T307" i="31"/>
  <c r="S307" i="31"/>
  <c r="R307" i="31"/>
  <c r="P307" i="31"/>
  <c r="Q307" i="31" s="1"/>
  <c r="Z306" i="31"/>
  <c r="V306" i="31"/>
  <c r="U306" i="31"/>
  <c r="T306" i="31"/>
  <c r="S306" i="31"/>
  <c r="R306" i="31"/>
  <c r="P306" i="31"/>
  <c r="Q306" i="31" s="1"/>
  <c r="Z305" i="31"/>
  <c r="V305" i="31"/>
  <c r="U305" i="31"/>
  <c r="T305" i="31"/>
  <c r="S305" i="31"/>
  <c r="R305" i="31"/>
  <c r="P305" i="31"/>
  <c r="Q305" i="31" s="1"/>
  <c r="Z304" i="31"/>
  <c r="V304" i="31"/>
  <c r="U304" i="31"/>
  <c r="T304" i="31"/>
  <c r="S304" i="31"/>
  <c r="R304" i="31"/>
  <c r="P304" i="31"/>
  <c r="Q304" i="31" s="1"/>
  <c r="Z303" i="31"/>
  <c r="V303" i="31"/>
  <c r="U303" i="31"/>
  <c r="T303" i="31"/>
  <c r="S303" i="31"/>
  <c r="R303" i="31"/>
  <c r="P303" i="31"/>
  <c r="Q303" i="31" s="1"/>
  <c r="Z302" i="31"/>
  <c r="V302" i="31"/>
  <c r="U302" i="31"/>
  <c r="T302" i="31"/>
  <c r="S302" i="31"/>
  <c r="R302" i="31"/>
  <c r="P302" i="31"/>
  <c r="Q302" i="31" s="1"/>
  <c r="Z301" i="31"/>
  <c r="V301" i="31"/>
  <c r="U301" i="31"/>
  <c r="T301" i="31"/>
  <c r="S301" i="31"/>
  <c r="R301" i="31"/>
  <c r="P301" i="31"/>
  <c r="Q301" i="31" s="1"/>
  <c r="Z300" i="31"/>
  <c r="V300" i="31"/>
  <c r="U300" i="31"/>
  <c r="T300" i="31"/>
  <c r="S300" i="31"/>
  <c r="R300" i="31"/>
  <c r="P300" i="31"/>
  <c r="Q300" i="31" s="1"/>
  <c r="Z299" i="31"/>
  <c r="V299" i="31"/>
  <c r="U299" i="31"/>
  <c r="T299" i="31"/>
  <c r="S299" i="31"/>
  <c r="R299" i="31"/>
  <c r="P299" i="31"/>
  <c r="Q299" i="31" s="1"/>
  <c r="Z298" i="31"/>
  <c r="V298" i="31"/>
  <c r="U298" i="31"/>
  <c r="T298" i="31"/>
  <c r="S298" i="31"/>
  <c r="R298" i="31"/>
  <c r="P298" i="31"/>
  <c r="Q298" i="31" s="1"/>
  <c r="Z297" i="31"/>
  <c r="V297" i="31"/>
  <c r="U297" i="31"/>
  <c r="T297" i="31"/>
  <c r="S297" i="31"/>
  <c r="R297" i="31"/>
  <c r="P297" i="31"/>
  <c r="Q297" i="31" s="1"/>
  <c r="Z296" i="31"/>
  <c r="V296" i="31"/>
  <c r="U296" i="31"/>
  <c r="T296" i="31"/>
  <c r="S296" i="31"/>
  <c r="R296" i="31"/>
  <c r="P296" i="31"/>
  <c r="Q296" i="31" s="1"/>
  <c r="Z295" i="31"/>
  <c r="V295" i="31"/>
  <c r="U295" i="31"/>
  <c r="T295" i="31"/>
  <c r="S295" i="31"/>
  <c r="R295" i="31"/>
  <c r="P295" i="31"/>
  <c r="Q295" i="31" s="1"/>
  <c r="Z294" i="31"/>
  <c r="V294" i="31"/>
  <c r="U294" i="31"/>
  <c r="T294" i="31"/>
  <c r="S294" i="31"/>
  <c r="R294" i="31"/>
  <c r="P294" i="31"/>
  <c r="Q294" i="31" s="1"/>
  <c r="Z293" i="31"/>
  <c r="V293" i="31"/>
  <c r="U293" i="31"/>
  <c r="T293" i="31"/>
  <c r="S293" i="31"/>
  <c r="R293" i="31"/>
  <c r="P293" i="31"/>
  <c r="Q293" i="31" s="1"/>
  <c r="Z292" i="31"/>
  <c r="V292" i="31"/>
  <c r="U292" i="31"/>
  <c r="T292" i="31"/>
  <c r="S292" i="31"/>
  <c r="R292" i="31"/>
  <c r="P292" i="31"/>
  <c r="Z291" i="31"/>
  <c r="V291" i="31"/>
  <c r="U291" i="31"/>
  <c r="T291" i="31"/>
  <c r="S291" i="31"/>
  <c r="R291" i="31"/>
  <c r="P291" i="31"/>
  <c r="Q291" i="31" s="1"/>
  <c r="Z290" i="31"/>
  <c r="V290" i="31"/>
  <c r="U290" i="31"/>
  <c r="T290" i="31"/>
  <c r="S290" i="31"/>
  <c r="R290" i="31"/>
  <c r="P290" i="31"/>
  <c r="Q290" i="31" s="1"/>
  <c r="Z289" i="31"/>
  <c r="V289" i="31"/>
  <c r="U289" i="31"/>
  <c r="T289" i="31"/>
  <c r="S289" i="31"/>
  <c r="R289" i="31"/>
  <c r="P289" i="31"/>
  <c r="Q289" i="31" s="1"/>
  <c r="Z288" i="31"/>
  <c r="V288" i="31"/>
  <c r="U288" i="31"/>
  <c r="T288" i="31"/>
  <c r="S288" i="31"/>
  <c r="R288" i="31"/>
  <c r="P288" i="31"/>
  <c r="Q288" i="31" s="1"/>
  <c r="Z287" i="31"/>
  <c r="V287" i="31"/>
  <c r="U287" i="31"/>
  <c r="T287" i="31"/>
  <c r="S287" i="31"/>
  <c r="R287" i="31"/>
  <c r="P287" i="31"/>
  <c r="Q287" i="31" s="1"/>
  <c r="Z286" i="31"/>
  <c r="V286" i="31"/>
  <c r="U286" i="31"/>
  <c r="T286" i="31"/>
  <c r="S286" i="31"/>
  <c r="R286" i="31"/>
  <c r="P286" i="31"/>
  <c r="Q286" i="31" s="1"/>
  <c r="Z285" i="31"/>
  <c r="V285" i="31"/>
  <c r="U285" i="31"/>
  <c r="T285" i="31"/>
  <c r="S285" i="31"/>
  <c r="R285" i="31"/>
  <c r="P285" i="31"/>
  <c r="Q285" i="31" s="1"/>
  <c r="Z284" i="31"/>
  <c r="V284" i="31"/>
  <c r="U284" i="31"/>
  <c r="T284" i="31"/>
  <c r="S284" i="31"/>
  <c r="R284" i="31"/>
  <c r="P284" i="31"/>
  <c r="Q284" i="31" s="1"/>
  <c r="Z283" i="31"/>
  <c r="V283" i="31"/>
  <c r="U283" i="31"/>
  <c r="T283" i="31"/>
  <c r="S283" i="31"/>
  <c r="R283" i="31"/>
  <c r="P283" i="31"/>
  <c r="Q283" i="31" s="1"/>
  <c r="Z282" i="31"/>
  <c r="V282" i="31"/>
  <c r="U282" i="31"/>
  <c r="T282" i="31"/>
  <c r="S282" i="31"/>
  <c r="R282" i="31"/>
  <c r="P282" i="31"/>
  <c r="Q282" i="31" s="1"/>
  <c r="Z281" i="31"/>
  <c r="V281" i="31"/>
  <c r="U281" i="31"/>
  <c r="T281" i="31"/>
  <c r="S281" i="31"/>
  <c r="R281" i="31"/>
  <c r="P281" i="31"/>
  <c r="Q281" i="31" s="1"/>
  <c r="Z280" i="31"/>
  <c r="V280" i="31"/>
  <c r="U280" i="31"/>
  <c r="T280" i="31"/>
  <c r="S280" i="31"/>
  <c r="R280" i="31"/>
  <c r="P280" i="31"/>
  <c r="Q280" i="31" s="1"/>
  <c r="Z279" i="31"/>
  <c r="V279" i="31"/>
  <c r="U279" i="31"/>
  <c r="T279" i="31"/>
  <c r="S279" i="31"/>
  <c r="R279" i="31"/>
  <c r="P279" i="31"/>
  <c r="Q279" i="31" s="1"/>
  <c r="Z278" i="31"/>
  <c r="V278" i="31"/>
  <c r="U278" i="31"/>
  <c r="T278" i="31"/>
  <c r="S278" i="31"/>
  <c r="R278" i="31"/>
  <c r="P278" i="31"/>
  <c r="Q278" i="31" s="1"/>
  <c r="Z277" i="31"/>
  <c r="V277" i="31"/>
  <c r="U277" i="31"/>
  <c r="T277" i="31"/>
  <c r="S277" i="31"/>
  <c r="R277" i="31"/>
  <c r="P277" i="31"/>
  <c r="Q277" i="31" s="1"/>
  <c r="Z276" i="31"/>
  <c r="V276" i="31"/>
  <c r="U276" i="31"/>
  <c r="T276" i="31"/>
  <c r="S276" i="31"/>
  <c r="R276" i="31"/>
  <c r="P276" i="31"/>
  <c r="Q276" i="31" s="1"/>
  <c r="Z275" i="31"/>
  <c r="V275" i="31"/>
  <c r="U275" i="31"/>
  <c r="T275" i="31"/>
  <c r="S275" i="31"/>
  <c r="R275" i="31"/>
  <c r="P275" i="31"/>
  <c r="Q275" i="31" s="1"/>
  <c r="Z274" i="31"/>
  <c r="V274" i="31"/>
  <c r="U274" i="31"/>
  <c r="T274" i="31"/>
  <c r="S274" i="31"/>
  <c r="R274" i="31"/>
  <c r="P274" i="31"/>
  <c r="Q274" i="31" s="1"/>
  <c r="Z273" i="31"/>
  <c r="V273" i="31"/>
  <c r="U273" i="31"/>
  <c r="T273" i="31"/>
  <c r="S273" i="31"/>
  <c r="R273" i="31"/>
  <c r="P273" i="31"/>
  <c r="Q273" i="31" s="1"/>
  <c r="Z272" i="31"/>
  <c r="V272" i="31"/>
  <c r="U272" i="31"/>
  <c r="T272" i="31"/>
  <c r="S272" i="31"/>
  <c r="R272" i="31"/>
  <c r="P272" i="31"/>
  <c r="Q272" i="31" s="1"/>
  <c r="Z271" i="31"/>
  <c r="V271" i="31"/>
  <c r="U271" i="31"/>
  <c r="T271" i="31"/>
  <c r="S271" i="31"/>
  <c r="R271" i="31"/>
  <c r="P271" i="31"/>
  <c r="Q271" i="31" s="1"/>
  <c r="Z270" i="31"/>
  <c r="V270" i="31"/>
  <c r="U270" i="31"/>
  <c r="T270" i="31"/>
  <c r="S270" i="31"/>
  <c r="R270" i="31"/>
  <c r="P270" i="31"/>
  <c r="Q270" i="31" s="1"/>
  <c r="Z269" i="31"/>
  <c r="V269" i="31"/>
  <c r="U269" i="31"/>
  <c r="T269" i="31"/>
  <c r="S269" i="31"/>
  <c r="R269" i="31"/>
  <c r="P269" i="31"/>
  <c r="Q269" i="31" s="1"/>
  <c r="Z268" i="31"/>
  <c r="V268" i="31"/>
  <c r="U268" i="31"/>
  <c r="T268" i="31"/>
  <c r="S268" i="31"/>
  <c r="R268" i="31"/>
  <c r="P268" i="31"/>
  <c r="Q268" i="31" s="1"/>
  <c r="Z267" i="31"/>
  <c r="V267" i="31"/>
  <c r="U267" i="31"/>
  <c r="T267" i="31"/>
  <c r="S267" i="31"/>
  <c r="R267" i="31"/>
  <c r="P267" i="31"/>
  <c r="Q267" i="31" s="1"/>
  <c r="Z266" i="31"/>
  <c r="V266" i="31"/>
  <c r="U266" i="31"/>
  <c r="T266" i="31"/>
  <c r="S266" i="31"/>
  <c r="R266" i="31"/>
  <c r="P266" i="31"/>
  <c r="Z265" i="31"/>
  <c r="V265" i="31"/>
  <c r="U265" i="31"/>
  <c r="T265" i="31"/>
  <c r="S265" i="31"/>
  <c r="R265" i="31"/>
  <c r="P265" i="31"/>
  <c r="Q265" i="31" s="1"/>
  <c r="Z264" i="31"/>
  <c r="V264" i="31"/>
  <c r="U264" i="31"/>
  <c r="T264" i="31"/>
  <c r="S264" i="31"/>
  <c r="R264" i="31"/>
  <c r="P264" i="31"/>
  <c r="Q264" i="31" s="1"/>
  <c r="Z263" i="31"/>
  <c r="V263" i="31"/>
  <c r="U263" i="31"/>
  <c r="T263" i="31"/>
  <c r="S263" i="31"/>
  <c r="R263" i="31"/>
  <c r="P263" i="31"/>
  <c r="Q263" i="31" s="1"/>
  <c r="Z262" i="31"/>
  <c r="V262" i="31"/>
  <c r="U262" i="31"/>
  <c r="T262" i="31"/>
  <c r="S262" i="31"/>
  <c r="R262" i="31"/>
  <c r="P262" i="31"/>
  <c r="Q262" i="31" s="1"/>
  <c r="Z261" i="31"/>
  <c r="V261" i="31"/>
  <c r="U261" i="31"/>
  <c r="T261" i="31"/>
  <c r="S261" i="31"/>
  <c r="R261" i="31"/>
  <c r="P261" i="31"/>
  <c r="Q261" i="31" s="1"/>
  <c r="Z260" i="31"/>
  <c r="V260" i="31"/>
  <c r="U260" i="31"/>
  <c r="T260" i="31"/>
  <c r="S260" i="31"/>
  <c r="R260" i="31"/>
  <c r="P260" i="31"/>
  <c r="Q260" i="31" s="1"/>
  <c r="Z259" i="31"/>
  <c r="V259" i="31"/>
  <c r="U259" i="31"/>
  <c r="T259" i="31"/>
  <c r="S259" i="31"/>
  <c r="R259" i="31"/>
  <c r="P259" i="31"/>
  <c r="Q259" i="31" s="1"/>
  <c r="Z258" i="31"/>
  <c r="V258" i="31"/>
  <c r="U258" i="31"/>
  <c r="T258" i="31"/>
  <c r="S258" i="31"/>
  <c r="R258" i="31"/>
  <c r="P258" i="31"/>
  <c r="Q258" i="31" s="1"/>
  <c r="Z257" i="31"/>
  <c r="V257" i="31"/>
  <c r="U257" i="31"/>
  <c r="T257" i="31"/>
  <c r="S257" i="31"/>
  <c r="R257" i="31"/>
  <c r="P257" i="31"/>
  <c r="Q257" i="31" s="1"/>
  <c r="Z256" i="31"/>
  <c r="V256" i="31"/>
  <c r="U256" i="31"/>
  <c r="T256" i="31"/>
  <c r="S256" i="31"/>
  <c r="R256" i="31"/>
  <c r="P256" i="31"/>
  <c r="Q256" i="31" s="1"/>
  <c r="Z255" i="31"/>
  <c r="V255" i="31"/>
  <c r="U255" i="31"/>
  <c r="T255" i="31"/>
  <c r="S255" i="31"/>
  <c r="R255" i="31"/>
  <c r="P255" i="31"/>
  <c r="Q255" i="31" s="1"/>
  <c r="Z254" i="31"/>
  <c r="V254" i="31"/>
  <c r="U254" i="31"/>
  <c r="T254" i="31"/>
  <c r="S254" i="31"/>
  <c r="R254" i="31"/>
  <c r="P254" i="31"/>
  <c r="Q254" i="31" s="1"/>
  <c r="Z253" i="31"/>
  <c r="V253" i="31"/>
  <c r="U253" i="31"/>
  <c r="T253" i="31"/>
  <c r="S253" i="31"/>
  <c r="R253" i="31"/>
  <c r="P253" i="31"/>
  <c r="Q253" i="31" s="1"/>
  <c r="Z252" i="31"/>
  <c r="V252" i="31"/>
  <c r="U252" i="31"/>
  <c r="T252" i="31"/>
  <c r="S252" i="31"/>
  <c r="R252" i="31"/>
  <c r="P252" i="31"/>
  <c r="Q252" i="31" s="1"/>
  <c r="Z251" i="31"/>
  <c r="V251" i="31"/>
  <c r="U251" i="31"/>
  <c r="T251" i="31"/>
  <c r="S251" i="31"/>
  <c r="R251" i="31"/>
  <c r="P251" i="31"/>
  <c r="Q251" i="31" s="1"/>
  <c r="Z250" i="31"/>
  <c r="V250" i="31"/>
  <c r="U250" i="31"/>
  <c r="T250" i="31"/>
  <c r="S250" i="31"/>
  <c r="R250" i="31"/>
  <c r="P250" i="31"/>
  <c r="Q250" i="31" s="1"/>
  <c r="Z249" i="31"/>
  <c r="V249" i="31"/>
  <c r="U249" i="31"/>
  <c r="T249" i="31"/>
  <c r="S249" i="31"/>
  <c r="R249" i="31"/>
  <c r="P249" i="31"/>
  <c r="Q249" i="31" s="1"/>
  <c r="Z248" i="31"/>
  <c r="V248" i="31"/>
  <c r="U248" i="31"/>
  <c r="T248" i="31"/>
  <c r="S248" i="31"/>
  <c r="R248" i="31"/>
  <c r="P248" i="31"/>
  <c r="Q248" i="31" s="1"/>
  <c r="Z247" i="31"/>
  <c r="V247" i="31"/>
  <c r="U247" i="31"/>
  <c r="T247" i="31"/>
  <c r="S247" i="31"/>
  <c r="R247" i="31"/>
  <c r="P247" i="31"/>
  <c r="Q247" i="31" s="1"/>
  <c r="Z246" i="31"/>
  <c r="V246" i="31"/>
  <c r="U246" i="31"/>
  <c r="T246" i="31"/>
  <c r="S246" i="31"/>
  <c r="R246" i="31"/>
  <c r="P246" i="31"/>
  <c r="Q246" i="31" s="1"/>
  <c r="Z245" i="31"/>
  <c r="V245" i="31"/>
  <c r="U245" i="31"/>
  <c r="T245" i="31"/>
  <c r="S245" i="31"/>
  <c r="R245" i="31"/>
  <c r="P245" i="31"/>
  <c r="Q245" i="31" s="1"/>
  <c r="Z244" i="31"/>
  <c r="V244" i="31"/>
  <c r="U244" i="31"/>
  <c r="T244" i="31"/>
  <c r="S244" i="31"/>
  <c r="R244" i="31"/>
  <c r="P244" i="31"/>
  <c r="Q244" i="31" s="1"/>
  <c r="Z243" i="31"/>
  <c r="V243" i="31"/>
  <c r="U243" i="31"/>
  <c r="T243" i="31"/>
  <c r="S243" i="31"/>
  <c r="R243" i="31"/>
  <c r="P243" i="31"/>
  <c r="Q243" i="31" s="1"/>
  <c r="Z242" i="31"/>
  <c r="V242" i="31"/>
  <c r="U242" i="31"/>
  <c r="T242" i="31"/>
  <c r="S242" i="31"/>
  <c r="R242" i="31"/>
  <c r="P242" i="31"/>
  <c r="Q242" i="31" s="1"/>
  <c r="Z241" i="31"/>
  <c r="V241" i="31"/>
  <c r="U241" i="31"/>
  <c r="T241" i="31"/>
  <c r="S241" i="31"/>
  <c r="R241" i="31"/>
  <c r="P241" i="31"/>
  <c r="Q241" i="31" s="1"/>
  <c r="Z240" i="31"/>
  <c r="V240" i="31"/>
  <c r="U240" i="31"/>
  <c r="T240" i="31"/>
  <c r="S240" i="31"/>
  <c r="R240" i="31"/>
  <c r="P240" i="31"/>
  <c r="Q240" i="31" s="1"/>
  <c r="Z239" i="31"/>
  <c r="V239" i="31"/>
  <c r="U239" i="31"/>
  <c r="T239" i="31"/>
  <c r="S239" i="31"/>
  <c r="R239" i="31"/>
  <c r="P239" i="31"/>
  <c r="Q239" i="31" s="1"/>
  <c r="Z238" i="31"/>
  <c r="V238" i="31"/>
  <c r="U238" i="31"/>
  <c r="T238" i="31"/>
  <c r="S238" i="31"/>
  <c r="R238" i="31"/>
  <c r="P238" i="31"/>
  <c r="Q238" i="31" s="1"/>
  <c r="Z237" i="31"/>
  <c r="V237" i="31"/>
  <c r="U237" i="31"/>
  <c r="T237" i="31"/>
  <c r="S237" i="31"/>
  <c r="R237" i="31"/>
  <c r="P237" i="31"/>
  <c r="Q237" i="31" s="1"/>
  <c r="Z236" i="31"/>
  <c r="V236" i="31"/>
  <c r="U236" i="31"/>
  <c r="T236" i="31"/>
  <c r="S236" i="31"/>
  <c r="R236" i="31"/>
  <c r="P236" i="31"/>
  <c r="Q236" i="31" s="1"/>
  <c r="Z235" i="31"/>
  <c r="V235" i="31"/>
  <c r="U235" i="31"/>
  <c r="T235" i="31"/>
  <c r="S235" i="31"/>
  <c r="R235" i="31"/>
  <c r="P235" i="31"/>
  <c r="Q235" i="31" s="1"/>
  <c r="Z234" i="31"/>
  <c r="V234" i="31"/>
  <c r="U234" i="31"/>
  <c r="T234" i="31"/>
  <c r="S234" i="31"/>
  <c r="R234" i="31"/>
  <c r="P234" i="31"/>
  <c r="Q234" i="31" s="1"/>
  <c r="Z233" i="31"/>
  <c r="V233" i="31"/>
  <c r="U233" i="31"/>
  <c r="T233" i="31"/>
  <c r="S233" i="31"/>
  <c r="R233" i="31"/>
  <c r="P233" i="31"/>
  <c r="Q233" i="31" s="1"/>
  <c r="Z232" i="31"/>
  <c r="V232" i="31"/>
  <c r="U232" i="31"/>
  <c r="T232" i="31"/>
  <c r="S232" i="31"/>
  <c r="R232" i="31"/>
  <c r="P232" i="31"/>
  <c r="Q232" i="31" s="1"/>
  <c r="Z231" i="31"/>
  <c r="V231" i="31"/>
  <c r="U231" i="31"/>
  <c r="T231" i="31"/>
  <c r="S231" i="31"/>
  <c r="R231" i="31"/>
  <c r="P231" i="31"/>
  <c r="Q231" i="31" s="1"/>
  <c r="Z230" i="31"/>
  <c r="V230" i="31"/>
  <c r="U230" i="31"/>
  <c r="T230" i="31"/>
  <c r="S230" i="31"/>
  <c r="R230" i="31"/>
  <c r="P230" i="31"/>
  <c r="Q230" i="31" s="1"/>
  <c r="Z229" i="31"/>
  <c r="V229" i="31"/>
  <c r="U229" i="31"/>
  <c r="T229" i="31"/>
  <c r="S229" i="31"/>
  <c r="R229" i="31"/>
  <c r="P229" i="31"/>
  <c r="Q229" i="31" s="1"/>
  <c r="Z228" i="31"/>
  <c r="V228" i="31"/>
  <c r="U228" i="31"/>
  <c r="T228" i="31"/>
  <c r="S228" i="31"/>
  <c r="R228" i="31"/>
  <c r="P228" i="31"/>
  <c r="Q228" i="31" s="1"/>
  <c r="Z227" i="31"/>
  <c r="V227" i="31"/>
  <c r="U227" i="31"/>
  <c r="T227" i="31"/>
  <c r="S227" i="31"/>
  <c r="R227" i="31"/>
  <c r="P227" i="31"/>
  <c r="Q227" i="31" s="1"/>
  <c r="Z226" i="31"/>
  <c r="V226" i="31"/>
  <c r="U226" i="31"/>
  <c r="T226" i="31"/>
  <c r="S226" i="31"/>
  <c r="R226" i="31"/>
  <c r="P226" i="31"/>
  <c r="Q226" i="31" s="1"/>
  <c r="Z225" i="31"/>
  <c r="V225" i="31"/>
  <c r="U225" i="31"/>
  <c r="T225" i="31"/>
  <c r="S225" i="31"/>
  <c r="R225" i="31"/>
  <c r="P225" i="31"/>
  <c r="Q225" i="31" s="1"/>
  <c r="Z224" i="31"/>
  <c r="V224" i="31"/>
  <c r="U224" i="31"/>
  <c r="T224" i="31"/>
  <c r="S224" i="31"/>
  <c r="R224" i="31"/>
  <c r="P224" i="31"/>
  <c r="Q224" i="31" s="1"/>
  <c r="Z223" i="31"/>
  <c r="V223" i="31"/>
  <c r="U223" i="31"/>
  <c r="T223" i="31"/>
  <c r="S223" i="31"/>
  <c r="R223" i="31"/>
  <c r="P223" i="31"/>
  <c r="Q223" i="31" s="1"/>
  <c r="Z222" i="31"/>
  <c r="V222" i="31"/>
  <c r="U222" i="31"/>
  <c r="T222" i="31"/>
  <c r="S222" i="31"/>
  <c r="R222" i="31"/>
  <c r="P222" i="31"/>
  <c r="Q222" i="31" s="1"/>
  <c r="Z221" i="31"/>
  <c r="V221" i="31"/>
  <c r="U221" i="31"/>
  <c r="T221" i="31"/>
  <c r="S221" i="31"/>
  <c r="R221" i="31"/>
  <c r="P221" i="31"/>
  <c r="Q221" i="31" s="1"/>
  <c r="Z220" i="31"/>
  <c r="V220" i="31"/>
  <c r="U220" i="31"/>
  <c r="T220" i="31"/>
  <c r="S220" i="31"/>
  <c r="R220" i="31"/>
  <c r="P220" i="31"/>
  <c r="Q220" i="31" s="1"/>
  <c r="Z219" i="31"/>
  <c r="V219" i="31"/>
  <c r="U219" i="31"/>
  <c r="T219" i="31"/>
  <c r="S219" i="31"/>
  <c r="R219" i="31"/>
  <c r="P219" i="31"/>
  <c r="Q219" i="31" s="1"/>
  <c r="Z218" i="31"/>
  <c r="V218" i="31"/>
  <c r="U218" i="31"/>
  <c r="T218" i="31"/>
  <c r="S218" i="31"/>
  <c r="R218" i="31"/>
  <c r="P218" i="31"/>
  <c r="Q218" i="31" s="1"/>
  <c r="Z217" i="31"/>
  <c r="V217" i="31"/>
  <c r="U217" i="31"/>
  <c r="T217" i="31"/>
  <c r="S217" i="31"/>
  <c r="R217" i="31"/>
  <c r="P217" i="31"/>
  <c r="Q217" i="31" s="1"/>
  <c r="Z216" i="31"/>
  <c r="V216" i="31"/>
  <c r="U216" i="31"/>
  <c r="T216" i="31"/>
  <c r="S216" i="31"/>
  <c r="R216" i="31"/>
  <c r="P216" i="31"/>
  <c r="Q216" i="31" s="1"/>
  <c r="Z215" i="31"/>
  <c r="V215" i="31"/>
  <c r="U215" i="31"/>
  <c r="T215" i="31"/>
  <c r="S215" i="31"/>
  <c r="R215" i="31"/>
  <c r="P215" i="31"/>
  <c r="Q215" i="31" s="1"/>
  <c r="Z214" i="31"/>
  <c r="V214" i="31"/>
  <c r="U214" i="31"/>
  <c r="T214" i="31"/>
  <c r="S214" i="31"/>
  <c r="R214" i="31"/>
  <c r="P214" i="31"/>
  <c r="Q214" i="31" s="1"/>
  <c r="Z213" i="31"/>
  <c r="V213" i="31"/>
  <c r="U213" i="31"/>
  <c r="T213" i="31"/>
  <c r="S213" i="31"/>
  <c r="R213" i="31"/>
  <c r="P213" i="31"/>
  <c r="Q213" i="31" s="1"/>
  <c r="Z212" i="31"/>
  <c r="V212" i="31"/>
  <c r="U212" i="31"/>
  <c r="T212" i="31"/>
  <c r="S212" i="31"/>
  <c r="R212" i="31"/>
  <c r="P212" i="31"/>
  <c r="Q212" i="31" s="1"/>
  <c r="Z211" i="31"/>
  <c r="V211" i="31"/>
  <c r="U211" i="31"/>
  <c r="T211" i="31"/>
  <c r="S211" i="31"/>
  <c r="R211" i="31"/>
  <c r="P211" i="31"/>
  <c r="Q211" i="31" s="1"/>
  <c r="Z210" i="31"/>
  <c r="V210" i="31"/>
  <c r="U210" i="31"/>
  <c r="T210" i="31"/>
  <c r="S210" i="31"/>
  <c r="R210" i="31"/>
  <c r="P210" i="31"/>
  <c r="Q210" i="31" s="1"/>
  <c r="Z209" i="31"/>
  <c r="V209" i="31"/>
  <c r="U209" i="31"/>
  <c r="T209" i="31"/>
  <c r="S209" i="31"/>
  <c r="R209" i="31"/>
  <c r="P209" i="31"/>
  <c r="Q209" i="31" s="1"/>
  <c r="Z208" i="31"/>
  <c r="V208" i="31"/>
  <c r="U208" i="31"/>
  <c r="T208" i="31"/>
  <c r="S208" i="31"/>
  <c r="R208" i="31"/>
  <c r="P208" i="31"/>
  <c r="Q208" i="31" s="1"/>
  <c r="Z207" i="31"/>
  <c r="V207" i="31"/>
  <c r="U207" i="31"/>
  <c r="T207" i="31"/>
  <c r="S207" i="31"/>
  <c r="R207" i="31"/>
  <c r="P207" i="31"/>
  <c r="Q207" i="31" s="1"/>
  <c r="Z206" i="31"/>
  <c r="V206" i="31"/>
  <c r="U206" i="31"/>
  <c r="T206" i="31"/>
  <c r="S206" i="31"/>
  <c r="R206" i="31"/>
  <c r="P206" i="31"/>
  <c r="Q206" i="31" s="1"/>
  <c r="Z205" i="31"/>
  <c r="V205" i="31"/>
  <c r="U205" i="31"/>
  <c r="T205" i="31"/>
  <c r="S205" i="31"/>
  <c r="R205" i="31"/>
  <c r="P205" i="31"/>
  <c r="Q205" i="31" s="1"/>
  <c r="Z204" i="31"/>
  <c r="V204" i="31"/>
  <c r="U204" i="31"/>
  <c r="T204" i="31"/>
  <c r="S204" i="31"/>
  <c r="R204" i="31"/>
  <c r="P204" i="31"/>
  <c r="Q204" i="31" s="1"/>
  <c r="Z203" i="31"/>
  <c r="V203" i="31"/>
  <c r="U203" i="31"/>
  <c r="T203" i="31"/>
  <c r="S203" i="31"/>
  <c r="R203" i="31"/>
  <c r="P203" i="31"/>
  <c r="Q203" i="31" s="1"/>
  <c r="Z202" i="31"/>
  <c r="V202" i="31"/>
  <c r="U202" i="31"/>
  <c r="T202" i="31"/>
  <c r="S202" i="31"/>
  <c r="R202" i="31"/>
  <c r="P202" i="31"/>
  <c r="Q202" i="31" s="1"/>
  <c r="Z201" i="31"/>
  <c r="V201" i="31"/>
  <c r="U201" i="31"/>
  <c r="T201" i="31"/>
  <c r="S201" i="31"/>
  <c r="R201" i="31"/>
  <c r="P201" i="31"/>
  <c r="Q201" i="31" s="1"/>
  <c r="Z200" i="31"/>
  <c r="V200" i="31"/>
  <c r="U200" i="31"/>
  <c r="T200" i="31"/>
  <c r="S200" i="31"/>
  <c r="R200" i="31"/>
  <c r="P200" i="31"/>
  <c r="Q200" i="31" s="1"/>
  <c r="Z199" i="31"/>
  <c r="V199" i="31"/>
  <c r="U199" i="31"/>
  <c r="T199" i="31"/>
  <c r="S199" i="31"/>
  <c r="R199" i="31"/>
  <c r="P199" i="31"/>
  <c r="Q199" i="31" s="1"/>
  <c r="Z198" i="31"/>
  <c r="V198" i="31"/>
  <c r="U198" i="31"/>
  <c r="T198" i="31"/>
  <c r="S198" i="31"/>
  <c r="R198" i="31"/>
  <c r="P198" i="31"/>
  <c r="Q198" i="31" s="1"/>
  <c r="Z197" i="31"/>
  <c r="V197" i="31"/>
  <c r="U197" i="31"/>
  <c r="T197" i="31"/>
  <c r="S197" i="31"/>
  <c r="R197" i="31"/>
  <c r="P197" i="31"/>
  <c r="Q197" i="31" s="1"/>
  <c r="Z196" i="31"/>
  <c r="V196" i="31"/>
  <c r="U196" i="31"/>
  <c r="T196" i="31"/>
  <c r="S196" i="31"/>
  <c r="R196" i="31"/>
  <c r="P196" i="31"/>
  <c r="Q196" i="31" s="1"/>
  <c r="Z195" i="31"/>
  <c r="V195" i="31"/>
  <c r="U195" i="31"/>
  <c r="T195" i="31"/>
  <c r="S195" i="31"/>
  <c r="R195" i="31"/>
  <c r="P195" i="31"/>
  <c r="Q195" i="31" s="1"/>
  <c r="Z194" i="31"/>
  <c r="V194" i="31"/>
  <c r="U194" i="31"/>
  <c r="T194" i="31"/>
  <c r="S194" i="31"/>
  <c r="R194" i="31"/>
  <c r="P194" i="31"/>
  <c r="Q194" i="31" s="1"/>
  <c r="Z193" i="31"/>
  <c r="V193" i="31"/>
  <c r="U193" i="31"/>
  <c r="T193" i="31"/>
  <c r="S193" i="31"/>
  <c r="R193" i="31"/>
  <c r="P193" i="31"/>
  <c r="Q193" i="31" s="1"/>
  <c r="Z192" i="31"/>
  <c r="V192" i="31"/>
  <c r="U192" i="31"/>
  <c r="T192" i="31"/>
  <c r="S192" i="31"/>
  <c r="R192" i="31"/>
  <c r="P192" i="31"/>
  <c r="Q192" i="31" s="1"/>
  <c r="Z191" i="31"/>
  <c r="V191" i="31"/>
  <c r="U191" i="31"/>
  <c r="T191" i="31"/>
  <c r="S191" i="31"/>
  <c r="R191" i="31"/>
  <c r="P191" i="31"/>
  <c r="Q191" i="31" s="1"/>
  <c r="Z190" i="31"/>
  <c r="V190" i="31"/>
  <c r="U190" i="31"/>
  <c r="T190" i="31"/>
  <c r="S190" i="31"/>
  <c r="R190" i="31"/>
  <c r="P190" i="31"/>
  <c r="Q190" i="31" s="1"/>
  <c r="Z189" i="31"/>
  <c r="V189" i="31"/>
  <c r="U189" i="31"/>
  <c r="T189" i="31"/>
  <c r="S189" i="31"/>
  <c r="R189" i="31"/>
  <c r="P189" i="31"/>
  <c r="Q189" i="31" s="1"/>
  <c r="Z188" i="31"/>
  <c r="V188" i="31"/>
  <c r="U188" i="31"/>
  <c r="T188" i="31"/>
  <c r="S188" i="31"/>
  <c r="R188" i="31"/>
  <c r="P188" i="31"/>
  <c r="Q188" i="31" s="1"/>
  <c r="Z187" i="31"/>
  <c r="V187" i="31"/>
  <c r="U187" i="31"/>
  <c r="T187" i="31"/>
  <c r="S187" i="31"/>
  <c r="R187" i="31"/>
  <c r="P187" i="31"/>
  <c r="Q187" i="31" s="1"/>
  <c r="Z186" i="31"/>
  <c r="V186" i="31"/>
  <c r="U186" i="31"/>
  <c r="T186" i="31"/>
  <c r="S186" i="31"/>
  <c r="R186" i="31"/>
  <c r="P186" i="31"/>
  <c r="Q186" i="31" s="1"/>
  <c r="Z185" i="31"/>
  <c r="V185" i="31"/>
  <c r="U185" i="31"/>
  <c r="T185" i="31"/>
  <c r="S185" i="31"/>
  <c r="R185" i="31"/>
  <c r="P185" i="31"/>
  <c r="Q185" i="31" s="1"/>
  <c r="Z184" i="31"/>
  <c r="V184" i="31"/>
  <c r="U184" i="31"/>
  <c r="T184" i="31"/>
  <c r="S184" i="31"/>
  <c r="R184" i="31"/>
  <c r="Z183" i="31"/>
  <c r="V183" i="31"/>
  <c r="U183" i="31"/>
  <c r="T183" i="31"/>
  <c r="S183" i="31"/>
  <c r="R183" i="31"/>
  <c r="P183" i="31"/>
  <c r="Q183" i="31" s="1"/>
  <c r="Z182" i="31"/>
  <c r="V182" i="31"/>
  <c r="U182" i="31"/>
  <c r="T182" i="31"/>
  <c r="S182" i="31"/>
  <c r="R182" i="31"/>
  <c r="P182" i="31"/>
  <c r="Q182" i="31" s="1"/>
  <c r="Z181" i="31"/>
  <c r="V181" i="31"/>
  <c r="U181" i="31"/>
  <c r="T181" i="31"/>
  <c r="S181" i="31"/>
  <c r="R181" i="31"/>
  <c r="P181" i="31"/>
  <c r="Q181" i="31" s="1"/>
  <c r="Z180" i="31"/>
  <c r="V180" i="31"/>
  <c r="U180" i="31"/>
  <c r="T180" i="31"/>
  <c r="S180" i="31"/>
  <c r="R180" i="31"/>
  <c r="P180" i="31"/>
  <c r="Q180" i="31" s="1"/>
  <c r="Z179" i="31"/>
  <c r="V179" i="31"/>
  <c r="U179" i="31"/>
  <c r="T179" i="31"/>
  <c r="S179" i="31"/>
  <c r="R179" i="31"/>
  <c r="P179" i="31"/>
  <c r="Q179" i="31" s="1"/>
  <c r="Z178" i="31"/>
  <c r="V178" i="31"/>
  <c r="U178" i="31"/>
  <c r="T178" i="31"/>
  <c r="S178" i="31"/>
  <c r="R178" i="31"/>
  <c r="P178" i="31"/>
  <c r="Q178" i="31" s="1"/>
  <c r="Z177" i="31"/>
  <c r="V177" i="31"/>
  <c r="U177" i="31"/>
  <c r="T177" i="31"/>
  <c r="S177" i="31"/>
  <c r="R177" i="31"/>
  <c r="P177" i="31"/>
  <c r="Q177" i="31" s="1"/>
  <c r="Z176" i="31"/>
  <c r="V176" i="31"/>
  <c r="U176" i="31"/>
  <c r="T176" i="31"/>
  <c r="S176" i="31"/>
  <c r="R176" i="31"/>
  <c r="P176" i="31"/>
  <c r="Q176" i="31" s="1"/>
  <c r="Z175" i="31"/>
  <c r="V175" i="31"/>
  <c r="U175" i="31"/>
  <c r="T175" i="31"/>
  <c r="S175" i="31"/>
  <c r="R175" i="31"/>
  <c r="P175" i="31"/>
  <c r="Q175" i="31" s="1"/>
  <c r="Z174" i="31"/>
  <c r="V174" i="31"/>
  <c r="U174" i="31"/>
  <c r="T174" i="31"/>
  <c r="S174" i="31"/>
  <c r="R174" i="31"/>
  <c r="P174" i="31"/>
  <c r="Q174" i="31" s="1"/>
  <c r="Z173" i="31"/>
  <c r="V173" i="31"/>
  <c r="U173" i="31"/>
  <c r="T173" i="31"/>
  <c r="S173" i="31"/>
  <c r="R173" i="31"/>
  <c r="P173" i="31"/>
  <c r="Q173" i="31" s="1"/>
  <c r="Z172" i="31"/>
  <c r="V172" i="31"/>
  <c r="U172" i="31"/>
  <c r="T172" i="31"/>
  <c r="S172" i="31"/>
  <c r="R172" i="31"/>
  <c r="P172" i="31"/>
  <c r="Q172" i="31" s="1"/>
  <c r="Z171" i="31"/>
  <c r="V171" i="31"/>
  <c r="U171" i="31"/>
  <c r="T171" i="31"/>
  <c r="S171" i="31"/>
  <c r="R171" i="31"/>
  <c r="P171" i="31"/>
  <c r="Q171" i="31" s="1"/>
  <c r="Z170" i="31"/>
  <c r="V170" i="31"/>
  <c r="U170" i="31"/>
  <c r="T170" i="31"/>
  <c r="S170" i="31"/>
  <c r="R170" i="31"/>
  <c r="P170" i="31"/>
  <c r="Q170" i="31" s="1"/>
  <c r="Z169" i="31"/>
  <c r="V169" i="31"/>
  <c r="U169" i="31"/>
  <c r="T169" i="31"/>
  <c r="S169" i="31"/>
  <c r="R169" i="31"/>
  <c r="P169" i="31"/>
  <c r="Q169" i="31" s="1"/>
  <c r="Z168" i="31"/>
  <c r="V168" i="31"/>
  <c r="U168" i="31"/>
  <c r="T168" i="31"/>
  <c r="S168" i="31"/>
  <c r="R168" i="31"/>
  <c r="P168" i="31"/>
  <c r="Q168" i="31" s="1"/>
  <c r="Z167" i="31"/>
  <c r="V167" i="31"/>
  <c r="U167" i="31"/>
  <c r="T167" i="31"/>
  <c r="S167" i="31"/>
  <c r="R167" i="31"/>
  <c r="P167" i="31"/>
  <c r="Q167" i="31" s="1"/>
  <c r="Z166" i="31"/>
  <c r="V166" i="31"/>
  <c r="U166" i="31"/>
  <c r="T166" i="31"/>
  <c r="S166" i="31"/>
  <c r="R166" i="31"/>
  <c r="P166" i="31"/>
  <c r="Q166" i="31" s="1"/>
  <c r="Z165" i="31"/>
  <c r="V165" i="31"/>
  <c r="U165" i="31"/>
  <c r="T165" i="31"/>
  <c r="S165" i="31"/>
  <c r="R165" i="31"/>
  <c r="P165" i="31"/>
  <c r="Q165" i="31" s="1"/>
  <c r="Z164" i="31"/>
  <c r="V164" i="31"/>
  <c r="U164" i="31"/>
  <c r="T164" i="31"/>
  <c r="S164" i="31"/>
  <c r="R164" i="31"/>
  <c r="P164" i="31"/>
  <c r="Q164" i="31" s="1"/>
  <c r="Z163" i="31"/>
  <c r="V163" i="31"/>
  <c r="U163" i="31"/>
  <c r="T163" i="31"/>
  <c r="S163" i="31"/>
  <c r="R163" i="31"/>
  <c r="P163" i="31"/>
  <c r="Q163" i="31" s="1"/>
  <c r="Z162" i="31"/>
  <c r="V162" i="31"/>
  <c r="U162" i="31"/>
  <c r="T162" i="31"/>
  <c r="S162" i="31"/>
  <c r="R162" i="31"/>
  <c r="P162" i="31"/>
  <c r="Q162" i="31" s="1"/>
  <c r="Z161" i="31"/>
  <c r="V161" i="31"/>
  <c r="U161" i="31"/>
  <c r="T161" i="31"/>
  <c r="S161" i="31"/>
  <c r="R161" i="31"/>
  <c r="P161" i="31"/>
  <c r="Q161" i="31" s="1"/>
  <c r="Z160" i="31"/>
  <c r="V160" i="31"/>
  <c r="U160" i="31"/>
  <c r="T160" i="31"/>
  <c r="S160" i="31"/>
  <c r="R160" i="31"/>
  <c r="P160" i="31"/>
  <c r="Q160" i="31" s="1"/>
  <c r="Z159" i="31"/>
  <c r="V159" i="31"/>
  <c r="U159" i="31"/>
  <c r="T159" i="31"/>
  <c r="S159" i="31"/>
  <c r="R159" i="31"/>
  <c r="P159" i="31"/>
  <c r="Q159" i="31" s="1"/>
  <c r="Z158" i="31"/>
  <c r="V158" i="31"/>
  <c r="U158" i="31"/>
  <c r="T158" i="31"/>
  <c r="S158" i="31"/>
  <c r="R158" i="31"/>
  <c r="P158" i="31"/>
  <c r="Q158" i="31" s="1"/>
  <c r="Z157" i="31"/>
  <c r="V157" i="31"/>
  <c r="U157" i="31"/>
  <c r="T157" i="31"/>
  <c r="S157" i="31"/>
  <c r="R157" i="31"/>
  <c r="P157" i="31"/>
  <c r="Q157" i="31" s="1"/>
  <c r="Z156" i="31"/>
  <c r="V156" i="31"/>
  <c r="U156" i="31"/>
  <c r="T156" i="31"/>
  <c r="S156" i="31"/>
  <c r="R156" i="31"/>
  <c r="P156" i="31"/>
  <c r="Q156" i="31" s="1"/>
  <c r="Z155" i="31"/>
  <c r="V155" i="31"/>
  <c r="U155" i="31"/>
  <c r="T155" i="31"/>
  <c r="S155" i="31"/>
  <c r="R155" i="31"/>
  <c r="P155" i="31"/>
  <c r="Q155" i="31" s="1"/>
  <c r="Z154" i="31"/>
  <c r="V154" i="31"/>
  <c r="U154" i="31"/>
  <c r="T154" i="31"/>
  <c r="S154" i="31"/>
  <c r="R154" i="31"/>
  <c r="P154" i="31"/>
  <c r="Q154" i="31" s="1"/>
  <c r="Z153" i="31"/>
  <c r="V153" i="31"/>
  <c r="U153" i="31"/>
  <c r="T153" i="31"/>
  <c r="S153" i="31"/>
  <c r="R153" i="31"/>
  <c r="P153" i="31"/>
  <c r="Q153" i="31" s="1"/>
  <c r="Z152" i="31"/>
  <c r="V152" i="31"/>
  <c r="U152" i="31"/>
  <c r="T152" i="31"/>
  <c r="S152" i="31"/>
  <c r="R152" i="31"/>
  <c r="P152" i="31"/>
  <c r="Q152" i="31" s="1"/>
  <c r="Z151" i="31"/>
  <c r="V151" i="31"/>
  <c r="U151" i="31"/>
  <c r="T151" i="31"/>
  <c r="S151" i="31"/>
  <c r="R151" i="31"/>
  <c r="P151" i="31"/>
  <c r="Q151" i="31" s="1"/>
  <c r="Z150" i="31"/>
  <c r="V150" i="31"/>
  <c r="U150" i="31"/>
  <c r="T150" i="31"/>
  <c r="S150" i="31"/>
  <c r="R150" i="31"/>
  <c r="P150" i="31"/>
  <c r="Q150" i="31" s="1"/>
  <c r="Z149" i="31"/>
  <c r="V149" i="31"/>
  <c r="U149" i="31"/>
  <c r="T149" i="31"/>
  <c r="S149" i="31"/>
  <c r="R149" i="31"/>
  <c r="P149" i="31"/>
  <c r="Q149" i="31" s="1"/>
  <c r="Z148" i="31"/>
  <c r="V148" i="31"/>
  <c r="U148" i="31"/>
  <c r="T148" i="31"/>
  <c r="S148" i="31"/>
  <c r="R148" i="31"/>
  <c r="P148" i="31"/>
  <c r="Q148" i="31" s="1"/>
  <c r="Z147" i="31"/>
  <c r="V147" i="31"/>
  <c r="U147" i="31"/>
  <c r="T147" i="31"/>
  <c r="S147" i="31"/>
  <c r="R147" i="31"/>
  <c r="P147" i="31"/>
  <c r="Q147" i="31" s="1"/>
  <c r="Z146" i="31"/>
  <c r="V146" i="31"/>
  <c r="U146" i="31"/>
  <c r="T146" i="31"/>
  <c r="S146" i="31"/>
  <c r="R146" i="31"/>
  <c r="P146" i="31"/>
  <c r="Q146" i="31" s="1"/>
  <c r="Z145" i="31"/>
  <c r="V145" i="31"/>
  <c r="U145" i="31"/>
  <c r="T145" i="31"/>
  <c r="S145" i="31"/>
  <c r="R145" i="31"/>
  <c r="P145" i="31"/>
  <c r="Q145" i="31" s="1"/>
  <c r="Z144" i="31"/>
  <c r="V144" i="31"/>
  <c r="U144" i="31"/>
  <c r="T144" i="31"/>
  <c r="S144" i="31"/>
  <c r="R144" i="31"/>
  <c r="P144" i="31"/>
  <c r="Q144" i="31" s="1"/>
  <c r="Z143" i="31"/>
  <c r="V143" i="31"/>
  <c r="U143" i="31"/>
  <c r="T143" i="31"/>
  <c r="S143" i="31"/>
  <c r="R143" i="31"/>
  <c r="P143" i="31"/>
  <c r="Q143" i="31" s="1"/>
  <c r="Z142" i="31"/>
  <c r="V142" i="31"/>
  <c r="U142" i="31"/>
  <c r="T142" i="31"/>
  <c r="S142" i="31"/>
  <c r="R142" i="31"/>
  <c r="P142" i="31"/>
  <c r="Q142" i="31" s="1"/>
  <c r="Z141" i="31"/>
  <c r="V141" i="31"/>
  <c r="U141" i="31"/>
  <c r="T141" i="31"/>
  <c r="S141" i="31"/>
  <c r="R141" i="31"/>
  <c r="P141" i="31"/>
  <c r="Q141" i="31" s="1"/>
  <c r="Z140" i="31"/>
  <c r="V140" i="31"/>
  <c r="U140" i="31"/>
  <c r="T140" i="31"/>
  <c r="S140" i="31"/>
  <c r="R140" i="31"/>
  <c r="P140" i="31"/>
  <c r="Q140" i="31" s="1"/>
  <c r="Z139" i="31"/>
  <c r="V139" i="31"/>
  <c r="U139" i="31"/>
  <c r="T139" i="31"/>
  <c r="S139" i="31"/>
  <c r="R139" i="31"/>
  <c r="Z138" i="31"/>
  <c r="V138" i="31"/>
  <c r="U138" i="31"/>
  <c r="T138" i="31"/>
  <c r="S138" i="31"/>
  <c r="R138" i="31"/>
  <c r="P138" i="31"/>
  <c r="Q138" i="31" s="1"/>
  <c r="Z137" i="31"/>
  <c r="V137" i="31"/>
  <c r="U137" i="31"/>
  <c r="T137" i="31"/>
  <c r="S137" i="31"/>
  <c r="R137" i="31"/>
  <c r="P137" i="31"/>
  <c r="Q137" i="31" s="1"/>
  <c r="Z136" i="31"/>
  <c r="V136" i="31"/>
  <c r="U136" i="31"/>
  <c r="T136" i="31"/>
  <c r="S136" i="31"/>
  <c r="R136" i="31"/>
  <c r="P136" i="31"/>
  <c r="Q136" i="31" s="1"/>
  <c r="Z135" i="31"/>
  <c r="V135" i="31"/>
  <c r="U135" i="31"/>
  <c r="T135" i="31"/>
  <c r="S135" i="31"/>
  <c r="R135" i="31"/>
  <c r="P135" i="31"/>
  <c r="Q135" i="31" s="1"/>
  <c r="Z134" i="31"/>
  <c r="V134" i="31"/>
  <c r="U134" i="31"/>
  <c r="T134" i="31"/>
  <c r="S134" i="31"/>
  <c r="R134" i="31"/>
  <c r="P134" i="31"/>
  <c r="Q134" i="31" s="1"/>
  <c r="Z133" i="31"/>
  <c r="V133" i="31"/>
  <c r="U133" i="31"/>
  <c r="T133" i="31"/>
  <c r="S133" i="31"/>
  <c r="R133" i="31"/>
  <c r="P133" i="31"/>
  <c r="Q133" i="31" s="1"/>
  <c r="Z132" i="31"/>
  <c r="V132" i="31"/>
  <c r="U132" i="31"/>
  <c r="T132" i="31"/>
  <c r="S132" i="31"/>
  <c r="R132" i="31"/>
  <c r="P132" i="31"/>
  <c r="Q132" i="31" s="1"/>
  <c r="Z131" i="31"/>
  <c r="V131" i="31"/>
  <c r="U131" i="31"/>
  <c r="T131" i="31"/>
  <c r="S131" i="31"/>
  <c r="R131" i="31"/>
  <c r="P131" i="31"/>
  <c r="Q131" i="31" s="1"/>
  <c r="Z130" i="31"/>
  <c r="V130" i="31"/>
  <c r="U130" i="31"/>
  <c r="T130" i="31"/>
  <c r="S130" i="31"/>
  <c r="R130" i="31"/>
  <c r="P130" i="31"/>
  <c r="Q130" i="31" s="1"/>
  <c r="Z129" i="31"/>
  <c r="V129" i="31"/>
  <c r="U129" i="31"/>
  <c r="T129" i="31"/>
  <c r="S129" i="31"/>
  <c r="R129" i="31"/>
  <c r="P129" i="31"/>
  <c r="Q129" i="31" s="1"/>
  <c r="Z128" i="31"/>
  <c r="V128" i="31"/>
  <c r="U128" i="31"/>
  <c r="T128" i="31"/>
  <c r="S128" i="31"/>
  <c r="R128" i="31"/>
  <c r="P128" i="31"/>
  <c r="Q128" i="31" s="1"/>
  <c r="Z127" i="31"/>
  <c r="V127" i="31"/>
  <c r="U127" i="31"/>
  <c r="T127" i="31"/>
  <c r="S127" i="31"/>
  <c r="R127" i="31"/>
  <c r="P127" i="31"/>
  <c r="Q127" i="31" s="1"/>
  <c r="Z126" i="31"/>
  <c r="V126" i="31"/>
  <c r="U126" i="31"/>
  <c r="T126" i="31"/>
  <c r="S126" i="31"/>
  <c r="R126" i="31"/>
  <c r="P126" i="31"/>
  <c r="Q126" i="31" s="1"/>
  <c r="Z125" i="31"/>
  <c r="V125" i="31"/>
  <c r="U125" i="31"/>
  <c r="T125" i="31"/>
  <c r="S125" i="31"/>
  <c r="R125" i="31"/>
  <c r="P125" i="31"/>
  <c r="Q125" i="31" s="1"/>
  <c r="Z124" i="31"/>
  <c r="V124" i="31"/>
  <c r="U124" i="31"/>
  <c r="T124" i="31"/>
  <c r="S124" i="31"/>
  <c r="R124" i="31"/>
  <c r="P124" i="31"/>
  <c r="Q124" i="31" s="1"/>
  <c r="Z123" i="31"/>
  <c r="V123" i="31"/>
  <c r="U123" i="31"/>
  <c r="T123" i="31"/>
  <c r="S123" i="31"/>
  <c r="R123" i="31"/>
  <c r="P123" i="31"/>
  <c r="Q123" i="31" s="1"/>
  <c r="Z122" i="31"/>
  <c r="V122" i="31"/>
  <c r="U122" i="31"/>
  <c r="T122" i="31"/>
  <c r="S122" i="31"/>
  <c r="R122" i="31"/>
  <c r="P122" i="31"/>
  <c r="Q122" i="31" s="1"/>
  <c r="Z121" i="31"/>
  <c r="V121" i="31"/>
  <c r="U121" i="31"/>
  <c r="T121" i="31"/>
  <c r="S121" i="31"/>
  <c r="R121" i="31"/>
  <c r="P121" i="31"/>
  <c r="Q121" i="31" s="1"/>
  <c r="Z120" i="31"/>
  <c r="V120" i="31"/>
  <c r="U120" i="31"/>
  <c r="T120" i="31"/>
  <c r="S120" i="31"/>
  <c r="R120" i="31"/>
  <c r="P120" i="31"/>
  <c r="Q120" i="31" s="1"/>
  <c r="Z119" i="31"/>
  <c r="V119" i="31"/>
  <c r="U119" i="31"/>
  <c r="T119" i="31"/>
  <c r="S119" i="31"/>
  <c r="R119" i="31"/>
  <c r="P119" i="31"/>
  <c r="Q119" i="31" s="1"/>
  <c r="Z118" i="31"/>
  <c r="V118" i="31"/>
  <c r="U118" i="31"/>
  <c r="T118" i="31"/>
  <c r="S118" i="31"/>
  <c r="R118" i="31"/>
  <c r="P118" i="31"/>
  <c r="Q118" i="31" s="1"/>
  <c r="Z117" i="31"/>
  <c r="V117" i="31"/>
  <c r="U117" i="31"/>
  <c r="T117" i="31"/>
  <c r="S117" i="31"/>
  <c r="R117" i="31"/>
  <c r="P117" i="31"/>
  <c r="Q117" i="31" s="1"/>
  <c r="Z116" i="31"/>
  <c r="V116" i="31"/>
  <c r="U116" i="31"/>
  <c r="T116" i="31"/>
  <c r="S116" i="31"/>
  <c r="R116" i="31"/>
  <c r="P116" i="31"/>
  <c r="Q116" i="31" s="1"/>
  <c r="Z115" i="31"/>
  <c r="V115" i="31"/>
  <c r="U115" i="31"/>
  <c r="T115" i="31"/>
  <c r="S115" i="31"/>
  <c r="R115" i="31"/>
  <c r="P115" i="31"/>
  <c r="Q115" i="31" s="1"/>
  <c r="Z114" i="31"/>
  <c r="V114" i="31"/>
  <c r="U114" i="31"/>
  <c r="T114" i="31"/>
  <c r="S114" i="31"/>
  <c r="R114" i="31"/>
  <c r="P114" i="31"/>
  <c r="Q114" i="31" s="1"/>
  <c r="Z113" i="31"/>
  <c r="V113" i="31"/>
  <c r="U113" i="31"/>
  <c r="T113" i="31"/>
  <c r="S113" i="31"/>
  <c r="R113" i="31"/>
  <c r="P113" i="31"/>
  <c r="Q113" i="31" s="1"/>
  <c r="Z112" i="31"/>
  <c r="V112" i="31"/>
  <c r="U112" i="31"/>
  <c r="T112" i="31"/>
  <c r="S112" i="31"/>
  <c r="R112" i="31"/>
  <c r="P112" i="31"/>
  <c r="Q112" i="31" s="1"/>
  <c r="Z111" i="31"/>
  <c r="V111" i="31"/>
  <c r="U111" i="31"/>
  <c r="T111" i="31"/>
  <c r="S111" i="31"/>
  <c r="R111" i="31"/>
  <c r="P111" i="31"/>
  <c r="Q111" i="31" s="1"/>
  <c r="Z110" i="31"/>
  <c r="V110" i="31"/>
  <c r="U110" i="31"/>
  <c r="T110" i="31"/>
  <c r="S110" i="31"/>
  <c r="R110" i="31"/>
  <c r="P110" i="31"/>
  <c r="Q110" i="31" s="1"/>
  <c r="Z109" i="31"/>
  <c r="V109" i="31"/>
  <c r="U109" i="31"/>
  <c r="T109" i="31"/>
  <c r="S109" i="31"/>
  <c r="R109" i="31"/>
  <c r="P109" i="31"/>
  <c r="Q109" i="31" s="1"/>
  <c r="Z108" i="31"/>
  <c r="V108" i="31"/>
  <c r="U108" i="31"/>
  <c r="T108" i="31"/>
  <c r="S108" i="31"/>
  <c r="R108" i="31"/>
  <c r="P108" i="31"/>
  <c r="Q108" i="31" s="1"/>
  <c r="Z107" i="31"/>
  <c r="V107" i="31"/>
  <c r="U107" i="31"/>
  <c r="T107" i="31"/>
  <c r="S107" i="31"/>
  <c r="R107" i="31"/>
  <c r="P107" i="31"/>
  <c r="Q107" i="31" s="1"/>
  <c r="Z106" i="31"/>
  <c r="V106" i="31"/>
  <c r="U106" i="31"/>
  <c r="T106" i="31"/>
  <c r="S106" i="31"/>
  <c r="R106" i="31"/>
  <c r="P106" i="31"/>
  <c r="Q106" i="31" s="1"/>
  <c r="Z105" i="31"/>
  <c r="V105" i="31"/>
  <c r="U105" i="31"/>
  <c r="T105" i="31"/>
  <c r="S105" i="31"/>
  <c r="R105" i="31"/>
  <c r="Q105" i="31"/>
  <c r="Z104" i="31"/>
  <c r="V104" i="31"/>
  <c r="U104" i="31"/>
  <c r="T104" i="31"/>
  <c r="S104" i="31"/>
  <c r="R104" i="31"/>
  <c r="P104" i="31"/>
  <c r="Q104" i="31" s="1"/>
  <c r="Z103" i="31"/>
  <c r="V103" i="31"/>
  <c r="U103" i="31"/>
  <c r="T103" i="31"/>
  <c r="S103" i="31"/>
  <c r="R103" i="31"/>
  <c r="P103" i="31"/>
  <c r="Q103" i="31" s="1"/>
  <c r="Z102" i="31"/>
  <c r="V102" i="31"/>
  <c r="U102" i="31"/>
  <c r="T102" i="31"/>
  <c r="S102" i="31"/>
  <c r="R102" i="31"/>
  <c r="Z101" i="31"/>
  <c r="V101" i="31"/>
  <c r="U101" i="31"/>
  <c r="T101" i="31"/>
  <c r="S101" i="31"/>
  <c r="R101" i="31"/>
  <c r="P101" i="31"/>
  <c r="Q101" i="31" s="1"/>
  <c r="Z100" i="31"/>
  <c r="V100" i="31"/>
  <c r="U100" i="31"/>
  <c r="T100" i="31"/>
  <c r="S100" i="31"/>
  <c r="R100" i="31"/>
  <c r="P100" i="31"/>
  <c r="Q100" i="31" s="1"/>
  <c r="Z99" i="31"/>
  <c r="V99" i="31"/>
  <c r="U99" i="31"/>
  <c r="T99" i="31"/>
  <c r="S99" i="31"/>
  <c r="R99" i="31"/>
  <c r="P99" i="31"/>
  <c r="Q99" i="31" s="1"/>
  <c r="Z98" i="31"/>
  <c r="V98" i="31"/>
  <c r="U98" i="31"/>
  <c r="T98" i="31"/>
  <c r="S98" i="31"/>
  <c r="R98" i="31"/>
  <c r="P98" i="31"/>
  <c r="Q98" i="31" s="1"/>
  <c r="Z97" i="31"/>
  <c r="V97" i="31"/>
  <c r="U97" i="31"/>
  <c r="T97" i="31"/>
  <c r="S97" i="31"/>
  <c r="R97" i="31"/>
  <c r="P97" i="31"/>
  <c r="Q97" i="31" s="1"/>
  <c r="Z96" i="31"/>
  <c r="V96" i="31"/>
  <c r="U96" i="31"/>
  <c r="T96" i="31"/>
  <c r="S96" i="31"/>
  <c r="R96" i="31"/>
  <c r="P96" i="31"/>
  <c r="Q96" i="31" s="1"/>
  <c r="Z95" i="31"/>
  <c r="V95" i="31"/>
  <c r="U95" i="31"/>
  <c r="T95" i="31"/>
  <c r="S95" i="31"/>
  <c r="R95" i="31"/>
  <c r="P95" i="31"/>
  <c r="Q95" i="31" s="1"/>
  <c r="Z94" i="31"/>
  <c r="V94" i="31"/>
  <c r="U94" i="31"/>
  <c r="T94" i="31"/>
  <c r="S94" i="31"/>
  <c r="R94" i="31"/>
  <c r="P94" i="31"/>
  <c r="Q94" i="31" s="1"/>
  <c r="Z93" i="31"/>
  <c r="V93" i="31"/>
  <c r="U93" i="31"/>
  <c r="T93" i="31"/>
  <c r="S93" i="31"/>
  <c r="R93" i="31"/>
  <c r="P93" i="31"/>
  <c r="Q93" i="31" s="1"/>
  <c r="Z92" i="31"/>
  <c r="V92" i="31"/>
  <c r="U92" i="31"/>
  <c r="T92" i="31"/>
  <c r="S92" i="31"/>
  <c r="R92" i="31"/>
  <c r="P92" i="31"/>
  <c r="Q92" i="31" s="1"/>
  <c r="Z91" i="31"/>
  <c r="V91" i="31"/>
  <c r="U91" i="31"/>
  <c r="T91" i="31"/>
  <c r="S91" i="31"/>
  <c r="R91" i="31"/>
  <c r="P91" i="31"/>
  <c r="Q91" i="31" s="1"/>
  <c r="Z90" i="31"/>
  <c r="V90" i="31"/>
  <c r="U90" i="31"/>
  <c r="T90" i="31"/>
  <c r="S90" i="31"/>
  <c r="R90" i="31"/>
  <c r="P90" i="31"/>
  <c r="Q90" i="31" s="1"/>
  <c r="Z89" i="31"/>
  <c r="V89" i="31"/>
  <c r="U89" i="31"/>
  <c r="T89" i="31"/>
  <c r="S89" i="31"/>
  <c r="R89" i="31"/>
  <c r="P89" i="31"/>
  <c r="Q89" i="31" s="1"/>
  <c r="Z88" i="31"/>
  <c r="V88" i="31"/>
  <c r="U88" i="31"/>
  <c r="T88" i="31"/>
  <c r="S88" i="31"/>
  <c r="R88" i="31"/>
  <c r="P88" i="31"/>
  <c r="Q88" i="31" s="1"/>
  <c r="Z87" i="31"/>
  <c r="V87" i="31"/>
  <c r="U87" i="31"/>
  <c r="T87" i="31"/>
  <c r="S87" i="31"/>
  <c r="R87" i="31"/>
  <c r="P87" i="31"/>
  <c r="Q87" i="31" s="1"/>
  <c r="Z86" i="31"/>
  <c r="V86" i="31"/>
  <c r="U86" i="31"/>
  <c r="T86" i="31"/>
  <c r="S86" i="31"/>
  <c r="R86" i="31"/>
  <c r="P86" i="31"/>
  <c r="Q86" i="31" s="1"/>
  <c r="Z85" i="31"/>
  <c r="V85" i="31"/>
  <c r="U85" i="31"/>
  <c r="T85" i="31"/>
  <c r="S85" i="31"/>
  <c r="R85" i="31"/>
  <c r="P85" i="31"/>
  <c r="Q85" i="31" s="1"/>
  <c r="Z84" i="31"/>
  <c r="V84" i="31"/>
  <c r="U84" i="31"/>
  <c r="T84" i="31"/>
  <c r="S84" i="31"/>
  <c r="R84" i="31"/>
  <c r="P84" i="31"/>
  <c r="Q84" i="31" s="1"/>
  <c r="Z83" i="31"/>
  <c r="V83" i="31"/>
  <c r="U83" i="31"/>
  <c r="T83" i="31"/>
  <c r="S83" i="31"/>
  <c r="R83" i="31"/>
  <c r="P83" i="31"/>
  <c r="Q83" i="31" s="1"/>
  <c r="Z82" i="31"/>
  <c r="V82" i="31"/>
  <c r="U82" i="31"/>
  <c r="T82" i="31"/>
  <c r="S82" i="31"/>
  <c r="R82" i="31"/>
  <c r="P82" i="31"/>
  <c r="Q82" i="31" s="1"/>
  <c r="Z81" i="31"/>
  <c r="V81" i="31"/>
  <c r="U81" i="31"/>
  <c r="T81" i="31"/>
  <c r="S81" i="31"/>
  <c r="R81" i="31"/>
  <c r="P81" i="31"/>
  <c r="Q81" i="31" s="1"/>
  <c r="Z80" i="31"/>
  <c r="V80" i="31"/>
  <c r="U80" i="31"/>
  <c r="T80" i="31"/>
  <c r="S80" i="31"/>
  <c r="R80" i="31"/>
  <c r="P80" i="31"/>
  <c r="Q80" i="31" s="1"/>
  <c r="Z79" i="31"/>
  <c r="V79" i="31"/>
  <c r="U79" i="31"/>
  <c r="T79" i="31"/>
  <c r="S79" i="31"/>
  <c r="R79" i="31"/>
  <c r="P79" i="31"/>
  <c r="Q79" i="31" s="1"/>
  <c r="Z78" i="31"/>
  <c r="V78" i="31"/>
  <c r="U78" i="31"/>
  <c r="T78" i="31"/>
  <c r="S78" i="31"/>
  <c r="R78" i="31"/>
  <c r="P78" i="31"/>
  <c r="Q78" i="31" s="1"/>
  <c r="Z77" i="31"/>
  <c r="V77" i="31"/>
  <c r="U77" i="31"/>
  <c r="T77" i="31"/>
  <c r="S77" i="31"/>
  <c r="R77" i="31"/>
  <c r="P77" i="31"/>
  <c r="Q77" i="31" s="1"/>
  <c r="Z76" i="31"/>
  <c r="V76" i="31"/>
  <c r="U76" i="31"/>
  <c r="T76" i="31"/>
  <c r="S76" i="31"/>
  <c r="R76" i="31"/>
  <c r="P76" i="31"/>
  <c r="Q76" i="31" s="1"/>
  <c r="Z75" i="31"/>
  <c r="V75" i="31"/>
  <c r="U75" i="31"/>
  <c r="T75" i="31"/>
  <c r="S75" i="31"/>
  <c r="R75" i="31"/>
  <c r="P75" i="31"/>
  <c r="Q75" i="31" s="1"/>
  <c r="Z74" i="31"/>
  <c r="V74" i="31"/>
  <c r="U74" i="31"/>
  <c r="T74" i="31"/>
  <c r="S74" i="31"/>
  <c r="R74" i="31"/>
  <c r="P74" i="31"/>
  <c r="Q74" i="31" s="1"/>
  <c r="Z73" i="31"/>
  <c r="V73" i="31"/>
  <c r="U73" i="31"/>
  <c r="T73" i="31"/>
  <c r="S73" i="31"/>
  <c r="R73" i="31"/>
  <c r="P73" i="31"/>
  <c r="Q73" i="31" s="1"/>
  <c r="Z72" i="31"/>
  <c r="V72" i="31"/>
  <c r="U72" i="31"/>
  <c r="T72" i="31"/>
  <c r="S72" i="31"/>
  <c r="R72" i="31"/>
  <c r="P72" i="31"/>
  <c r="Q72" i="31" s="1"/>
  <c r="Z71" i="31"/>
  <c r="V71" i="31"/>
  <c r="U71" i="31"/>
  <c r="T71" i="31"/>
  <c r="S71" i="31"/>
  <c r="R71" i="31"/>
  <c r="P71" i="31"/>
  <c r="Q71" i="31" s="1"/>
  <c r="Z70" i="31"/>
  <c r="V70" i="31"/>
  <c r="U70" i="31"/>
  <c r="T70" i="31"/>
  <c r="S70" i="31"/>
  <c r="R70" i="31"/>
  <c r="P70" i="31"/>
  <c r="Q70" i="31" s="1"/>
  <c r="Z69" i="31"/>
  <c r="V69" i="31"/>
  <c r="U69" i="31"/>
  <c r="T69" i="31"/>
  <c r="S69" i="31"/>
  <c r="R69" i="31"/>
  <c r="P69" i="31"/>
  <c r="Q69" i="31" s="1"/>
  <c r="Z68" i="31"/>
  <c r="V68" i="31"/>
  <c r="U68" i="31"/>
  <c r="T68" i="31"/>
  <c r="S68" i="31"/>
  <c r="R68" i="31"/>
  <c r="P68" i="31"/>
  <c r="Q68" i="31" s="1"/>
  <c r="Z67" i="31"/>
  <c r="V67" i="31"/>
  <c r="U67" i="31"/>
  <c r="T67" i="31"/>
  <c r="S67" i="31"/>
  <c r="R67" i="31"/>
  <c r="P67" i="31"/>
  <c r="Q67" i="31" s="1"/>
  <c r="Z66" i="31"/>
  <c r="V66" i="31"/>
  <c r="U66" i="31"/>
  <c r="T66" i="31"/>
  <c r="S66" i="31"/>
  <c r="R66" i="31"/>
  <c r="P66" i="31"/>
  <c r="Q66" i="31" s="1"/>
  <c r="Z65" i="31"/>
  <c r="V65" i="31"/>
  <c r="U65" i="31"/>
  <c r="T65" i="31"/>
  <c r="S65" i="31"/>
  <c r="R65" i="31"/>
  <c r="P65" i="31"/>
  <c r="Q65" i="31" s="1"/>
  <c r="Z64" i="31"/>
  <c r="V64" i="31"/>
  <c r="U64" i="31"/>
  <c r="T64" i="31"/>
  <c r="S64" i="31"/>
  <c r="R64" i="31"/>
  <c r="P64" i="31"/>
  <c r="Q64" i="31" s="1"/>
  <c r="Z63" i="31"/>
  <c r="V63" i="31"/>
  <c r="U63" i="31"/>
  <c r="T63" i="31"/>
  <c r="S63" i="31"/>
  <c r="R63" i="31"/>
  <c r="P63" i="31"/>
  <c r="Q63" i="31" s="1"/>
  <c r="Z62" i="31"/>
  <c r="V62" i="31"/>
  <c r="U62" i="31"/>
  <c r="T62" i="31"/>
  <c r="S62" i="31"/>
  <c r="R62" i="31"/>
  <c r="P62" i="31"/>
  <c r="Q62" i="31" s="1"/>
  <c r="Z61" i="31"/>
  <c r="V61" i="31"/>
  <c r="U61" i="31"/>
  <c r="T61" i="31"/>
  <c r="S61" i="31"/>
  <c r="R61" i="31"/>
  <c r="P61" i="31"/>
  <c r="Q61" i="31" s="1"/>
  <c r="Z60" i="31"/>
  <c r="V60" i="31"/>
  <c r="U60" i="31"/>
  <c r="T60" i="31"/>
  <c r="S60" i="31"/>
  <c r="R60" i="31"/>
  <c r="P60" i="31"/>
  <c r="Q60" i="31" s="1"/>
  <c r="Z59" i="31"/>
  <c r="V59" i="31"/>
  <c r="U59" i="31"/>
  <c r="T59" i="31"/>
  <c r="S59" i="31"/>
  <c r="R59" i="31"/>
  <c r="P59" i="31"/>
  <c r="Q59" i="31" s="1"/>
  <c r="Z58" i="31"/>
  <c r="V58" i="31"/>
  <c r="U58" i="31"/>
  <c r="T58" i="31"/>
  <c r="S58" i="31"/>
  <c r="R58" i="31"/>
  <c r="P58" i="31"/>
  <c r="Q58" i="31" s="1"/>
  <c r="Z57" i="31"/>
  <c r="V57" i="31"/>
  <c r="U57" i="31"/>
  <c r="T57" i="31"/>
  <c r="S57" i="31"/>
  <c r="R57" i="31"/>
  <c r="P57" i="31"/>
  <c r="Q57" i="31" s="1"/>
  <c r="Z56" i="31"/>
  <c r="V56" i="31"/>
  <c r="U56" i="31"/>
  <c r="T56" i="31"/>
  <c r="S56" i="31"/>
  <c r="R56" i="31"/>
  <c r="P56" i="31"/>
  <c r="Q56" i="31" s="1"/>
  <c r="Z55" i="31"/>
  <c r="V55" i="31"/>
  <c r="U55" i="31"/>
  <c r="T55" i="31"/>
  <c r="S55" i="31"/>
  <c r="R55" i="31"/>
  <c r="P55" i="31"/>
  <c r="Q55" i="31" s="1"/>
  <c r="Z54" i="31"/>
  <c r="V54" i="31"/>
  <c r="U54" i="31"/>
  <c r="T54" i="31"/>
  <c r="S54" i="31"/>
  <c r="R54" i="31"/>
  <c r="P54" i="31"/>
  <c r="Q54" i="31" s="1"/>
  <c r="Z53" i="31"/>
  <c r="V53" i="31"/>
  <c r="U53" i="31"/>
  <c r="T53" i="31"/>
  <c r="S53" i="31"/>
  <c r="R53" i="31"/>
  <c r="P53" i="31"/>
  <c r="Q53" i="31" s="1"/>
  <c r="Z52" i="31"/>
  <c r="V52" i="31"/>
  <c r="U52" i="31"/>
  <c r="T52" i="31"/>
  <c r="S52" i="31"/>
  <c r="R52" i="31"/>
  <c r="P52" i="31"/>
  <c r="Q52" i="31" s="1"/>
  <c r="Z51" i="31"/>
  <c r="V51" i="31"/>
  <c r="U51" i="31"/>
  <c r="T51" i="31"/>
  <c r="S51" i="31"/>
  <c r="R51" i="31"/>
  <c r="Z50" i="31"/>
  <c r="V50" i="31"/>
  <c r="U50" i="31"/>
  <c r="T50" i="31"/>
  <c r="S50" i="31"/>
  <c r="R50" i="31"/>
  <c r="Z49" i="31"/>
  <c r="V49" i="31"/>
  <c r="U49" i="31"/>
  <c r="T49" i="31"/>
  <c r="S49" i="31"/>
  <c r="R49" i="31"/>
  <c r="Z48" i="31"/>
  <c r="V48" i="31"/>
  <c r="U48" i="31"/>
  <c r="T48" i="31"/>
  <c r="S48" i="31"/>
  <c r="R48" i="31"/>
  <c r="Z47" i="31"/>
  <c r="V47" i="31"/>
  <c r="U47" i="31"/>
  <c r="T47" i="31"/>
  <c r="S47" i="31"/>
  <c r="R47" i="31"/>
  <c r="P47" i="31"/>
  <c r="Q47" i="31" s="1"/>
  <c r="Z46" i="31"/>
  <c r="V46" i="31"/>
  <c r="U46" i="31"/>
  <c r="T46" i="31"/>
  <c r="S46" i="31"/>
  <c r="R46" i="31"/>
  <c r="P46" i="31"/>
  <c r="Q46" i="31" s="1"/>
  <c r="Z45" i="31"/>
  <c r="V45" i="31"/>
  <c r="U45" i="31"/>
  <c r="T45" i="31"/>
  <c r="S45" i="31"/>
  <c r="R45" i="31"/>
  <c r="P45" i="31"/>
  <c r="Q45" i="31" s="1"/>
  <c r="Z44" i="31"/>
  <c r="V44" i="31"/>
  <c r="U44" i="31"/>
  <c r="T44" i="31"/>
  <c r="S44" i="31"/>
  <c r="R44" i="31"/>
  <c r="P44" i="31"/>
  <c r="Q44" i="31" s="1"/>
  <c r="Z43" i="31"/>
  <c r="V43" i="31"/>
  <c r="U43" i="31"/>
  <c r="T43" i="31"/>
  <c r="S43" i="31"/>
  <c r="R43" i="31"/>
  <c r="P43" i="31"/>
  <c r="Q43" i="31" s="1"/>
  <c r="Z42" i="31"/>
  <c r="V42" i="31"/>
  <c r="U42" i="31"/>
  <c r="T42" i="31"/>
  <c r="S42" i="31"/>
  <c r="R42" i="31"/>
  <c r="P42" i="31"/>
  <c r="Q42" i="31" s="1"/>
  <c r="Z41" i="31"/>
  <c r="V41" i="31"/>
  <c r="U41" i="31"/>
  <c r="T41" i="31"/>
  <c r="S41" i="31"/>
  <c r="R41" i="31"/>
  <c r="P41" i="31"/>
  <c r="Q41" i="31" s="1"/>
  <c r="Z40" i="31"/>
  <c r="V40" i="31"/>
  <c r="U40" i="31"/>
  <c r="T40" i="31"/>
  <c r="S40" i="31"/>
  <c r="R40" i="31"/>
  <c r="P40" i="31"/>
  <c r="Q40" i="31" s="1"/>
  <c r="Z39" i="31"/>
  <c r="V39" i="31"/>
  <c r="U39" i="31"/>
  <c r="T39" i="31"/>
  <c r="S39" i="31"/>
  <c r="R39" i="31"/>
  <c r="P39" i="31"/>
  <c r="Q39" i="31" s="1"/>
  <c r="Z38" i="31"/>
  <c r="V38" i="31"/>
  <c r="U38" i="31"/>
  <c r="T38" i="31"/>
  <c r="S38" i="31"/>
  <c r="R38" i="31"/>
  <c r="P38" i="31"/>
  <c r="Q38" i="31" s="1"/>
  <c r="Z37" i="31"/>
  <c r="V37" i="31"/>
  <c r="U37" i="31"/>
  <c r="T37" i="31"/>
  <c r="S37" i="31"/>
  <c r="R37" i="31"/>
  <c r="P37" i="31"/>
  <c r="Q37" i="31" s="1"/>
  <c r="Z36" i="31"/>
  <c r="V36" i="31"/>
  <c r="U36" i="31"/>
  <c r="T36" i="31"/>
  <c r="S36" i="31"/>
  <c r="R36" i="31"/>
  <c r="P36" i="31"/>
  <c r="Q36" i="31" s="1"/>
  <c r="Z35" i="31"/>
  <c r="V35" i="31"/>
  <c r="U35" i="31"/>
  <c r="T35" i="31"/>
  <c r="S35" i="31"/>
  <c r="R35" i="31"/>
  <c r="P35" i="31"/>
  <c r="Q35" i="31" s="1"/>
  <c r="Z34" i="31"/>
  <c r="W34" i="31"/>
  <c r="X34" i="31" s="1"/>
  <c r="V34" i="31"/>
  <c r="U34" i="31"/>
  <c r="T34" i="31"/>
  <c r="S34" i="31"/>
  <c r="R34" i="31"/>
  <c r="Q34" i="31"/>
  <c r="Z33" i="31"/>
  <c r="V33" i="31"/>
  <c r="U33" i="31"/>
  <c r="T33" i="31"/>
  <c r="S33" i="31"/>
  <c r="R33" i="31"/>
  <c r="P33" i="31"/>
  <c r="Q33" i="31" s="1"/>
  <c r="Z32" i="31"/>
  <c r="V32" i="31"/>
  <c r="U32" i="31"/>
  <c r="T32" i="31"/>
  <c r="S32" i="31"/>
  <c r="R32" i="31"/>
  <c r="P32" i="31"/>
  <c r="Q32" i="31" s="1"/>
  <c r="Z31" i="31"/>
  <c r="V31" i="31"/>
  <c r="U31" i="31"/>
  <c r="T31" i="31"/>
  <c r="S31" i="31"/>
  <c r="R31" i="31"/>
  <c r="P31" i="31"/>
  <c r="Q31" i="31" s="1"/>
  <c r="Z30" i="31"/>
  <c r="V30" i="31"/>
  <c r="U30" i="31"/>
  <c r="T30" i="31"/>
  <c r="S30" i="31"/>
  <c r="R30" i="31"/>
  <c r="P30" i="31"/>
  <c r="Q30" i="31" s="1"/>
  <c r="Z29" i="31"/>
  <c r="V29" i="31"/>
  <c r="U29" i="31"/>
  <c r="T29" i="31"/>
  <c r="S29" i="31"/>
  <c r="R29" i="31"/>
  <c r="P29" i="31"/>
  <c r="Q29" i="31" s="1"/>
  <c r="Z28" i="31"/>
  <c r="V28" i="31"/>
  <c r="U28" i="31"/>
  <c r="T28" i="31"/>
  <c r="S28" i="31"/>
  <c r="R28" i="31"/>
  <c r="P28" i="31"/>
  <c r="Q28" i="31" s="1"/>
  <c r="Z27" i="31"/>
  <c r="V27" i="31"/>
  <c r="U27" i="31"/>
  <c r="T27" i="31"/>
  <c r="S27" i="31"/>
  <c r="R27" i="31"/>
  <c r="P27" i="31"/>
  <c r="Q27" i="31" s="1"/>
  <c r="Z26" i="31"/>
  <c r="V26" i="31"/>
  <c r="U26" i="31"/>
  <c r="T26" i="31"/>
  <c r="S26" i="31"/>
  <c r="R26" i="31"/>
  <c r="P26" i="31"/>
  <c r="Q26" i="31" s="1"/>
  <c r="Z25" i="31"/>
  <c r="V25" i="31"/>
  <c r="U25" i="31"/>
  <c r="T25" i="31"/>
  <c r="S25" i="31"/>
  <c r="R25" i="31"/>
  <c r="P25" i="31"/>
  <c r="Q25" i="31" s="1"/>
  <c r="Z24" i="31"/>
  <c r="V24" i="31"/>
  <c r="U24" i="31"/>
  <c r="T24" i="31"/>
  <c r="S24" i="31"/>
  <c r="R24" i="31"/>
  <c r="P24" i="31"/>
  <c r="Q24" i="31" s="1"/>
  <c r="Z23" i="31"/>
  <c r="V23" i="31"/>
  <c r="U23" i="31"/>
  <c r="T23" i="31"/>
  <c r="S23" i="31"/>
  <c r="R23" i="31"/>
  <c r="P23" i="31"/>
  <c r="Q23" i="31" s="1"/>
  <c r="Z22" i="31"/>
  <c r="V22" i="31"/>
  <c r="U22" i="31"/>
  <c r="T22" i="31"/>
  <c r="S22" i="31"/>
  <c r="R22" i="31"/>
  <c r="P22" i="31"/>
  <c r="Q22" i="31" s="1"/>
  <c r="Z21" i="31"/>
  <c r="V21" i="31"/>
  <c r="U21" i="31"/>
  <c r="T21" i="31"/>
  <c r="S21" i="31"/>
  <c r="R21" i="31"/>
  <c r="P21" i="31"/>
  <c r="Z20" i="31"/>
  <c r="V20" i="31"/>
  <c r="U20" i="31"/>
  <c r="T20" i="31"/>
  <c r="S20" i="31"/>
  <c r="R20" i="31"/>
  <c r="P20" i="31"/>
  <c r="Q20" i="31" s="1"/>
  <c r="Z19" i="31"/>
  <c r="V19" i="31"/>
  <c r="U19" i="31"/>
  <c r="T19" i="31"/>
  <c r="S19" i="31"/>
  <c r="R19" i="31"/>
  <c r="P19" i="31"/>
  <c r="Q19" i="31" s="1"/>
  <c r="Z18" i="31"/>
  <c r="V18" i="31"/>
  <c r="U18" i="31"/>
  <c r="T18" i="31"/>
  <c r="S18" i="31"/>
  <c r="R18" i="31"/>
  <c r="P18" i="31"/>
  <c r="Q18" i="31" s="1"/>
  <c r="Z17" i="31"/>
  <c r="V17" i="31"/>
  <c r="U17" i="31"/>
  <c r="T17" i="31"/>
  <c r="S17" i="31"/>
  <c r="R17" i="31"/>
  <c r="P17" i="31"/>
  <c r="Q17" i="31" s="1"/>
  <c r="Z16" i="31"/>
  <c r="V16" i="31"/>
  <c r="U16" i="31"/>
  <c r="T16" i="31"/>
  <c r="S16" i="31"/>
  <c r="R16" i="31"/>
  <c r="P16" i="31"/>
  <c r="Q16" i="31" s="1"/>
  <c r="Z15" i="31"/>
  <c r="V15" i="31"/>
  <c r="U15" i="31"/>
  <c r="T15" i="31"/>
  <c r="S15" i="31"/>
  <c r="R15" i="31"/>
  <c r="P15" i="31"/>
  <c r="Q15" i="31" s="1"/>
  <c r="Z14" i="31"/>
  <c r="V14" i="31"/>
  <c r="U14" i="31"/>
  <c r="T14" i="31"/>
  <c r="S14" i="31"/>
  <c r="R14" i="31"/>
  <c r="P14" i="31"/>
  <c r="Q14" i="31" s="1"/>
  <c r="Z13" i="31"/>
  <c r="V13" i="31"/>
  <c r="U13" i="31"/>
  <c r="T13" i="31"/>
  <c r="S13" i="31"/>
  <c r="R13" i="31"/>
  <c r="P13" i="31"/>
  <c r="Z12" i="31"/>
  <c r="V12" i="31"/>
  <c r="U12" i="31"/>
  <c r="T12" i="31"/>
  <c r="S12" i="31"/>
  <c r="R12" i="31"/>
  <c r="P12" i="31"/>
  <c r="Q12" i="31" s="1"/>
  <c r="Z11" i="31"/>
  <c r="V11" i="31"/>
  <c r="U11" i="31"/>
  <c r="T11" i="31"/>
  <c r="S11" i="31"/>
  <c r="R11" i="31"/>
  <c r="P11" i="31"/>
  <c r="Z10" i="31"/>
  <c r="V10" i="31"/>
  <c r="U10" i="31"/>
  <c r="T10" i="31"/>
  <c r="S10" i="31"/>
  <c r="R10" i="31"/>
  <c r="P10" i="31"/>
  <c r="Q10" i="31" s="1"/>
  <c r="Z9" i="31"/>
  <c r="V9" i="31"/>
  <c r="U9" i="31"/>
  <c r="T9" i="31"/>
  <c r="S9" i="31"/>
  <c r="R9" i="31"/>
  <c r="P9" i="31"/>
  <c r="Q9" i="31" s="1"/>
  <c r="Z8" i="31"/>
  <c r="V8" i="31"/>
  <c r="U8" i="31"/>
  <c r="T8" i="31"/>
  <c r="S8" i="31"/>
  <c r="R8" i="31"/>
  <c r="P8" i="31"/>
  <c r="Q8" i="31" s="1"/>
  <c r="Z7" i="31"/>
  <c r="V7" i="31"/>
  <c r="U7" i="31"/>
  <c r="T7" i="31"/>
  <c r="S7" i="31"/>
  <c r="R7" i="31"/>
  <c r="P7" i="31"/>
  <c r="Q7" i="31" s="1"/>
  <c r="W34" i="25"/>
  <c r="X34" i="25" s="1"/>
  <c r="R8" i="25"/>
  <c r="S8" i="25"/>
  <c r="T8" i="25"/>
  <c r="U8" i="25"/>
  <c r="V8" i="25"/>
  <c r="R9" i="25"/>
  <c r="S9" i="25"/>
  <c r="T9" i="25"/>
  <c r="U9" i="25"/>
  <c r="V9" i="25"/>
  <c r="R10" i="25"/>
  <c r="S10" i="25"/>
  <c r="T10" i="25"/>
  <c r="U10" i="25"/>
  <c r="V10" i="25"/>
  <c r="R11" i="25"/>
  <c r="S11" i="25"/>
  <c r="T11" i="25"/>
  <c r="U11" i="25"/>
  <c r="V11" i="25"/>
  <c r="R12" i="25"/>
  <c r="S12" i="25"/>
  <c r="T12" i="25"/>
  <c r="U12" i="25"/>
  <c r="V12" i="25"/>
  <c r="R13" i="25"/>
  <c r="S13" i="25"/>
  <c r="T13" i="25"/>
  <c r="U13" i="25"/>
  <c r="V13" i="25"/>
  <c r="R14" i="25"/>
  <c r="S14" i="25"/>
  <c r="T14" i="25"/>
  <c r="U14" i="25"/>
  <c r="V14" i="25"/>
  <c r="R15" i="25"/>
  <c r="S15" i="25"/>
  <c r="T15" i="25"/>
  <c r="U15" i="25"/>
  <c r="V15" i="25"/>
  <c r="R16" i="25"/>
  <c r="S16" i="25"/>
  <c r="T16" i="25"/>
  <c r="U16" i="25"/>
  <c r="V16" i="25"/>
  <c r="R17" i="25"/>
  <c r="S17" i="25"/>
  <c r="T17" i="25"/>
  <c r="U17" i="25"/>
  <c r="V17" i="25"/>
  <c r="R18" i="25"/>
  <c r="S18" i="25"/>
  <c r="T18" i="25"/>
  <c r="U18" i="25"/>
  <c r="V18" i="25"/>
  <c r="R19" i="25"/>
  <c r="S19" i="25"/>
  <c r="T19" i="25"/>
  <c r="U19" i="25"/>
  <c r="V19" i="25"/>
  <c r="R20" i="25"/>
  <c r="S20" i="25"/>
  <c r="T20" i="25"/>
  <c r="U20" i="25"/>
  <c r="V20" i="25"/>
  <c r="R21" i="25"/>
  <c r="S21" i="25"/>
  <c r="T21" i="25"/>
  <c r="U21" i="25"/>
  <c r="V21" i="25"/>
  <c r="R22" i="25"/>
  <c r="S22" i="25"/>
  <c r="T22" i="25"/>
  <c r="U22" i="25"/>
  <c r="V22" i="25"/>
  <c r="R23" i="25"/>
  <c r="S23" i="25"/>
  <c r="T23" i="25"/>
  <c r="U23" i="25"/>
  <c r="V23" i="25"/>
  <c r="R24" i="25"/>
  <c r="S24" i="25"/>
  <c r="T24" i="25"/>
  <c r="U24" i="25"/>
  <c r="V24" i="25"/>
  <c r="R25" i="25"/>
  <c r="S25" i="25"/>
  <c r="T25" i="25"/>
  <c r="U25" i="25"/>
  <c r="V25" i="25"/>
  <c r="R26" i="25"/>
  <c r="S26" i="25"/>
  <c r="T26" i="25"/>
  <c r="U26" i="25"/>
  <c r="V26" i="25"/>
  <c r="R27" i="25"/>
  <c r="S27" i="25"/>
  <c r="T27" i="25"/>
  <c r="U27" i="25"/>
  <c r="V27" i="25"/>
  <c r="R28" i="25"/>
  <c r="S28" i="25"/>
  <c r="T28" i="25"/>
  <c r="U28" i="25"/>
  <c r="V28" i="25"/>
  <c r="R29" i="25"/>
  <c r="S29" i="25"/>
  <c r="T29" i="25"/>
  <c r="U29" i="25"/>
  <c r="V29" i="25"/>
  <c r="R30" i="25"/>
  <c r="S30" i="25"/>
  <c r="T30" i="25"/>
  <c r="U30" i="25"/>
  <c r="V30" i="25"/>
  <c r="R31" i="25"/>
  <c r="S31" i="25"/>
  <c r="T31" i="25"/>
  <c r="U31" i="25"/>
  <c r="V31" i="25"/>
  <c r="R32" i="25"/>
  <c r="S32" i="25"/>
  <c r="T32" i="25"/>
  <c r="U32" i="25"/>
  <c r="V32" i="25"/>
  <c r="R33" i="25"/>
  <c r="S33" i="25"/>
  <c r="T33" i="25"/>
  <c r="U33" i="25"/>
  <c r="V33" i="25"/>
  <c r="R34" i="25"/>
  <c r="S34" i="25"/>
  <c r="T34" i="25"/>
  <c r="U34" i="25"/>
  <c r="V34" i="25"/>
  <c r="R35" i="25"/>
  <c r="S35" i="25"/>
  <c r="T35" i="25"/>
  <c r="U35" i="25"/>
  <c r="V35" i="25"/>
  <c r="R36" i="25"/>
  <c r="S36" i="25"/>
  <c r="T36" i="25"/>
  <c r="U36" i="25"/>
  <c r="V36" i="25"/>
  <c r="R37" i="25"/>
  <c r="S37" i="25"/>
  <c r="T37" i="25"/>
  <c r="U37" i="25"/>
  <c r="V37" i="25"/>
  <c r="R38" i="25"/>
  <c r="S38" i="25"/>
  <c r="T38" i="25"/>
  <c r="U38" i="25"/>
  <c r="V38" i="25"/>
  <c r="R39" i="25"/>
  <c r="S39" i="25"/>
  <c r="T39" i="25"/>
  <c r="U39" i="25"/>
  <c r="V39" i="25"/>
  <c r="R40" i="25"/>
  <c r="S40" i="25"/>
  <c r="T40" i="25"/>
  <c r="U40" i="25"/>
  <c r="V40" i="25"/>
  <c r="R41" i="25"/>
  <c r="S41" i="25"/>
  <c r="T41" i="25"/>
  <c r="U41" i="25"/>
  <c r="V41" i="25"/>
  <c r="R42" i="25"/>
  <c r="S42" i="25"/>
  <c r="T42" i="25"/>
  <c r="U42" i="25"/>
  <c r="V42" i="25"/>
  <c r="R43" i="25"/>
  <c r="S43" i="25"/>
  <c r="T43" i="25"/>
  <c r="U43" i="25"/>
  <c r="V43" i="25"/>
  <c r="R44" i="25"/>
  <c r="S44" i="25"/>
  <c r="T44" i="25"/>
  <c r="U44" i="25"/>
  <c r="V44" i="25"/>
  <c r="R45" i="25"/>
  <c r="S45" i="25"/>
  <c r="T45" i="25"/>
  <c r="U45" i="25"/>
  <c r="V45" i="25"/>
  <c r="R46" i="25"/>
  <c r="S46" i="25"/>
  <c r="T46" i="25"/>
  <c r="U46" i="25"/>
  <c r="V46" i="25"/>
  <c r="R47" i="25"/>
  <c r="S47" i="25"/>
  <c r="T47" i="25"/>
  <c r="U47" i="25"/>
  <c r="V47" i="25"/>
  <c r="R48" i="25"/>
  <c r="S48" i="25"/>
  <c r="T48" i="25"/>
  <c r="U48" i="25"/>
  <c r="V48" i="25"/>
  <c r="R49" i="25"/>
  <c r="S49" i="25"/>
  <c r="T49" i="25"/>
  <c r="U49" i="25"/>
  <c r="V49" i="25"/>
  <c r="R50" i="25"/>
  <c r="S50" i="25"/>
  <c r="T50" i="25"/>
  <c r="U50" i="25"/>
  <c r="V50" i="25"/>
  <c r="R51" i="25"/>
  <c r="S51" i="25"/>
  <c r="T51" i="25"/>
  <c r="U51" i="25"/>
  <c r="V51" i="25"/>
  <c r="R52" i="25"/>
  <c r="S52" i="25"/>
  <c r="T52" i="25"/>
  <c r="U52" i="25"/>
  <c r="V52" i="25"/>
  <c r="R53" i="25"/>
  <c r="S53" i="25"/>
  <c r="T53" i="25"/>
  <c r="U53" i="25"/>
  <c r="V53" i="25"/>
  <c r="R54" i="25"/>
  <c r="S54" i="25"/>
  <c r="T54" i="25"/>
  <c r="U54" i="25"/>
  <c r="V54" i="25"/>
  <c r="R55" i="25"/>
  <c r="S55" i="25"/>
  <c r="T55" i="25"/>
  <c r="U55" i="25"/>
  <c r="V55" i="25"/>
  <c r="R56" i="25"/>
  <c r="S56" i="25"/>
  <c r="T56" i="25"/>
  <c r="U56" i="25"/>
  <c r="V56" i="25"/>
  <c r="R57" i="25"/>
  <c r="S57" i="25"/>
  <c r="T57" i="25"/>
  <c r="U57" i="25"/>
  <c r="V57" i="25"/>
  <c r="R58" i="25"/>
  <c r="S58" i="25"/>
  <c r="T58" i="25"/>
  <c r="U58" i="25"/>
  <c r="V58" i="25"/>
  <c r="R59" i="25"/>
  <c r="S59" i="25"/>
  <c r="T59" i="25"/>
  <c r="U59" i="25"/>
  <c r="V59" i="25"/>
  <c r="R60" i="25"/>
  <c r="S60" i="25"/>
  <c r="T60" i="25"/>
  <c r="U60" i="25"/>
  <c r="V60" i="25"/>
  <c r="R61" i="25"/>
  <c r="S61" i="25"/>
  <c r="T61" i="25"/>
  <c r="U61" i="25"/>
  <c r="V61" i="25"/>
  <c r="R62" i="25"/>
  <c r="S62" i="25"/>
  <c r="T62" i="25"/>
  <c r="U62" i="25"/>
  <c r="V62" i="25"/>
  <c r="R63" i="25"/>
  <c r="S63" i="25"/>
  <c r="T63" i="25"/>
  <c r="U63" i="25"/>
  <c r="V63" i="25"/>
  <c r="R64" i="25"/>
  <c r="S64" i="25"/>
  <c r="T64" i="25"/>
  <c r="U64" i="25"/>
  <c r="V64" i="25"/>
  <c r="R65" i="25"/>
  <c r="S65" i="25"/>
  <c r="T65" i="25"/>
  <c r="U65" i="25"/>
  <c r="V65" i="25"/>
  <c r="R66" i="25"/>
  <c r="S66" i="25"/>
  <c r="T66" i="25"/>
  <c r="U66" i="25"/>
  <c r="V66" i="25"/>
  <c r="R67" i="25"/>
  <c r="S67" i="25"/>
  <c r="T67" i="25"/>
  <c r="U67" i="25"/>
  <c r="V67" i="25"/>
  <c r="R68" i="25"/>
  <c r="S68" i="25"/>
  <c r="T68" i="25"/>
  <c r="U68" i="25"/>
  <c r="V68" i="25"/>
  <c r="R69" i="25"/>
  <c r="S69" i="25"/>
  <c r="T69" i="25"/>
  <c r="U69" i="25"/>
  <c r="V69" i="25"/>
  <c r="R70" i="25"/>
  <c r="S70" i="25"/>
  <c r="T70" i="25"/>
  <c r="U70" i="25"/>
  <c r="V70" i="25"/>
  <c r="R71" i="25"/>
  <c r="S71" i="25"/>
  <c r="T71" i="25"/>
  <c r="U71" i="25"/>
  <c r="V71" i="25"/>
  <c r="R72" i="25"/>
  <c r="S72" i="25"/>
  <c r="T72" i="25"/>
  <c r="U72" i="25"/>
  <c r="V72" i="25"/>
  <c r="R73" i="25"/>
  <c r="S73" i="25"/>
  <c r="T73" i="25"/>
  <c r="U73" i="25"/>
  <c r="V73" i="25"/>
  <c r="R74" i="25"/>
  <c r="S74" i="25"/>
  <c r="T74" i="25"/>
  <c r="U74" i="25"/>
  <c r="V74" i="25"/>
  <c r="R75" i="25"/>
  <c r="S75" i="25"/>
  <c r="T75" i="25"/>
  <c r="U75" i="25"/>
  <c r="V75" i="25"/>
  <c r="R76" i="25"/>
  <c r="S76" i="25"/>
  <c r="T76" i="25"/>
  <c r="U76" i="25"/>
  <c r="V76" i="25"/>
  <c r="R77" i="25"/>
  <c r="S77" i="25"/>
  <c r="T77" i="25"/>
  <c r="U77" i="25"/>
  <c r="V77" i="25"/>
  <c r="R78" i="25"/>
  <c r="S78" i="25"/>
  <c r="T78" i="25"/>
  <c r="U78" i="25"/>
  <c r="V78" i="25"/>
  <c r="R79" i="25"/>
  <c r="S79" i="25"/>
  <c r="T79" i="25"/>
  <c r="U79" i="25"/>
  <c r="V79" i="25"/>
  <c r="R80" i="25"/>
  <c r="S80" i="25"/>
  <c r="T80" i="25"/>
  <c r="U80" i="25"/>
  <c r="V80" i="25"/>
  <c r="R81" i="25"/>
  <c r="S81" i="25"/>
  <c r="T81" i="25"/>
  <c r="U81" i="25"/>
  <c r="V81" i="25"/>
  <c r="R82" i="25"/>
  <c r="S82" i="25"/>
  <c r="T82" i="25"/>
  <c r="U82" i="25"/>
  <c r="V82" i="25"/>
  <c r="R83" i="25"/>
  <c r="S83" i="25"/>
  <c r="T83" i="25"/>
  <c r="U83" i="25"/>
  <c r="V83" i="25"/>
  <c r="R84" i="25"/>
  <c r="S84" i="25"/>
  <c r="T84" i="25"/>
  <c r="U84" i="25"/>
  <c r="V84" i="25"/>
  <c r="R85" i="25"/>
  <c r="S85" i="25"/>
  <c r="T85" i="25"/>
  <c r="U85" i="25"/>
  <c r="V85" i="25"/>
  <c r="R86" i="25"/>
  <c r="S86" i="25"/>
  <c r="T86" i="25"/>
  <c r="U86" i="25"/>
  <c r="V86" i="25"/>
  <c r="R87" i="25"/>
  <c r="S87" i="25"/>
  <c r="T87" i="25"/>
  <c r="U87" i="25"/>
  <c r="V87" i="25"/>
  <c r="R88" i="25"/>
  <c r="S88" i="25"/>
  <c r="T88" i="25"/>
  <c r="U88" i="25"/>
  <c r="V88" i="25"/>
  <c r="R89" i="25"/>
  <c r="S89" i="25"/>
  <c r="T89" i="25"/>
  <c r="U89" i="25"/>
  <c r="V89" i="25"/>
  <c r="R90" i="25"/>
  <c r="S90" i="25"/>
  <c r="T90" i="25"/>
  <c r="U90" i="25"/>
  <c r="V90" i="25"/>
  <c r="R91" i="25"/>
  <c r="S91" i="25"/>
  <c r="T91" i="25"/>
  <c r="U91" i="25"/>
  <c r="V91" i="25"/>
  <c r="R92" i="25"/>
  <c r="S92" i="25"/>
  <c r="T92" i="25"/>
  <c r="U92" i="25"/>
  <c r="V92" i="25"/>
  <c r="R93" i="25"/>
  <c r="S93" i="25"/>
  <c r="T93" i="25"/>
  <c r="U93" i="25"/>
  <c r="V93" i="25"/>
  <c r="R94" i="25"/>
  <c r="S94" i="25"/>
  <c r="T94" i="25"/>
  <c r="U94" i="25"/>
  <c r="V94" i="25"/>
  <c r="R95" i="25"/>
  <c r="S95" i="25"/>
  <c r="T95" i="25"/>
  <c r="U95" i="25"/>
  <c r="V95" i="25"/>
  <c r="R96" i="25"/>
  <c r="S96" i="25"/>
  <c r="T96" i="25"/>
  <c r="U96" i="25"/>
  <c r="V96" i="25"/>
  <c r="R97" i="25"/>
  <c r="S97" i="25"/>
  <c r="T97" i="25"/>
  <c r="U97" i="25"/>
  <c r="V97" i="25"/>
  <c r="R98" i="25"/>
  <c r="S98" i="25"/>
  <c r="T98" i="25"/>
  <c r="U98" i="25"/>
  <c r="V98" i="25"/>
  <c r="R99" i="25"/>
  <c r="S99" i="25"/>
  <c r="T99" i="25"/>
  <c r="U99" i="25"/>
  <c r="V99" i="25"/>
  <c r="R100" i="25"/>
  <c r="S100" i="25"/>
  <c r="T100" i="25"/>
  <c r="U100" i="25"/>
  <c r="V100" i="25"/>
  <c r="R101" i="25"/>
  <c r="S101" i="25"/>
  <c r="T101" i="25"/>
  <c r="U101" i="25"/>
  <c r="V101" i="25"/>
  <c r="R102" i="25"/>
  <c r="S102" i="25"/>
  <c r="T102" i="25"/>
  <c r="U102" i="25"/>
  <c r="V102" i="25"/>
  <c r="R103" i="25"/>
  <c r="S103" i="25"/>
  <c r="T103" i="25"/>
  <c r="U103" i="25"/>
  <c r="V103" i="25"/>
  <c r="R104" i="25"/>
  <c r="S104" i="25"/>
  <c r="T104" i="25"/>
  <c r="U104" i="25"/>
  <c r="V104" i="25"/>
  <c r="R105" i="25"/>
  <c r="S105" i="25"/>
  <c r="T105" i="25"/>
  <c r="U105" i="25"/>
  <c r="V105" i="25"/>
  <c r="R106" i="25"/>
  <c r="S106" i="25"/>
  <c r="T106" i="25"/>
  <c r="U106" i="25"/>
  <c r="V106" i="25"/>
  <c r="R107" i="25"/>
  <c r="S107" i="25"/>
  <c r="T107" i="25"/>
  <c r="U107" i="25"/>
  <c r="V107" i="25"/>
  <c r="R108" i="25"/>
  <c r="S108" i="25"/>
  <c r="T108" i="25"/>
  <c r="U108" i="25"/>
  <c r="V108" i="25"/>
  <c r="R109" i="25"/>
  <c r="S109" i="25"/>
  <c r="T109" i="25"/>
  <c r="U109" i="25"/>
  <c r="V109" i="25"/>
  <c r="R110" i="25"/>
  <c r="S110" i="25"/>
  <c r="T110" i="25"/>
  <c r="U110" i="25"/>
  <c r="V110" i="25"/>
  <c r="R111" i="25"/>
  <c r="S111" i="25"/>
  <c r="T111" i="25"/>
  <c r="U111" i="25"/>
  <c r="V111" i="25"/>
  <c r="R112" i="25"/>
  <c r="S112" i="25"/>
  <c r="T112" i="25"/>
  <c r="U112" i="25"/>
  <c r="V112" i="25"/>
  <c r="R113" i="25"/>
  <c r="S113" i="25"/>
  <c r="T113" i="25"/>
  <c r="U113" i="25"/>
  <c r="V113" i="25"/>
  <c r="R114" i="25"/>
  <c r="S114" i="25"/>
  <c r="T114" i="25"/>
  <c r="U114" i="25"/>
  <c r="V114" i="25"/>
  <c r="R115" i="25"/>
  <c r="S115" i="25"/>
  <c r="T115" i="25"/>
  <c r="U115" i="25"/>
  <c r="V115" i="25"/>
  <c r="R116" i="25"/>
  <c r="S116" i="25"/>
  <c r="T116" i="25"/>
  <c r="U116" i="25"/>
  <c r="V116" i="25"/>
  <c r="R117" i="25"/>
  <c r="S117" i="25"/>
  <c r="T117" i="25"/>
  <c r="U117" i="25"/>
  <c r="V117" i="25"/>
  <c r="R118" i="25"/>
  <c r="S118" i="25"/>
  <c r="T118" i="25"/>
  <c r="U118" i="25"/>
  <c r="V118" i="25"/>
  <c r="R119" i="25"/>
  <c r="S119" i="25"/>
  <c r="T119" i="25"/>
  <c r="U119" i="25"/>
  <c r="V119" i="25"/>
  <c r="R120" i="25"/>
  <c r="S120" i="25"/>
  <c r="T120" i="25"/>
  <c r="U120" i="25"/>
  <c r="V120" i="25"/>
  <c r="R121" i="25"/>
  <c r="S121" i="25"/>
  <c r="T121" i="25"/>
  <c r="U121" i="25"/>
  <c r="V121" i="25"/>
  <c r="R122" i="25"/>
  <c r="S122" i="25"/>
  <c r="T122" i="25"/>
  <c r="U122" i="25"/>
  <c r="V122" i="25"/>
  <c r="R123" i="25"/>
  <c r="S123" i="25"/>
  <c r="T123" i="25"/>
  <c r="U123" i="25"/>
  <c r="V123" i="25"/>
  <c r="R124" i="25"/>
  <c r="S124" i="25"/>
  <c r="T124" i="25"/>
  <c r="U124" i="25"/>
  <c r="V124" i="25"/>
  <c r="R125" i="25"/>
  <c r="S125" i="25"/>
  <c r="T125" i="25"/>
  <c r="U125" i="25"/>
  <c r="V125" i="25"/>
  <c r="R126" i="25"/>
  <c r="S126" i="25"/>
  <c r="T126" i="25"/>
  <c r="U126" i="25"/>
  <c r="V126" i="25"/>
  <c r="R127" i="25"/>
  <c r="S127" i="25"/>
  <c r="T127" i="25"/>
  <c r="U127" i="25"/>
  <c r="V127" i="25"/>
  <c r="R128" i="25"/>
  <c r="S128" i="25"/>
  <c r="T128" i="25"/>
  <c r="U128" i="25"/>
  <c r="V128" i="25"/>
  <c r="R129" i="25"/>
  <c r="S129" i="25"/>
  <c r="T129" i="25"/>
  <c r="U129" i="25"/>
  <c r="V129" i="25"/>
  <c r="R130" i="25"/>
  <c r="S130" i="25"/>
  <c r="T130" i="25"/>
  <c r="U130" i="25"/>
  <c r="V130" i="25"/>
  <c r="R131" i="25"/>
  <c r="S131" i="25"/>
  <c r="T131" i="25"/>
  <c r="U131" i="25"/>
  <c r="V131" i="25"/>
  <c r="R132" i="25"/>
  <c r="S132" i="25"/>
  <c r="T132" i="25"/>
  <c r="U132" i="25"/>
  <c r="V132" i="25"/>
  <c r="R133" i="25"/>
  <c r="S133" i="25"/>
  <c r="T133" i="25"/>
  <c r="U133" i="25"/>
  <c r="V133" i="25"/>
  <c r="R134" i="25"/>
  <c r="S134" i="25"/>
  <c r="T134" i="25"/>
  <c r="U134" i="25"/>
  <c r="V134" i="25"/>
  <c r="R135" i="25"/>
  <c r="S135" i="25"/>
  <c r="T135" i="25"/>
  <c r="U135" i="25"/>
  <c r="V135" i="25"/>
  <c r="R136" i="25"/>
  <c r="S136" i="25"/>
  <c r="T136" i="25"/>
  <c r="U136" i="25"/>
  <c r="V136" i="25"/>
  <c r="R137" i="25"/>
  <c r="S137" i="25"/>
  <c r="T137" i="25"/>
  <c r="U137" i="25"/>
  <c r="V137" i="25"/>
  <c r="R138" i="25"/>
  <c r="S138" i="25"/>
  <c r="T138" i="25"/>
  <c r="U138" i="25"/>
  <c r="V138" i="25"/>
  <c r="R139" i="25"/>
  <c r="S139" i="25"/>
  <c r="T139" i="25"/>
  <c r="U139" i="25"/>
  <c r="V139" i="25"/>
  <c r="R140" i="25"/>
  <c r="S140" i="25"/>
  <c r="T140" i="25"/>
  <c r="U140" i="25"/>
  <c r="V140" i="25"/>
  <c r="R141" i="25"/>
  <c r="S141" i="25"/>
  <c r="T141" i="25"/>
  <c r="U141" i="25"/>
  <c r="V141" i="25"/>
  <c r="R142" i="25"/>
  <c r="S142" i="25"/>
  <c r="T142" i="25"/>
  <c r="U142" i="25"/>
  <c r="V142" i="25"/>
  <c r="R143" i="25"/>
  <c r="S143" i="25"/>
  <c r="T143" i="25"/>
  <c r="U143" i="25"/>
  <c r="V143" i="25"/>
  <c r="R144" i="25"/>
  <c r="S144" i="25"/>
  <c r="T144" i="25"/>
  <c r="U144" i="25"/>
  <c r="V144" i="25"/>
  <c r="R145" i="25"/>
  <c r="S145" i="25"/>
  <c r="T145" i="25"/>
  <c r="U145" i="25"/>
  <c r="V145" i="25"/>
  <c r="R146" i="25"/>
  <c r="S146" i="25"/>
  <c r="T146" i="25"/>
  <c r="U146" i="25"/>
  <c r="V146" i="25"/>
  <c r="R147" i="25"/>
  <c r="S147" i="25"/>
  <c r="T147" i="25"/>
  <c r="U147" i="25"/>
  <c r="V147" i="25"/>
  <c r="R148" i="25"/>
  <c r="S148" i="25"/>
  <c r="T148" i="25"/>
  <c r="U148" i="25"/>
  <c r="V148" i="25"/>
  <c r="R149" i="25"/>
  <c r="S149" i="25"/>
  <c r="T149" i="25"/>
  <c r="U149" i="25"/>
  <c r="V149" i="25"/>
  <c r="R150" i="25"/>
  <c r="S150" i="25"/>
  <c r="T150" i="25"/>
  <c r="U150" i="25"/>
  <c r="V150" i="25"/>
  <c r="R151" i="25"/>
  <c r="S151" i="25"/>
  <c r="T151" i="25"/>
  <c r="U151" i="25"/>
  <c r="V151" i="25"/>
  <c r="R152" i="25"/>
  <c r="S152" i="25"/>
  <c r="T152" i="25"/>
  <c r="U152" i="25"/>
  <c r="V152" i="25"/>
  <c r="R153" i="25"/>
  <c r="S153" i="25"/>
  <c r="T153" i="25"/>
  <c r="U153" i="25"/>
  <c r="V153" i="25"/>
  <c r="R154" i="25"/>
  <c r="S154" i="25"/>
  <c r="T154" i="25"/>
  <c r="U154" i="25"/>
  <c r="V154" i="25"/>
  <c r="R155" i="25"/>
  <c r="S155" i="25"/>
  <c r="T155" i="25"/>
  <c r="U155" i="25"/>
  <c r="V155" i="25"/>
  <c r="R156" i="25"/>
  <c r="S156" i="25"/>
  <c r="T156" i="25"/>
  <c r="U156" i="25"/>
  <c r="V156" i="25"/>
  <c r="R157" i="25"/>
  <c r="S157" i="25"/>
  <c r="T157" i="25"/>
  <c r="U157" i="25"/>
  <c r="V157" i="25"/>
  <c r="R158" i="25"/>
  <c r="S158" i="25"/>
  <c r="T158" i="25"/>
  <c r="U158" i="25"/>
  <c r="V158" i="25"/>
  <c r="R159" i="25"/>
  <c r="S159" i="25"/>
  <c r="T159" i="25"/>
  <c r="U159" i="25"/>
  <c r="V159" i="25"/>
  <c r="R160" i="25"/>
  <c r="S160" i="25"/>
  <c r="T160" i="25"/>
  <c r="U160" i="25"/>
  <c r="V160" i="25"/>
  <c r="R161" i="25"/>
  <c r="S161" i="25"/>
  <c r="T161" i="25"/>
  <c r="U161" i="25"/>
  <c r="V161" i="25"/>
  <c r="R162" i="25"/>
  <c r="S162" i="25"/>
  <c r="T162" i="25"/>
  <c r="U162" i="25"/>
  <c r="V162" i="25"/>
  <c r="R163" i="25"/>
  <c r="S163" i="25"/>
  <c r="T163" i="25"/>
  <c r="U163" i="25"/>
  <c r="V163" i="25"/>
  <c r="R164" i="25"/>
  <c r="S164" i="25"/>
  <c r="T164" i="25"/>
  <c r="U164" i="25"/>
  <c r="V164" i="25"/>
  <c r="R165" i="25"/>
  <c r="S165" i="25"/>
  <c r="T165" i="25"/>
  <c r="U165" i="25"/>
  <c r="V165" i="25"/>
  <c r="R166" i="25"/>
  <c r="S166" i="25"/>
  <c r="T166" i="25"/>
  <c r="U166" i="25"/>
  <c r="V166" i="25"/>
  <c r="R167" i="25"/>
  <c r="S167" i="25"/>
  <c r="T167" i="25"/>
  <c r="U167" i="25"/>
  <c r="V167" i="25"/>
  <c r="R168" i="25"/>
  <c r="S168" i="25"/>
  <c r="T168" i="25"/>
  <c r="U168" i="25"/>
  <c r="V168" i="25"/>
  <c r="R169" i="25"/>
  <c r="S169" i="25"/>
  <c r="T169" i="25"/>
  <c r="U169" i="25"/>
  <c r="V169" i="25"/>
  <c r="R170" i="25"/>
  <c r="S170" i="25"/>
  <c r="T170" i="25"/>
  <c r="U170" i="25"/>
  <c r="V170" i="25"/>
  <c r="R171" i="25"/>
  <c r="S171" i="25"/>
  <c r="T171" i="25"/>
  <c r="U171" i="25"/>
  <c r="V171" i="25"/>
  <c r="R172" i="25"/>
  <c r="S172" i="25"/>
  <c r="T172" i="25"/>
  <c r="U172" i="25"/>
  <c r="V172" i="25"/>
  <c r="R173" i="25"/>
  <c r="S173" i="25"/>
  <c r="T173" i="25"/>
  <c r="U173" i="25"/>
  <c r="V173" i="25"/>
  <c r="R174" i="25"/>
  <c r="S174" i="25"/>
  <c r="T174" i="25"/>
  <c r="U174" i="25"/>
  <c r="V174" i="25"/>
  <c r="R175" i="25"/>
  <c r="S175" i="25"/>
  <c r="T175" i="25"/>
  <c r="U175" i="25"/>
  <c r="V175" i="25"/>
  <c r="R176" i="25"/>
  <c r="S176" i="25"/>
  <c r="T176" i="25"/>
  <c r="U176" i="25"/>
  <c r="V176" i="25"/>
  <c r="R177" i="25"/>
  <c r="S177" i="25"/>
  <c r="T177" i="25"/>
  <c r="U177" i="25"/>
  <c r="V177" i="25"/>
  <c r="R178" i="25"/>
  <c r="S178" i="25"/>
  <c r="T178" i="25"/>
  <c r="U178" i="25"/>
  <c r="V178" i="25"/>
  <c r="R179" i="25"/>
  <c r="S179" i="25"/>
  <c r="T179" i="25"/>
  <c r="U179" i="25"/>
  <c r="V179" i="25"/>
  <c r="R180" i="25"/>
  <c r="S180" i="25"/>
  <c r="T180" i="25"/>
  <c r="U180" i="25"/>
  <c r="V180" i="25"/>
  <c r="R181" i="25"/>
  <c r="S181" i="25"/>
  <c r="T181" i="25"/>
  <c r="U181" i="25"/>
  <c r="V181" i="25"/>
  <c r="R182" i="25"/>
  <c r="S182" i="25"/>
  <c r="T182" i="25"/>
  <c r="U182" i="25"/>
  <c r="V182" i="25"/>
  <c r="R183" i="25"/>
  <c r="S183" i="25"/>
  <c r="T183" i="25"/>
  <c r="U183" i="25"/>
  <c r="V183" i="25"/>
  <c r="R184" i="25"/>
  <c r="S184" i="25"/>
  <c r="T184" i="25"/>
  <c r="U184" i="25"/>
  <c r="V184" i="25"/>
  <c r="R185" i="25"/>
  <c r="S185" i="25"/>
  <c r="T185" i="25"/>
  <c r="U185" i="25"/>
  <c r="V185" i="25"/>
  <c r="R186" i="25"/>
  <c r="S186" i="25"/>
  <c r="T186" i="25"/>
  <c r="U186" i="25"/>
  <c r="V186" i="25"/>
  <c r="R187" i="25"/>
  <c r="S187" i="25"/>
  <c r="T187" i="25"/>
  <c r="U187" i="25"/>
  <c r="V187" i="25"/>
  <c r="R188" i="25"/>
  <c r="S188" i="25"/>
  <c r="T188" i="25"/>
  <c r="U188" i="25"/>
  <c r="V188" i="25"/>
  <c r="R189" i="25"/>
  <c r="S189" i="25"/>
  <c r="T189" i="25"/>
  <c r="U189" i="25"/>
  <c r="V189" i="25"/>
  <c r="R190" i="25"/>
  <c r="S190" i="25"/>
  <c r="T190" i="25"/>
  <c r="U190" i="25"/>
  <c r="V190" i="25"/>
  <c r="R191" i="25"/>
  <c r="S191" i="25"/>
  <c r="T191" i="25"/>
  <c r="U191" i="25"/>
  <c r="V191" i="25"/>
  <c r="R192" i="25"/>
  <c r="S192" i="25"/>
  <c r="T192" i="25"/>
  <c r="U192" i="25"/>
  <c r="V192" i="25"/>
  <c r="R193" i="25"/>
  <c r="S193" i="25"/>
  <c r="T193" i="25"/>
  <c r="U193" i="25"/>
  <c r="V193" i="25"/>
  <c r="R194" i="25"/>
  <c r="S194" i="25"/>
  <c r="T194" i="25"/>
  <c r="U194" i="25"/>
  <c r="V194" i="25"/>
  <c r="R195" i="25"/>
  <c r="S195" i="25"/>
  <c r="T195" i="25"/>
  <c r="U195" i="25"/>
  <c r="V195" i="25"/>
  <c r="R196" i="25"/>
  <c r="S196" i="25"/>
  <c r="T196" i="25"/>
  <c r="U196" i="25"/>
  <c r="V196" i="25"/>
  <c r="R197" i="25"/>
  <c r="S197" i="25"/>
  <c r="T197" i="25"/>
  <c r="U197" i="25"/>
  <c r="V197" i="25"/>
  <c r="R198" i="25"/>
  <c r="S198" i="25"/>
  <c r="T198" i="25"/>
  <c r="U198" i="25"/>
  <c r="V198" i="25"/>
  <c r="R199" i="25"/>
  <c r="S199" i="25"/>
  <c r="T199" i="25"/>
  <c r="U199" i="25"/>
  <c r="V199" i="25"/>
  <c r="R200" i="25"/>
  <c r="S200" i="25"/>
  <c r="T200" i="25"/>
  <c r="U200" i="25"/>
  <c r="V200" i="25"/>
  <c r="R201" i="25"/>
  <c r="S201" i="25"/>
  <c r="T201" i="25"/>
  <c r="U201" i="25"/>
  <c r="V201" i="25"/>
  <c r="R202" i="25"/>
  <c r="S202" i="25"/>
  <c r="T202" i="25"/>
  <c r="U202" i="25"/>
  <c r="V202" i="25"/>
  <c r="R203" i="25"/>
  <c r="S203" i="25"/>
  <c r="T203" i="25"/>
  <c r="U203" i="25"/>
  <c r="V203" i="25"/>
  <c r="R204" i="25"/>
  <c r="S204" i="25"/>
  <c r="T204" i="25"/>
  <c r="U204" i="25"/>
  <c r="V204" i="25"/>
  <c r="R205" i="25"/>
  <c r="S205" i="25"/>
  <c r="T205" i="25"/>
  <c r="U205" i="25"/>
  <c r="V205" i="25"/>
  <c r="R206" i="25"/>
  <c r="S206" i="25"/>
  <c r="T206" i="25"/>
  <c r="U206" i="25"/>
  <c r="V206" i="25"/>
  <c r="R207" i="25"/>
  <c r="S207" i="25"/>
  <c r="T207" i="25"/>
  <c r="U207" i="25"/>
  <c r="V207" i="25"/>
  <c r="R208" i="25"/>
  <c r="S208" i="25"/>
  <c r="T208" i="25"/>
  <c r="U208" i="25"/>
  <c r="V208" i="25"/>
  <c r="R209" i="25"/>
  <c r="S209" i="25"/>
  <c r="T209" i="25"/>
  <c r="U209" i="25"/>
  <c r="V209" i="25"/>
  <c r="R210" i="25"/>
  <c r="S210" i="25"/>
  <c r="T210" i="25"/>
  <c r="U210" i="25"/>
  <c r="V210" i="25"/>
  <c r="R211" i="25"/>
  <c r="S211" i="25"/>
  <c r="T211" i="25"/>
  <c r="U211" i="25"/>
  <c r="V211" i="25"/>
  <c r="R212" i="25"/>
  <c r="S212" i="25"/>
  <c r="T212" i="25"/>
  <c r="U212" i="25"/>
  <c r="V212" i="25"/>
  <c r="R213" i="25"/>
  <c r="S213" i="25"/>
  <c r="T213" i="25"/>
  <c r="U213" i="25"/>
  <c r="V213" i="25"/>
  <c r="R214" i="25"/>
  <c r="S214" i="25"/>
  <c r="T214" i="25"/>
  <c r="U214" i="25"/>
  <c r="V214" i="25"/>
  <c r="R215" i="25"/>
  <c r="S215" i="25"/>
  <c r="T215" i="25"/>
  <c r="U215" i="25"/>
  <c r="V215" i="25"/>
  <c r="R216" i="25"/>
  <c r="S216" i="25"/>
  <c r="T216" i="25"/>
  <c r="U216" i="25"/>
  <c r="V216" i="25"/>
  <c r="R217" i="25"/>
  <c r="S217" i="25"/>
  <c r="T217" i="25"/>
  <c r="U217" i="25"/>
  <c r="V217" i="25"/>
  <c r="R218" i="25"/>
  <c r="S218" i="25"/>
  <c r="T218" i="25"/>
  <c r="U218" i="25"/>
  <c r="V218" i="25"/>
  <c r="R219" i="25"/>
  <c r="S219" i="25"/>
  <c r="T219" i="25"/>
  <c r="U219" i="25"/>
  <c r="V219" i="25"/>
  <c r="R220" i="25"/>
  <c r="S220" i="25"/>
  <c r="T220" i="25"/>
  <c r="U220" i="25"/>
  <c r="V220" i="25"/>
  <c r="R221" i="25"/>
  <c r="S221" i="25"/>
  <c r="T221" i="25"/>
  <c r="U221" i="25"/>
  <c r="V221" i="25"/>
  <c r="R222" i="25"/>
  <c r="S222" i="25"/>
  <c r="T222" i="25"/>
  <c r="U222" i="25"/>
  <c r="V222" i="25"/>
  <c r="R223" i="25"/>
  <c r="S223" i="25"/>
  <c r="T223" i="25"/>
  <c r="U223" i="25"/>
  <c r="V223" i="25"/>
  <c r="R224" i="25"/>
  <c r="S224" i="25"/>
  <c r="T224" i="25"/>
  <c r="U224" i="25"/>
  <c r="V224" i="25"/>
  <c r="R225" i="25"/>
  <c r="S225" i="25"/>
  <c r="T225" i="25"/>
  <c r="U225" i="25"/>
  <c r="V225" i="25"/>
  <c r="R226" i="25"/>
  <c r="S226" i="25"/>
  <c r="T226" i="25"/>
  <c r="U226" i="25"/>
  <c r="V226" i="25"/>
  <c r="R227" i="25"/>
  <c r="S227" i="25"/>
  <c r="T227" i="25"/>
  <c r="U227" i="25"/>
  <c r="V227" i="25"/>
  <c r="R228" i="25"/>
  <c r="S228" i="25"/>
  <c r="T228" i="25"/>
  <c r="U228" i="25"/>
  <c r="V228" i="25"/>
  <c r="R229" i="25"/>
  <c r="S229" i="25"/>
  <c r="T229" i="25"/>
  <c r="U229" i="25"/>
  <c r="V229" i="25"/>
  <c r="R230" i="25"/>
  <c r="S230" i="25"/>
  <c r="T230" i="25"/>
  <c r="U230" i="25"/>
  <c r="V230" i="25"/>
  <c r="R231" i="25"/>
  <c r="S231" i="25"/>
  <c r="T231" i="25"/>
  <c r="U231" i="25"/>
  <c r="V231" i="25"/>
  <c r="R232" i="25"/>
  <c r="S232" i="25"/>
  <c r="T232" i="25"/>
  <c r="U232" i="25"/>
  <c r="V232" i="25"/>
  <c r="R233" i="25"/>
  <c r="S233" i="25"/>
  <c r="T233" i="25"/>
  <c r="U233" i="25"/>
  <c r="V233" i="25"/>
  <c r="R234" i="25"/>
  <c r="S234" i="25"/>
  <c r="T234" i="25"/>
  <c r="U234" i="25"/>
  <c r="V234" i="25"/>
  <c r="R235" i="25"/>
  <c r="S235" i="25"/>
  <c r="T235" i="25"/>
  <c r="U235" i="25"/>
  <c r="V235" i="25"/>
  <c r="R236" i="25"/>
  <c r="S236" i="25"/>
  <c r="T236" i="25"/>
  <c r="U236" i="25"/>
  <c r="V236" i="25"/>
  <c r="R237" i="25"/>
  <c r="S237" i="25"/>
  <c r="T237" i="25"/>
  <c r="U237" i="25"/>
  <c r="V237" i="25"/>
  <c r="R238" i="25"/>
  <c r="S238" i="25"/>
  <c r="T238" i="25"/>
  <c r="U238" i="25"/>
  <c r="V238" i="25"/>
  <c r="R239" i="25"/>
  <c r="S239" i="25"/>
  <c r="T239" i="25"/>
  <c r="U239" i="25"/>
  <c r="V239" i="25"/>
  <c r="R240" i="25"/>
  <c r="S240" i="25"/>
  <c r="T240" i="25"/>
  <c r="U240" i="25"/>
  <c r="V240" i="25"/>
  <c r="R241" i="25"/>
  <c r="S241" i="25"/>
  <c r="T241" i="25"/>
  <c r="U241" i="25"/>
  <c r="V241" i="25"/>
  <c r="R242" i="25"/>
  <c r="S242" i="25"/>
  <c r="T242" i="25"/>
  <c r="U242" i="25"/>
  <c r="V242" i="25"/>
  <c r="R243" i="25"/>
  <c r="S243" i="25"/>
  <c r="T243" i="25"/>
  <c r="U243" i="25"/>
  <c r="V243" i="25"/>
  <c r="R244" i="25"/>
  <c r="S244" i="25"/>
  <c r="T244" i="25"/>
  <c r="U244" i="25"/>
  <c r="V244" i="25"/>
  <c r="R245" i="25"/>
  <c r="S245" i="25"/>
  <c r="T245" i="25"/>
  <c r="U245" i="25"/>
  <c r="V245" i="25"/>
  <c r="R246" i="25"/>
  <c r="S246" i="25"/>
  <c r="T246" i="25"/>
  <c r="U246" i="25"/>
  <c r="V246" i="25"/>
  <c r="R247" i="25"/>
  <c r="S247" i="25"/>
  <c r="T247" i="25"/>
  <c r="U247" i="25"/>
  <c r="V247" i="25"/>
  <c r="R248" i="25"/>
  <c r="S248" i="25"/>
  <c r="T248" i="25"/>
  <c r="U248" i="25"/>
  <c r="V248" i="25"/>
  <c r="R249" i="25"/>
  <c r="S249" i="25"/>
  <c r="T249" i="25"/>
  <c r="U249" i="25"/>
  <c r="V249" i="25"/>
  <c r="R250" i="25"/>
  <c r="S250" i="25"/>
  <c r="T250" i="25"/>
  <c r="U250" i="25"/>
  <c r="V250" i="25"/>
  <c r="R251" i="25"/>
  <c r="S251" i="25"/>
  <c r="T251" i="25"/>
  <c r="U251" i="25"/>
  <c r="V251" i="25"/>
  <c r="R252" i="25"/>
  <c r="S252" i="25"/>
  <c r="T252" i="25"/>
  <c r="U252" i="25"/>
  <c r="V252" i="25"/>
  <c r="R253" i="25"/>
  <c r="S253" i="25"/>
  <c r="T253" i="25"/>
  <c r="U253" i="25"/>
  <c r="V253" i="25"/>
  <c r="R254" i="25"/>
  <c r="S254" i="25"/>
  <c r="T254" i="25"/>
  <c r="U254" i="25"/>
  <c r="V254" i="25"/>
  <c r="R255" i="25"/>
  <c r="S255" i="25"/>
  <c r="T255" i="25"/>
  <c r="U255" i="25"/>
  <c r="V255" i="25"/>
  <c r="R256" i="25"/>
  <c r="S256" i="25"/>
  <c r="T256" i="25"/>
  <c r="U256" i="25"/>
  <c r="V256" i="25"/>
  <c r="R257" i="25"/>
  <c r="S257" i="25"/>
  <c r="T257" i="25"/>
  <c r="U257" i="25"/>
  <c r="V257" i="25"/>
  <c r="R258" i="25"/>
  <c r="S258" i="25"/>
  <c r="T258" i="25"/>
  <c r="U258" i="25"/>
  <c r="V258" i="25"/>
  <c r="R259" i="25"/>
  <c r="S259" i="25"/>
  <c r="T259" i="25"/>
  <c r="U259" i="25"/>
  <c r="V259" i="25"/>
  <c r="R260" i="25"/>
  <c r="S260" i="25"/>
  <c r="T260" i="25"/>
  <c r="U260" i="25"/>
  <c r="V260" i="25"/>
  <c r="R261" i="25"/>
  <c r="S261" i="25"/>
  <c r="T261" i="25"/>
  <c r="U261" i="25"/>
  <c r="V261" i="25"/>
  <c r="R262" i="25"/>
  <c r="S262" i="25"/>
  <c r="T262" i="25"/>
  <c r="U262" i="25"/>
  <c r="V262" i="25"/>
  <c r="R263" i="25"/>
  <c r="S263" i="25"/>
  <c r="T263" i="25"/>
  <c r="U263" i="25"/>
  <c r="V263" i="25"/>
  <c r="R264" i="25"/>
  <c r="S264" i="25"/>
  <c r="T264" i="25"/>
  <c r="U264" i="25"/>
  <c r="V264" i="25"/>
  <c r="R265" i="25"/>
  <c r="S265" i="25"/>
  <c r="T265" i="25"/>
  <c r="U265" i="25"/>
  <c r="V265" i="25"/>
  <c r="R266" i="25"/>
  <c r="S266" i="25"/>
  <c r="T266" i="25"/>
  <c r="U266" i="25"/>
  <c r="V266" i="25"/>
  <c r="R267" i="25"/>
  <c r="S267" i="25"/>
  <c r="T267" i="25"/>
  <c r="U267" i="25"/>
  <c r="V267" i="25"/>
  <c r="R268" i="25"/>
  <c r="S268" i="25"/>
  <c r="T268" i="25"/>
  <c r="U268" i="25"/>
  <c r="V268" i="25"/>
  <c r="R269" i="25"/>
  <c r="S269" i="25"/>
  <c r="T269" i="25"/>
  <c r="U269" i="25"/>
  <c r="V269" i="25"/>
  <c r="R270" i="25"/>
  <c r="S270" i="25"/>
  <c r="T270" i="25"/>
  <c r="U270" i="25"/>
  <c r="V270" i="25"/>
  <c r="R271" i="25"/>
  <c r="S271" i="25"/>
  <c r="T271" i="25"/>
  <c r="U271" i="25"/>
  <c r="V271" i="25"/>
  <c r="R272" i="25"/>
  <c r="S272" i="25"/>
  <c r="T272" i="25"/>
  <c r="U272" i="25"/>
  <c r="V272" i="25"/>
  <c r="R273" i="25"/>
  <c r="S273" i="25"/>
  <c r="T273" i="25"/>
  <c r="U273" i="25"/>
  <c r="V273" i="25"/>
  <c r="R274" i="25"/>
  <c r="S274" i="25"/>
  <c r="T274" i="25"/>
  <c r="U274" i="25"/>
  <c r="V274" i="25"/>
  <c r="R275" i="25"/>
  <c r="S275" i="25"/>
  <c r="T275" i="25"/>
  <c r="U275" i="25"/>
  <c r="V275" i="25"/>
  <c r="R276" i="25"/>
  <c r="S276" i="25"/>
  <c r="T276" i="25"/>
  <c r="U276" i="25"/>
  <c r="V276" i="25"/>
  <c r="R277" i="25"/>
  <c r="S277" i="25"/>
  <c r="T277" i="25"/>
  <c r="U277" i="25"/>
  <c r="V277" i="25"/>
  <c r="R278" i="25"/>
  <c r="S278" i="25"/>
  <c r="T278" i="25"/>
  <c r="U278" i="25"/>
  <c r="V278" i="25"/>
  <c r="R279" i="25"/>
  <c r="S279" i="25"/>
  <c r="T279" i="25"/>
  <c r="U279" i="25"/>
  <c r="V279" i="25"/>
  <c r="R280" i="25"/>
  <c r="S280" i="25"/>
  <c r="T280" i="25"/>
  <c r="U280" i="25"/>
  <c r="V280" i="25"/>
  <c r="R281" i="25"/>
  <c r="S281" i="25"/>
  <c r="T281" i="25"/>
  <c r="U281" i="25"/>
  <c r="V281" i="25"/>
  <c r="R282" i="25"/>
  <c r="S282" i="25"/>
  <c r="T282" i="25"/>
  <c r="U282" i="25"/>
  <c r="V282" i="25"/>
  <c r="R283" i="25"/>
  <c r="S283" i="25"/>
  <c r="T283" i="25"/>
  <c r="U283" i="25"/>
  <c r="V283" i="25"/>
  <c r="R284" i="25"/>
  <c r="S284" i="25"/>
  <c r="T284" i="25"/>
  <c r="U284" i="25"/>
  <c r="V284" i="25"/>
  <c r="R285" i="25"/>
  <c r="S285" i="25"/>
  <c r="T285" i="25"/>
  <c r="U285" i="25"/>
  <c r="V285" i="25"/>
  <c r="R286" i="25"/>
  <c r="S286" i="25"/>
  <c r="T286" i="25"/>
  <c r="U286" i="25"/>
  <c r="V286" i="25"/>
  <c r="R287" i="25"/>
  <c r="S287" i="25"/>
  <c r="T287" i="25"/>
  <c r="U287" i="25"/>
  <c r="V287" i="25"/>
  <c r="R288" i="25"/>
  <c r="S288" i="25"/>
  <c r="T288" i="25"/>
  <c r="U288" i="25"/>
  <c r="V288" i="25"/>
  <c r="R289" i="25"/>
  <c r="S289" i="25"/>
  <c r="T289" i="25"/>
  <c r="U289" i="25"/>
  <c r="V289" i="25"/>
  <c r="R290" i="25"/>
  <c r="S290" i="25"/>
  <c r="T290" i="25"/>
  <c r="U290" i="25"/>
  <c r="V290" i="25"/>
  <c r="R291" i="25"/>
  <c r="S291" i="25"/>
  <c r="T291" i="25"/>
  <c r="U291" i="25"/>
  <c r="V291" i="25"/>
  <c r="R292" i="25"/>
  <c r="S292" i="25"/>
  <c r="T292" i="25"/>
  <c r="U292" i="25"/>
  <c r="V292" i="25"/>
  <c r="R293" i="25"/>
  <c r="S293" i="25"/>
  <c r="T293" i="25"/>
  <c r="U293" i="25"/>
  <c r="V293" i="25"/>
  <c r="R294" i="25"/>
  <c r="S294" i="25"/>
  <c r="T294" i="25"/>
  <c r="U294" i="25"/>
  <c r="V294" i="25"/>
  <c r="R295" i="25"/>
  <c r="S295" i="25"/>
  <c r="T295" i="25"/>
  <c r="U295" i="25"/>
  <c r="V295" i="25"/>
  <c r="R296" i="25"/>
  <c r="S296" i="25"/>
  <c r="T296" i="25"/>
  <c r="U296" i="25"/>
  <c r="V296" i="25"/>
  <c r="R297" i="25"/>
  <c r="S297" i="25"/>
  <c r="T297" i="25"/>
  <c r="U297" i="25"/>
  <c r="V297" i="25"/>
  <c r="R298" i="25"/>
  <c r="S298" i="25"/>
  <c r="T298" i="25"/>
  <c r="U298" i="25"/>
  <c r="V298" i="25"/>
  <c r="R299" i="25"/>
  <c r="S299" i="25"/>
  <c r="T299" i="25"/>
  <c r="U299" i="25"/>
  <c r="V299" i="25"/>
  <c r="R300" i="25"/>
  <c r="S300" i="25"/>
  <c r="T300" i="25"/>
  <c r="U300" i="25"/>
  <c r="V300" i="25"/>
  <c r="R301" i="25"/>
  <c r="S301" i="25"/>
  <c r="T301" i="25"/>
  <c r="U301" i="25"/>
  <c r="V301" i="25"/>
  <c r="R302" i="25"/>
  <c r="S302" i="25"/>
  <c r="T302" i="25"/>
  <c r="U302" i="25"/>
  <c r="V302" i="25"/>
  <c r="R303" i="25"/>
  <c r="S303" i="25"/>
  <c r="T303" i="25"/>
  <c r="U303" i="25"/>
  <c r="V303" i="25"/>
  <c r="R304" i="25"/>
  <c r="S304" i="25"/>
  <c r="T304" i="25"/>
  <c r="U304" i="25"/>
  <c r="V304" i="25"/>
  <c r="R305" i="25"/>
  <c r="S305" i="25"/>
  <c r="T305" i="25"/>
  <c r="U305" i="25"/>
  <c r="V305" i="25"/>
  <c r="R306" i="25"/>
  <c r="S306" i="25"/>
  <c r="T306" i="25"/>
  <c r="U306" i="25"/>
  <c r="V306" i="25"/>
  <c r="R307" i="25"/>
  <c r="S307" i="25"/>
  <c r="T307" i="25"/>
  <c r="U307" i="25"/>
  <c r="V307" i="25"/>
  <c r="R308" i="25"/>
  <c r="S308" i="25"/>
  <c r="T308" i="25"/>
  <c r="U308" i="25"/>
  <c r="V308" i="25"/>
  <c r="R309" i="25"/>
  <c r="S309" i="25"/>
  <c r="T309" i="25"/>
  <c r="U309" i="25"/>
  <c r="V309" i="25"/>
  <c r="R310" i="25"/>
  <c r="S310" i="25"/>
  <c r="T310" i="25"/>
  <c r="U310" i="25"/>
  <c r="V310" i="25"/>
  <c r="R311" i="25"/>
  <c r="S311" i="25"/>
  <c r="T311" i="25"/>
  <c r="U311" i="25"/>
  <c r="V311" i="25"/>
  <c r="R312" i="25"/>
  <c r="S312" i="25"/>
  <c r="T312" i="25"/>
  <c r="U312" i="25"/>
  <c r="V312" i="25"/>
  <c r="R313" i="25"/>
  <c r="S313" i="25"/>
  <c r="T313" i="25"/>
  <c r="U313" i="25"/>
  <c r="V313" i="25"/>
  <c r="R314" i="25"/>
  <c r="S314" i="25"/>
  <c r="T314" i="25"/>
  <c r="U314" i="25"/>
  <c r="V314" i="25"/>
  <c r="R315" i="25"/>
  <c r="S315" i="25"/>
  <c r="T315" i="25"/>
  <c r="U315" i="25"/>
  <c r="V315" i="25"/>
  <c r="R316" i="25"/>
  <c r="S316" i="25"/>
  <c r="T316" i="25"/>
  <c r="U316" i="25"/>
  <c r="V316" i="25"/>
  <c r="R317" i="25"/>
  <c r="S317" i="25"/>
  <c r="T317" i="25"/>
  <c r="U317" i="25"/>
  <c r="V317" i="25"/>
  <c r="R318" i="25"/>
  <c r="S318" i="25"/>
  <c r="T318" i="25"/>
  <c r="U318" i="25"/>
  <c r="V318" i="25"/>
  <c r="R319" i="25"/>
  <c r="S319" i="25"/>
  <c r="T319" i="25"/>
  <c r="U319" i="25"/>
  <c r="V319" i="25"/>
  <c r="R320" i="25"/>
  <c r="S320" i="25"/>
  <c r="T320" i="25"/>
  <c r="U320" i="25"/>
  <c r="V320" i="25"/>
  <c r="R321" i="25"/>
  <c r="S321" i="25"/>
  <c r="T321" i="25"/>
  <c r="U321" i="25"/>
  <c r="V321" i="25"/>
  <c r="R322" i="25"/>
  <c r="S322" i="25"/>
  <c r="T322" i="25"/>
  <c r="U322" i="25"/>
  <c r="V322" i="25"/>
  <c r="R323" i="25"/>
  <c r="S323" i="25"/>
  <c r="T323" i="25"/>
  <c r="U323" i="25"/>
  <c r="V323" i="25"/>
  <c r="R324" i="25"/>
  <c r="S324" i="25"/>
  <c r="T324" i="25"/>
  <c r="U324" i="25"/>
  <c r="V324" i="25"/>
  <c r="R325" i="25"/>
  <c r="S325" i="25"/>
  <c r="T325" i="25"/>
  <c r="U325" i="25"/>
  <c r="V325" i="25"/>
  <c r="R326" i="25"/>
  <c r="S326" i="25"/>
  <c r="T326" i="25"/>
  <c r="U326" i="25"/>
  <c r="V326" i="25"/>
  <c r="R327" i="25"/>
  <c r="S327" i="25"/>
  <c r="T327" i="25"/>
  <c r="U327" i="25"/>
  <c r="V327" i="25"/>
  <c r="R328" i="25"/>
  <c r="S328" i="25"/>
  <c r="T328" i="25"/>
  <c r="U328" i="25"/>
  <c r="V328" i="25"/>
  <c r="R329" i="25"/>
  <c r="S329" i="25"/>
  <c r="T329" i="25"/>
  <c r="U329" i="25"/>
  <c r="V329" i="25"/>
  <c r="R330" i="25"/>
  <c r="S330" i="25"/>
  <c r="T330" i="25"/>
  <c r="U330" i="25"/>
  <c r="V330" i="25"/>
  <c r="R331" i="25"/>
  <c r="S331" i="25"/>
  <c r="T331" i="25"/>
  <c r="U331" i="25"/>
  <c r="V331" i="25"/>
  <c r="R332" i="25"/>
  <c r="S332" i="25"/>
  <c r="T332" i="25"/>
  <c r="U332" i="25"/>
  <c r="V332" i="25"/>
  <c r="R333" i="25"/>
  <c r="S333" i="25"/>
  <c r="T333" i="25"/>
  <c r="U333" i="25"/>
  <c r="V333" i="25"/>
  <c r="R334" i="25"/>
  <c r="S334" i="25"/>
  <c r="T334" i="25"/>
  <c r="U334" i="25"/>
  <c r="V334" i="25"/>
  <c r="R335" i="25"/>
  <c r="S335" i="25"/>
  <c r="T335" i="25"/>
  <c r="U335" i="25"/>
  <c r="V335" i="25"/>
  <c r="R336" i="25"/>
  <c r="S336" i="25"/>
  <c r="T336" i="25"/>
  <c r="U336" i="25"/>
  <c r="V336" i="25"/>
  <c r="R337" i="25"/>
  <c r="S337" i="25"/>
  <c r="T337" i="25"/>
  <c r="U337" i="25"/>
  <c r="V337" i="25"/>
  <c r="R338" i="25"/>
  <c r="S338" i="25"/>
  <c r="T338" i="25"/>
  <c r="U338" i="25"/>
  <c r="V338" i="25"/>
  <c r="R339" i="25"/>
  <c r="S339" i="25"/>
  <c r="T339" i="25"/>
  <c r="U339" i="25"/>
  <c r="V339" i="25"/>
  <c r="R340" i="25"/>
  <c r="S340" i="25"/>
  <c r="T340" i="25"/>
  <c r="U340" i="25"/>
  <c r="V340" i="25"/>
  <c r="R341" i="25"/>
  <c r="S341" i="25"/>
  <c r="T341" i="25"/>
  <c r="U341" i="25"/>
  <c r="V341" i="25"/>
  <c r="R342" i="25"/>
  <c r="S342" i="25"/>
  <c r="T342" i="25"/>
  <c r="U342" i="25"/>
  <c r="V342" i="25"/>
  <c r="R343" i="25"/>
  <c r="S343" i="25"/>
  <c r="T343" i="25"/>
  <c r="U343" i="25"/>
  <c r="V343" i="25"/>
  <c r="R344" i="25"/>
  <c r="S344" i="25"/>
  <c r="T344" i="25"/>
  <c r="U344" i="25"/>
  <c r="V344" i="25"/>
  <c r="R345" i="25"/>
  <c r="S345" i="25"/>
  <c r="T345" i="25"/>
  <c r="U345" i="25"/>
  <c r="V345" i="25"/>
  <c r="R346" i="25"/>
  <c r="S346" i="25"/>
  <c r="T346" i="25"/>
  <c r="U346" i="25"/>
  <c r="V346" i="25"/>
  <c r="R347" i="25"/>
  <c r="S347" i="25"/>
  <c r="T347" i="25"/>
  <c r="U347" i="25"/>
  <c r="V347" i="25"/>
  <c r="R348" i="25"/>
  <c r="S348" i="25"/>
  <c r="T348" i="25"/>
  <c r="U348" i="25"/>
  <c r="V348" i="25"/>
  <c r="R349" i="25"/>
  <c r="S349" i="25"/>
  <c r="T349" i="25"/>
  <c r="U349" i="25"/>
  <c r="V349" i="25"/>
  <c r="R350" i="25"/>
  <c r="S350" i="25"/>
  <c r="T350" i="25"/>
  <c r="U350" i="25"/>
  <c r="V350" i="25"/>
  <c r="R351" i="25"/>
  <c r="S351" i="25"/>
  <c r="T351" i="25"/>
  <c r="U351" i="25"/>
  <c r="V351" i="25"/>
  <c r="R352" i="25"/>
  <c r="S352" i="25"/>
  <c r="T352" i="25"/>
  <c r="U352" i="25"/>
  <c r="V352" i="25"/>
  <c r="R353" i="25"/>
  <c r="S353" i="25"/>
  <c r="T353" i="25"/>
  <c r="U353" i="25"/>
  <c r="V353" i="25"/>
  <c r="R354" i="25"/>
  <c r="S354" i="25"/>
  <c r="T354" i="25"/>
  <c r="U354" i="25"/>
  <c r="V354" i="25"/>
  <c r="R355" i="25"/>
  <c r="S355" i="25"/>
  <c r="T355" i="25"/>
  <c r="U355" i="25"/>
  <c r="V355" i="25"/>
  <c r="R356" i="25"/>
  <c r="S356" i="25"/>
  <c r="T356" i="25"/>
  <c r="U356" i="25"/>
  <c r="V356" i="25"/>
  <c r="R357" i="25"/>
  <c r="S357" i="25"/>
  <c r="T357" i="25"/>
  <c r="U357" i="25"/>
  <c r="V357" i="25"/>
  <c r="R358" i="25"/>
  <c r="S358" i="25"/>
  <c r="T358" i="25"/>
  <c r="U358" i="25"/>
  <c r="V358" i="25"/>
  <c r="S7" i="25"/>
  <c r="T7" i="25"/>
  <c r="U7" i="25"/>
  <c r="V7" i="25"/>
  <c r="R7" i="25"/>
  <c r="W49" i="31" l="1"/>
  <c r="X49" i="31" s="1"/>
  <c r="W139" i="31"/>
  <c r="X139" i="31" s="1"/>
  <c r="W17" i="31"/>
  <c r="X17" i="31" s="1"/>
  <c r="W18" i="31"/>
  <c r="X18" i="31" s="1"/>
  <c r="W19" i="31"/>
  <c r="X19" i="31" s="1"/>
  <c r="W22" i="31"/>
  <c r="X22" i="31" s="1"/>
  <c r="W23" i="31"/>
  <c r="X23" i="31" s="1"/>
  <c r="W341" i="31"/>
  <c r="X341" i="31" s="1"/>
  <c r="W251" i="31"/>
  <c r="X251" i="31" s="1"/>
  <c r="W103" i="31"/>
  <c r="X103" i="31" s="1"/>
  <c r="W109" i="31"/>
  <c r="X109" i="31" s="1"/>
  <c r="W11" i="31"/>
  <c r="X11" i="31" s="1"/>
  <c r="W110" i="31"/>
  <c r="X110" i="31" s="1"/>
  <c r="Q363" i="31"/>
  <c r="Q364" i="31" s="1"/>
  <c r="W171" i="31"/>
  <c r="X171" i="31" s="1"/>
  <c r="W119" i="31"/>
  <c r="X119" i="31" s="1"/>
  <c r="W121" i="31"/>
  <c r="X121" i="31" s="1"/>
  <c r="W125" i="31"/>
  <c r="X125" i="31" s="1"/>
  <c r="W66" i="31"/>
  <c r="X66" i="31" s="1"/>
  <c r="W135" i="31"/>
  <c r="X135" i="31" s="1"/>
  <c r="W250" i="31"/>
  <c r="X250" i="31" s="1"/>
  <c r="W21" i="31"/>
  <c r="X21" i="31" s="1"/>
  <c r="W187" i="31"/>
  <c r="X187" i="31" s="1"/>
  <c r="W237" i="31"/>
  <c r="X237" i="31" s="1"/>
  <c r="W292" i="31"/>
  <c r="X292" i="31" s="1"/>
  <c r="W298" i="31"/>
  <c r="X298" i="31" s="1"/>
  <c r="W323" i="31"/>
  <c r="X323" i="31" s="1"/>
  <c r="W324" i="31"/>
  <c r="X324" i="31" s="1"/>
  <c r="W7" i="31"/>
  <c r="X7" i="31" s="1"/>
  <c r="W149" i="31"/>
  <c r="X149" i="31" s="1"/>
  <c r="W150" i="31"/>
  <c r="X150" i="31" s="1"/>
  <c r="W302" i="31"/>
  <c r="X302" i="31" s="1"/>
  <c r="W358" i="31"/>
  <c r="X358" i="31" s="1"/>
  <c r="W9" i="31"/>
  <c r="X9" i="31" s="1"/>
  <c r="W10" i="31"/>
  <c r="X10" i="31" s="1"/>
  <c r="W12" i="31"/>
  <c r="X12" i="31" s="1"/>
  <c r="W33" i="31"/>
  <c r="X33" i="31" s="1"/>
  <c r="W87" i="31"/>
  <c r="X87" i="31" s="1"/>
  <c r="W88" i="31"/>
  <c r="X88" i="31" s="1"/>
  <c r="W114" i="31"/>
  <c r="X114" i="31" s="1"/>
  <c r="W130" i="31"/>
  <c r="X130" i="31" s="1"/>
  <c r="W304" i="31"/>
  <c r="X304" i="31" s="1"/>
  <c r="W14" i="31"/>
  <c r="X14" i="31" s="1"/>
  <c r="W131" i="31"/>
  <c r="X131" i="31" s="1"/>
  <c r="W197" i="31"/>
  <c r="X197" i="31" s="1"/>
  <c r="W198" i="31"/>
  <c r="X198" i="31" s="1"/>
  <c r="W204" i="31"/>
  <c r="X204" i="31" s="1"/>
  <c r="W241" i="31"/>
  <c r="X241" i="31" s="1"/>
  <c r="W336" i="31"/>
  <c r="X336" i="31" s="1"/>
  <c r="W157" i="31"/>
  <c r="X157" i="31" s="1"/>
  <c r="W158" i="31"/>
  <c r="X158" i="31" s="1"/>
  <c r="W242" i="31"/>
  <c r="X242" i="31" s="1"/>
  <c r="W246" i="31"/>
  <c r="X246" i="31" s="1"/>
  <c r="W290" i="31"/>
  <c r="X290" i="31" s="1"/>
  <c r="W13" i="31"/>
  <c r="X13" i="31" s="1"/>
  <c r="W28" i="31"/>
  <c r="X28" i="31" s="1"/>
  <c r="W102" i="31"/>
  <c r="X102" i="31" s="1"/>
  <c r="W111" i="31"/>
  <c r="X111" i="31" s="1"/>
  <c r="W122" i="31"/>
  <c r="X122" i="31" s="1"/>
  <c r="W133" i="31"/>
  <c r="X133" i="31" s="1"/>
  <c r="W200" i="31"/>
  <c r="X200" i="31" s="1"/>
  <c r="W286" i="31"/>
  <c r="X286" i="31" s="1"/>
  <c r="W308" i="31"/>
  <c r="X308" i="31" s="1"/>
  <c r="Q311" i="31"/>
  <c r="Q13" i="31"/>
  <c r="W15" i="31"/>
  <c r="X15" i="31" s="1"/>
  <c r="W70" i="31"/>
  <c r="X70" i="31" s="1"/>
  <c r="W72" i="31"/>
  <c r="X72" i="31" s="1"/>
  <c r="W85" i="31"/>
  <c r="X85" i="31" s="1"/>
  <c r="W101" i="31"/>
  <c r="X101" i="31" s="1"/>
  <c r="W113" i="31"/>
  <c r="X113" i="31" s="1"/>
  <c r="W123" i="31"/>
  <c r="X123" i="31" s="1"/>
  <c r="W134" i="31"/>
  <c r="X134" i="31" s="1"/>
  <c r="W147" i="31"/>
  <c r="X147" i="31" s="1"/>
  <c r="W173" i="31"/>
  <c r="X173" i="31" s="1"/>
  <c r="W174" i="31"/>
  <c r="X174" i="31" s="1"/>
  <c r="W315" i="31"/>
  <c r="X315" i="31" s="1"/>
  <c r="W316" i="31"/>
  <c r="X316" i="31" s="1"/>
  <c r="W317" i="31"/>
  <c r="X317" i="31" s="1"/>
  <c r="W343" i="31"/>
  <c r="X343" i="31" s="1"/>
  <c r="Q21" i="31"/>
  <c r="W42" i="31"/>
  <c r="X42" i="31" s="1"/>
  <c r="W105" i="31"/>
  <c r="X105" i="31" s="1"/>
  <c r="W115" i="31"/>
  <c r="X115" i="31" s="1"/>
  <c r="W126" i="31"/>
  <c r="X126" i="31" s="1"/>
  <c r="W137" i="31"/>
  <c r="X137" i="31" s="1"/>
  <c r="W163" i="31"/>
  <c r="X163" i="31" s="1"/>
  <c r="W189" i="31"/>
  <c r="X189" i="31" s="1"/>
  <c r="W190" i="31"/>
  <c r="X190" i="31" s="1"/>
  <c r="W191" i="31"/>
  <c r="X191" i="31" s="1"/>
  <c r="W206" i="31"/>
  <c r="X206" i="31" s="1"/>
  <c r="W303" i="31"/>
  <c r="X303" i="31" s="1"/>
  <c r="Q341" i="31"/>
  <c r="W344" i="31"/>
  <c r="X344" i="31" s="1"/>
  <c r="W29" i="31"/>
  <c r="X29" i="31" s="1"/>
  <c r="W30" i="31"/>
  <c r="X30" i="31" s="1"/>
  <c r="W44" i="31"/>
  <c r="X44" i="31" s="1"/>
  <c r="W106" i="31"/>
  <c r="X106" i="31" s="1"/>
  <c r="W117" i="31"/>
  <c r="X117" i="31" s="1"/>
  <c r="W127" i="31"/>
  <c r="X127" i="31" s="1"/>
  <c r="W138" i="31"/>
  <c r="X138" i="31" s="1"/>
  <c r="W165" i="31"/>
  <c r="X165" i="31" s="1"/>
  <c r="W166" i="31"/>
  <c r="X166" i="31" s="1"/>
  <c r="W238" i="31"/>
  <c r="X238" i="31" s="1"/>
  <c r="W256" i="31"/>
  <c r="X256" i="31" s="1"/>
  <c r="W257" i="31"/>
  <c r="X257" i="31" s="1"/>
  <c r="W258" i="31"/>
  <c r="X258" i="31" s="1"/>
  <c r="W347" i="31"/>
  <c r="X347" i="31" s="1"/>
  <c r="W25" i="31"/>
  <c r="X25" i="31" s="1"/>
  <c r="W26" i="31"/>
  <c r="X26" i="31" s="1"/>
  <c r="W31" i="31"/>
  <c r="X31" i="31" s="1"/>
  <c r="W47" i="31"/>
  <c r="X47" i="31" s="1"/>
  <c r="W77" i="31"/>
  <c r="X77" i="31" s="1"/>
  <c r="W92" i="31"/>
  <c r="X92" i="31" s="1"/>
  <c r="W93" i="31"/>
  <c r="X93" i="31" s="1"/>
  <c r="W107" i="31"/>
  <c r="X107" i="31" s="1"/>
  <c r="W118" i="31"/>
  <c r="X118" i="31" s="1"/>
  <c r="W129" i="31"/>
  <c r="X129" i="31" s="1"/>
  <c r="W141" i="31"/>
  <c r="X141" i="31" s="1"/>
  <c r="W142" i="31"/>
  <c r="X142" i="31" s="1"/>
  <c r="W179" i="31"/>
  <c r="X179" i="31" s="1"/>
  <c r="W276" i="31"/>
  <c r="X276" i="31" s="1"/>
  <c r="W278" i="31"/>
  <c r="X278" i="31" s="1"/>
  <c r="W294" i="31"/>
  <c r="X294" i="31" s="1"/>
  <c r="W295" i="31"/>
  <c r="X295" i="31" s="1"/>
  <c r="W306" i="31"/>
  <c r="X306" i="31" s="1"/>
  <c r="W352" i="31"/>
  <c r="X352" i="31" s="1"/>
  <c r="W20" i="31"/>
  <c r="X20" i="31" s="1"/>
  <c r="W27" i="31"/>
  <c r="X27" i="31" s="1"/>
  <c r="W79" i="31"/>
  <c r="X79" i="31" s="1"/>
  <c r="W80" i="31"/>
  <c r="X80" i="31" s="1"/>
  <c r="W95" i="31"/>
  <c r="X95" i="31" s="1"/>
  <c r="W96" i="31"/>
  <c r="X96" i="31" s="1"/>
  <c r="W155" i="31"/>
  <c r="X155" i="31" s="1"/>
  <c r="W181" i="31"/>
  <c r="X181" i="31" s="1"/>
  <c r="W182" i="31"/>
  <c r="X182" i="31" s="1"/>
  <c r="W195" i="31"/>
  <c r="X195" i="31" s="1"/>
  <c r="W262" i="31"/>
  <c r="X262" i="31" s="1"/>
  <c r="W307" i="31"/>
  <c r="X307" i="31" s="1"/>
  <c r="W322" i="31"/>
  <c r="X322" i="31" s="1"/>
  <c r="Q11" i="31"/>
  <c r="W46" i="31"/>
  <c r="X46" i="31" s="1"/>
  <c r="W68" i="31"/>
  <c r="X68" i="31" s="1"/>
  <c r="W78" i="31"/>
  <c r="X78" i="31" s="1"/>
  <c r="W86" i="31"/>
  <c r="X86" i="31" s="1"/>
  <c r="W94" i="31"/>
  <c r="X94" i="31" s="1"/>
  <c r="W140" i="31"/>
  <c r="X140" i="31" s="1"/>
  <c r="W148" i="31"/>
  <c r="X148" i="31" s="1"/>
  <c r="W156" i="31"/>
  <c r="X156" i="31" s="1"/>
  <c r="W164" i="31"/>
  <c r="X164" i="31" s="1"/>
  <c r="W172" i="31"/>
  <c r="X172" i="31" s="1"/>
  <c r="W180" i="31"/>
  <c r="X180" i="31" s="1"/>
  <c r="W188" i="31"/>
  <c r="X188" i="31" s="1"/>
  <c r="W196" i="31"/>
  <c r="X196" i="31" s="1"/>
  <c r="W254" i="31"/>
  <c r="X254" i="31" s="1"/>
  <c r="W289" i="31"/>
  <c r="X289" i="31" s="1"/>
  <c r="W300" i="31"/>
  <c r="X300" i="31" s="1"/>
  <c r="W330" i="31"/>
  <c r="X330" i="31" s="1"/>
  <c r="W331" i="31"/>
  <c r="X331" i="31" s="1"/>
  <c r="W337" i="31"/>
  <c r="X337" i="31" s="1"/>
  <c r="W339" i="31"/>
  <c r="X339" i="31" s="1"/>
  <c r="W104" i="31"/>
  <c r="X104" i="31" s="1"/>
  <c r="W108" i="31"/>
  <c r="X108" i="31" s="1"/>
  <c r="W112" i="31"/>
  <c r="X112" i="31" s="1"/>
  <c r="W116" i="31"/>
  <c r="X116" i="31" s="1"/>
  <c r="W120" i="31"/>
  <c r="X120" i="31" s="1"/>
  <c r="W124" i="31"/>
  <c r="X124" i="31" s="1"/>
  <c r="W128" i="31"/>
  <c r="X128" i="31" s="1"/>
  <c r="W132" i="31"/>
  <c r="X132" i="31" s="1"/>
  <c r="W136" i="31"/>
  <c r="X136" i="31" s="1"/>
  <c r="W310" i="31"/>
  <c r="X310" i="31" s="1"/>
  <c r="Q337" i="31"/>
  <c r="W345" i="31"/>
  <c r="X345" i="31" s="1"/>
  <c r="W353" i="31"/>
  <c r="X353" i="31" s="1"/>
  <c r="W36" i="31"/>
  <c r="X36" i="31" s="1"/>
  <c r="W73" i="31"/>
  <c r="X73" i="31" s="1"/>
  <c r="W81" i="31"/>
  <c r="X81" i="31" s="1"/>
  <c r="W89" i="31"/>
  <c r="X89" i="31" s="1"/>
  <c r="W97" i="31"/>
  <c r="X97" i="31" s="1"/>
  <c r="W143" i="31"/>
  <c r="X143" i="31" s="1"/>
  <c r="W151" i="31"/>
  <c r="X151" i="31" s="1"/>
  <c r="W159" i="31"/>
  <c r="X159" i="31" s="1"/>
  <c r="W167" i="31"/>
  <c r="X167" i="31" s="1"/>
  <c r="W175" i="31"/>
  <c r="X175" i="31" s="1"/>
  <c r="W183" i="31"/>
  <c r="X183" i="31" s="1"/>
  <c r="W247" i="31"/>
  <c r="X247" i="31" s="1"/>
  <c r="W269" i="31"/>
  <c r="X269" i="31" s="1"/>
  <c r="W270" i="31"/>
  <c r="X270" i="31" s="1"/>
  <c r="W281" i="31"/>
  <c r="X281" i="31" s="1"/>
  <c r="W283" i="31"/>
  <c r="X283" i="31" s="1"/>
  <c r="W285" i="31"/>
  <c r="X285" i="31" s="1"/>
  <c r="W291" i="31"/>
  <c r="X291" i="31" s="1"/>
  <c r="W296" i="31"/>
  <c r="X296" i="31" s="1"/>
  <c r="W297" i="31"/>
  <c r="X297" i="31" s="1"/>
  <c r="Q308" i="31"/>
  <c r="W318" i="31"/>
  <c r="X318" i="31" s="1"/>
  <c r="W325" i="31"/>
  <c r="X325" i="31" s="1"/>
  <c r="W332" i="31"/>
  <c r="X332" i="31" s="1"/>
  <c r="W340" i="31"/>
  <c r="X340" i="31" s="1"/>
  <c r="J363" i="31"/>
  <c r="J364" i="31" s="1"/>
  <c r="W38" i="31"/>
  <c r="X38" i="31" s="1"/>
  <c r="W74" i="31"/>
  <c r="X74" i="31" s="1"/>
  <c r="W82" i="31"/>
  <c r="X82" i="31" s="1"/>
  <c r="W90" i="31"/>
  <c r="X90" i="31" s="1"/>
  <c r="W98" i="31"/>
  <c r="X98" i="31" s="1"/>
  <c r="W144" i="31"/>
  <c r="X144" i="31" s="1"/>
  <c r="W152" i="31"/>
  <c r="X152" i="31" s="1"/>
  <c r="W160" i="31"/>
  <c r="X160" i="31" s="1"/>
  <c r="W168" i="31"/>
  <c r="X168" i="31" s="1"/>
  <c r="W176" i="31"/>
  <c r="X176" i="31" s="1"/>
  <c r="W184" i="31"/>
  <c r="X184" i="31" s="1"/>
  <c r="W192" i="31"/>
  <c r="X192" i="31" s="1"/>
  <c r="W248" i="31"/>
  <c r="X248" i="31" s="1"/>
  <c r="W272" i="31"/>
  <c r="X272" i="31" s="1"/>
  <c r="W273" i="31"/>
  <c r="X273" i="31" s="1"/>
  <c r="W312" i="31"/>
  <c r="X312" i="31" s="1"/>
  <c r="W319" i="31"/>
  <c r="X319" i="31" s="1"/>
  <c r="W326" i="31"/>
  <c r="X326" i="31" s="1"/>
  <c r="W333" i="31"/>
  <c r="X333" i="31" s="1"/>
  <c r="W335" i="31"/>
  <c r="X335" i="31" s="1"/>
  <c r="W346" i="31"/>
  <c r="X346" i="31" s="1"/>
  <c r="W354" i="31"/>
  <c r="X354" i="31" s="1"/>
  <c r="W8" i="31"/>
  <c r="X8" i="31" s="1"/>
  <c r="W16" i="31"/>
  <c r="X16" i="31" s="1"/>
  <c r="W24" i="31"/>
  <c r="X24" i="31" s="1"/>
  <c r="W32" i="31"/>
  <c r="X32" i="31" s="1"/>
  <c r="W39" i="31"/>
  <c r="X39" i="31" s="1"/>
  <c r="W41" i="31"/>
  <c r="X41" i="31" s="1"/>
  <c r="W62" i="31"/>
  <c r="X62" i="31" s="1"/>
  <c r="W75" i="31"/>
  <c r="X75" i="31" s="1"/>
  <c r="W83" i="31"/>
  <c r="X83" i="31" s="1"/>
  <c r="W91" i="31"/>
  <c r="X91" i="31" s="1"/>
  <c r="W99" i="31"/>
  <c r="X99" i="31" s="1"/>
  <c r="W145" i="31"/>
  <c r="X145" i="31" s="1"/>
  <c r="W153" i="31"/>
  <c r="X153" i="31" s="1"/>
  <c r="W161" i="31"/>
  <c r="X161" i="31" s="1"/>
  <c r="W169" i="31"/>
  <c r="X169" i="31" s="1"/>
  <c r="W177" i="31"/>
  <c r="X177" i="31" s="1"/>
  <c r="W185" i="31"/>
  <c r="X185" i="31" s="1"/>
  <c r="W193" i="31"/>
  <c r="X193" i="31" s="1"/>
  <c r="W259" i="31"/>
  <c r="X259" i="31" s="1"/>
  <c r="W261" i="31"/>
  <c r="X261" i="31" s="1"/>
  <c r="W293" i="31"/>
  <c r="X293" i="31" s="1"/>
  <c r="W299" i="31"/>
  <c r="X299" i="31" s="1"/>
  <c r="W305" i="31"/>
  <c r="X305" i="31" s="1"/>
  <c r="W320" i="31"/>
  <c r="X320" i="31" s="1"/>
  <c r="W327" i="31"/>
  <c r="X327" i="31" s="1"/>
  <c r="W334" i="31"/>
  <c r="X334" i="31" s="1"/>
  <c r="W64" i="31"/>
  <c r="X64" i="31" s="1"/>
  <c r="W76" i="31"/>
  <c r="X76" i="31" s="1"/>
  <c r="W84" i="31"/>
  <c r="X84" i="31" s="1"/>
  <c r="W100" i="31"/>
  <c r="X100" i="31" s="1"/>
  <c r="W146" i="31"/>
  <c r="X146" i="31" s="1"/>
  <c r="W154" i="31"/>
  <c r="X154" i="31" s="1"/>
  <c r="W162" i="31"/>
  <c r="X162" i="31" s="1"/>
  <c r="W170" i="31"/>
  <c r="X170" i="31" s="1"/>
  <c r="W178" i="31"/>
  <c r="X178" i="31" s="1"/>
  <c r="W186" i="31"/>
  <c r="X186" i="31" s="1"/>
  <c r="W194" i="31"/>
  <c r="X194" i="31" s="1"/>
  <c r="W202" i="31"/>
  <c r="X202" i="31" s="1"/>
  <c r="W239" i="31"/>
  <c r="X239" i="31" s="1"/>
  <c r="W277" i="31"/>
  <c r="X277" i="31" s="1"/>
  <c r="W314" i="31"/>
  <c r="X314" i="31" s="1"/>
  <c r="W328" i="31"/>
  <c r="X328" i="31" s="1"/>
  <c r="W342" i="31"/>
  <c r="X342" i="31" s="1"/>
  <c r="W51" i="31"/>
  <c r="X51" i="31" s="1"/>
  <c r="W55" i="31"/>
  <c r="X55" i="31" s="1"/>
  <c r="W59" i="31"/>
  <c r="X59" i="31" s="1"/>
  <c r="W63" i="31"/>
  <c r="X63" i="31" s="1"/>
  <c r="W67" i="31"/>
  <c r="X67" i="31" s="1"/>
  <c r="W71" i="31"/>
  <c r="X71" i="31" s="1"/>
  <c r="W37" i="31"/>
  <c r="X37" i="31" s="1"/>
  <c r="W45" i="31"/>
  <c r="X45" i="31" s="1"/>
  <c r="W40" i="31"/>
  <c r="X40" i="31" s="1"/>
  <c r="W48" i="31"/>
  <c r="X48" i="31" s="1"/>
  <c r="W52" i="31"/>
  <c r="X52" i="31" s="1"/>
  <c r="W56" i="31"/>
  <c r="X56" i="31" s="1"/>
  <c r="W60" i="31"/>
  <c r="X60" i="31" s="1"/>
  <c r="W35" i="31"/>
  <c r="X35" i="31" s="1"/>
  <c r="W43" i="31"/>
  <c r="X43" i="31" s="1"/>
  <c r="W53" i="31"/>
  <c r="X53" i="31" s="1"/>
  <c r="W57" i="31"/>
  <c r="X57" i="31" s="1"/>
  <c r="W61" i="31"/>
  <c r="X61" i="31" s="1"/>
  <c r="W65" i="31"/>
  <c r="X65" i="31" s="1"/>
  <c r="W69" i="31"/>
  <c r="X69" i="31" s="1"/>
  <c r="W50" i="31"/>
  <c r="X50" i="31" s="1"/>
  <c r="W54" i="31"/>
  <c r="X54" i="31" s="1"/>
  <c r="W58" i="31"/>
  <c r="X58" i="31" s="1"/>
  <c r="W260" i="31"/>
  <c r="X260" i="31" s="1"/>
  <c r="Q266" i="31"/>
  <c r="W266" i="31"/>
  <c r="X266" i="31" s="1"/>
  <c r="W267" i="31"/>
  <c r="X267" i="31" s="1"/>
  <c r="W275" i="31"/>
  <c r="X275" i="31" s="1"/>
  <c r="W280" i="31"/>
  <c r="X280" i="31" s="1"/>
  <c r="W205" i="31"/>
  <c r="X205" i="31" s="1"/>
  <c r="W208" i="31"/>
  <c r="X208" i="31" s="1"/>
  <c r="W212" i="31"/>
  <c r="X212" i="31" s="1"/>
  <c r="W216" i="31"/>
  <c r="X216" i="31" s="1"/>
  <c r="W220" i="31"/>
  <c r="X220" i="31" s="1"/>
  <c r="W224" i="31"/>
  <c r="X224" i="31" s="1"/>
  <c r="W228" i="31"/>
  <c r="X228" i="31" s="1"/>
  <c r="W232" i="31"/>
  <c r="X232" i="31" s="1"/>
  <c r="W236" i="31"/>
  <c r="X236" i="31" s="1"/>
  <c r="W255" i="31"/>
  <c r="X255" i="31" s="1"/>
  <c r="W264" i="31"/>
  <c r="X264" i="31" s="1"/>
  <c r="W282" i="31"/>
  <c r="X282" i="31" s="1"/>
  <c r="W240" i="31"/>
  <c r="X240" i="31" s="1"/>
  <c r="W249" i="31"/>
  <c r="X249" i="31" s="1"/>
  <c r="W268" i="31"/>
  <c r="X268" i="31" s="1"/>
  <c r="W287" i="31"/>
  <c r="X287" i="31" s="1"/>
  <c r="W203" i="31"/>
  <c r="X203" i="31" s="1"/>
  <c r="W209" i="31"/>
  <c r="X209" i="31" s="1"/>
  <c r="W213" i="31"/>
  <c r="X213" i="31" s="1"/>
  <c r="W217" i="31"/>
  <c r="X217" i="31" s="1"/>
  <c r="W221" i="31"/>
  <c r="X221" i="31" s="1"/>
  <c r="W225" i="31"/>
  <c r="X225" i="31" s="1"/>
  <c r="W229" i="31"/>
  <c r="X229" i="31" s="1"/>
  <c r="W233" i="31"/>
  <c r="X233" i="31" s="1"/>
  <c r="W252" i="31"/>
  <c r="X252" i="31" s="1"/>
  <c r="W265" i="31"/>
  <c r="X265" i="31" s="1"/>
  <c r="W243" i="31"/>
  <c r="X243" i="31" s="1"/>
  <c r="W253" i="31"/>
  <c r="X253" i="31" s="1"/>
  <c r="W288" i="31"/>
  <c r="X288" i="31" s="1"/>
  <c r="Q292" i="31"/>
  <c r="W201" i="31"/>
  <c r="X201" i="31" s="1"/>
  <c r="W210" i="31"/>
  <c r="X210" i="31" s="1"/>
  <c r="W214" i="31"/>
  <c r="X214" i="31" s="1"/>
  <c r="W218" i="31"/>
  <c r="X218" i="31" s="1"/>
  <c r="W222" i="31"/>
  <c r="X222" i="31" s="1"/>
  <c r="W226" i="31"/>
  <c r="X226" i="31" s="1"/>
  <c r="W230" i="31"/>
  <c r="X230" i="31" s="1"/>
  <c r="W234" i="31"/>
  <c r="X234" i="31" s="1"/>
  <c r="W271" i="31"/>
  <c r="X271" i="31" s="1"/>
  <c r="W274" i="31"/>
  <c r="X274" i="31" s="1"/>
  <c r="W284" i="31"/>
  <c r="X284" i="31" s="1"/>
  <c r="W244" i="31"/>
  <c r="X244" i="31" s="1"/>
  <c r="W263" i="31"/>
  <c r="X263" i="31" s="1"/>
  <c r="W279" i="31"/>
  <c r="X279" i="31" s="1"/>
  <c r="W199" i="31"/>
  <c r="X199" i="31" s="1"/>
  <c r="W207" i="31"/>
  <c r="X207" i="31" s="1"/>
  <c r="W211" i="31"/>
  <c r="X211" i="31" s="1"/>
  <c r="W215" i="31"/>
  <c r="X215" i="31" s="1"/>
  <c r="W219" i="31"/>
  <c r="X219" i="31" s="1"/>
  <c r="W223" i="31"/>
  <c r="X223" i="31" s="1"/>
  <c r="W227" i="31"/>
  <c r="X227" i="31" s="1"/>
  <c r="W231" i="31"/>
  <c r="X231" i="31" s="1"/>
  <c r="W235" i="31"/>
  <c r="X235" i="31" s="1"/>
  <c r="W245" i="31"/>
  <c r="X245" i="31" s="1"/>
  <c r="W349" i="31"/>
  <c r="X349" i="31" s="1"/>
  <c r="W321" i="31"/>
  <c r="X321" i="31" s="1"/>
  <c r="W356" i="31"/>
  <c r="X356" i="31" s="1"/>
  <c r="W301" i="31"/>
  <c r="X301" i="31" s="1"/>
  <c r="W309" i="31"/>
  <c r="X309" i="31" s="1"/>
  <c r="W338" i="31"/>
  <c r="X338" i="31" s="1"/>
  <c r="W350" i="31"/>
  <c r="X350" i="31" s="1"/>
  <c r="W357" i="31"/>
  <c r="X357" i="31" s="1"/>
  <c r="W313" i="31"/>
  <c r="X313" i="31" s="1"/>
  <c r="W329" i="31"/>
  <c r="X329" i="31" s="1"/>
  <c r="W351" i="31"/>
  <c r="X351" i="31" s="1"/>
  <c r="W348" i="31"/>
  <c r="X348" i="31" s="1"/>
  <c r="W355" i="31"/>
  <c r="X355" i="31" s="1"/>
  <c r="P370" i="31" l="1"/>
  <c r="S370" i="31"/>
  <c r="O370" i="31"/>
  <c r="Q370" i="31"/>
  <c r="R370" i="31"/>
  <c r="P165" i="25" l="1"/>
  <c r="Q165" i="25" s="1"/>
  <c r="P166" i="25"/>
  <c r="Q166" i="25" s="1"/>
  <c r="P167" i="25"/>
  <c r="Q167" i="25" s="1"/>
  <c r="P168" i="25"/>
  <c r="Q168" i="25" s="1"/>
  <c r="P169" i="25"/>
  <c r="Q169" i="25" s="1"/>
  <c r="P170" i="25"/>
  <c r="Q170" i="25" s="1"/>
  <c r="P171" i="25"/>
  <c r="Q171" i="25" s="1"/>
  <c r="P172" i="25"/>
  <c r="Q172" i="25" s="1"/>
  <c r="P173" i="25"/>
  <c r="Q173" i="25" s="1"/>
  <c r="P174" i="25"/>
  <c r="Q174" i="25" s="1"/>
  <c r="P175" i="25"/>
  <c r="Q175" i="25" s="1"/>
  <c r="P176" i="25"/>
  <c r="Q176" i="25" s="1"/>
  <c r="P177" i="25"/>
  <c r="Q177" i="25" s="1"/>
  <c r="P178" i="25"/>
  <c r="Q178" i="25" s="1"/>
  <c r="P179" i="25"/>
  <c r="Q179" i="25" s="1"/>
  <c r="P180" i="25"/>
  <c r="Q180" i="25" s="1"/>
  <c r="P181" i="25"/>
  <c r="Q181" i="25" s="1"/>
  <c r="P182" i="25"/>
  <c r="Q182" i="25" s="1"/>
  <c r="P183" i="25"/>
  <c r="Q183" i="25" s="1"/>
  <c r="P184" i="25"/>
  <c r="Q184" i="25" s="1"/>
  <c r="P185" i="25"/>
  <c r="Q185" i="25" s="1"/>
  <c r="P186" i="25"/>
  <c r="Q186" i="25" s="1"/>
  <c r="P187" i="25"/>
  <c r="Q187" i="25" s="1"/>
  <c r="P188" i="25"/>
  <c r="Q188" i="25" s="1"/>
  <c r="P189" i="25"/>
  <c r="Q189" i="25" s="1"/>
  <c r="P190" i="25"/>
  <c r="Q190" i="25" s="1"/>
  <c r="P191" i="25"/>
  <c r="Q191" i="25" s="1"/>
  <c r="P192" i="25"/>
  <c r="Q192" i="25" s="1"/>
  <c r="P193" i="25"/>
  <c r="Q193" i="25" s="1"/>
  <c r="P194" i="25"/>
  <c r="Q194" i="25" s="1"/>
  <c r="P195" i="25"/>
  <c r="Q195" i="25" s="1"/>
  <c r="P196" i="25"/>
  <c r="Q196" i="25" s="1"/>
  <c r="P197" i="25"/>
  <c r="Q197" i="25" s="1"/>
  <c r="P198" i="25"/>
  <c r="Q198" i="25" s="1"/>
  <c r="P199" i="25"/>
  <c r="Q199" i="25" s="1"/>
  <c r="P200" i="25"/>
  <c r="Q200" i="25" s="1"/>
  <c r="P201" i="25"/>
  <c r="Q201" i="25" s="1"/>
  <c r="P202" i="25"/>
  <c r="Q202" i="25" s="1"/>
  <c r="P203" i="25"/>
  <c r="Q203" i="25" s="1"/>
  <c r="P204" i="25"/>
  <c r="Q204" i="25" s="1"/>
  <c r="P205" i="25"/>
  <c r="Q205" i="25" s="1"/>
  <c r="P206" i="25"/>
  <c r="Q206" i="25" s="1"/>
  <c r="P207" i="25"/>
  <c r="Q207" i="25" s="1"/>
  <c r="P208" i="25"/>
  <c r="Q208" i="25" s="1"/>
  <c r="P209" i="25"/>
  <c r="Q209" i="25" s="1"/>
  <c r="P210" i="25"/>
  <c r="Q210" i="25" s="1"/>
  <c r="P211" i="25"/>
  <c r="Q211" i="25" s="1"/>
  <c r="P212" i="25"/>
  <c r="Q212" i="25" s="1"/>
  <c r="P213" i="25"/>
  <c r="Q213" i="25" s="1"/>
  <c r="P214" i="25"/>
  <c r="Q214" i="25" s="1"/>
  <c r="P215" i="25"/>
  <c r="Q215" i="25" s="1"/>
  <c r="P216" i="25"/>
  <c r="Q216" i="25" s="1"/>
  <c r="P217" i="25"/>
  <c r="Q217" i="25" s="1"/>
  <c r="P218" i="25"/>
  <c r="Q218" i="25" s="1"/>
  <c r="P219" i="25"/>
  <c r="Q219" i="25" s="1"/>
  <c r="P220" i="25"/>
  <c r="Q220" i="25" s="1"/>
  <c r="P221" i="25"/>
  <c r="Q221" i="25" s="1"/>
  <c r="P222" i="25"/>
  <c r="Q222" i="25" s="1"/>
  <c r="P223" i="25"/>
  <c r="Q223" i="25" s="1"/>
  <c r="P224" i="25"/>
  <c r="Q224" i="25" s="1"/>
  <c r="P225" i="25"/>
  <c r="Q225" i="25" s="1"/>
  <c r="P226" i="25"/>
  <c r="Q226" i="25" s="1"/>
  <c r="P227" i="25"/>
  <c r="Q227" i="25" s="1"/>
  <c r="P228" i="25"/>
  <c r="Q228" i="25" s="1"/>
  <c r="P229" i="25"/>
  <c r="Q229" i="25" s="1"/>
  <c r="P230" i="25"/>
  <c r="Q230" i="25" s="1"/>
  <c r="P231" i="25"/>
  <c r="Q231" i="25" s="1"/>
  <c r="P232" i="25"/>
  <c r="Q232" i="25" s="1"/>
  <c r="P233" i="25"/>
  <c r="Q233" i="25" s="1"/>
  <c r="P234" i="25"/>
  <c r="Q234" i="25" s="1"/>
  <c r="P235" i="25"/>
  <c r="Q235" i="25" s="1"/>
  <c r="P236" i="25"/>
  <c r="Q236" i="25" s="1"/>
  <c r="P237" i="25"/>
  <c r="Q237" i="25" s="1"/>
  <c r="P238" i="25"/>
  <c r="Q238" i="25" s="1"/>
  <c r="P239" i="25"/>
  <c r="Q239" i="25" s="1"/>
  <c r="P240" i="25"/>
  <c r="Q240" i="25" s="1"/>
  <c r="P241" i="25"/>
  <c r="Q241" i="25" s="1"/>
  <c r="P242" i="25"/>
  <c r="Q242" i="25" s="1"/>
  <c r="P243" i="25"/>
  <c r="Q243" i="25" s="1"/>
  <c r="P244" i="25"/>
  <c r="Q244" i="25" s="1"/>
  <c r="P245" i="25"/>
  <c r="Q245" i="25" s="1"/>
  <c r="P246" i="25"/>
  <c r="Q246" i="25" s="1"/>
  <c r="P247" i="25"/>
  <c r="Q247" i="25" s="1"/>
  <c r="P248" i="25"/>
  <c r="Q248" i="25" s="1"/>
  <c r="P249" i="25"/>
  <c r="Q249" i="25" s="1"/>
  <c r="P250" i="25"/>
  <c r="Q250" i="25" s="1"/>
  <c r="P251" i="25"/>
  <c r="Q251" i="25" s="1"/>
  <c r="P252" i="25"/>
  <c r="Q252" i="25" s="1"/>
  <c r="P253" i="25"/>
  <c r="Q253" i="25" s="1"/>
  <c r="P254" i="25"/>
  <c r="Q254" i="25" s="1"/>
  <c r="P255" i="25"/>
  <c r="Q255" i="25" s="1"/>
  <c r="P256" i="25"/>
  <c r="Q256" i="25" s="1"/>
  <c r="P257" i="25"/>
  <c r="Q257" i="25" s="1"/>
  <c r="P258" i="25"/>
  <c r="Q258" i="25" s="1"/>
  <c r="P259" i="25"/>
  <c r="Q259" i="25" s="1"/>
  <c r="P260" i="25"/>
  <c r="Q260" i="25" s="1"/>
  <c r="P261" i="25"/>
  <c r="Q261" i="25" s="1"/>
  <c r="P262" i="25"/>
  <c r="Q262" i="25" s="1"/>
  <c r="P263" i="25"/>
  <c r="Q263" i="25" s="1"/>
  <c r="P264" i="25"/>
  <c r="Q264" i="25" s="1"/>
  <c r="P265" i="25"/>
  <c r="Q265" i="25" s="1"/>
  <c r="P266" i="25"/>
  <c r="Q266" i="25" s="1"/>
  <c r="P267" i="25"/>
  <c r="Q267" i="25" s="1"/>
  <c r="P268" i="25"/>
  <c r="Q268" i="25" s="1"/>
  <c r="P269" i="25"/>
  <c r="Q269" i="25" s="1"/>
  <c r="P270" i="25"/>
  <c r="Q270" i="25" s="1"/>
  <c r="P271" i="25"/>
  <c r="Q271" i="25" s="1"/>
  <c r="P272" i="25"/>
  <c r="Q272" i="25" s="1"/>
  <c r="P273" i="25"/>
  <c r="Q273" i="25" s="1"/>
  <c r="P274" i="25"/>
  <c r="Q274" i="25" s="1"/>
  <c r="P275" i="25"/>
  <c r="Q275" i="25" s="1"/>
  <c r="P276" i="25"/>
  <c r="Q276" i="25" s="1"/>
  <c r="P277" i="25"/>
  <c r="Q277" i="25" s="1"/>
  <c r="P278" i="25"/>
  <c r="Q278" i="25" s="1"/>
  <c r="P279" i="25"/>
  <c r="Q279" i="25" s="1"/>
  <c r="P280" i="25"/>
  <c r="Q280" i="25" s="1"/>
  <c r="P281" i="25"/>
  <c r="Q281" i="25" s="1"/>
  <c r="P282" i="25"/>
  <c r="Q282" i="25" s="1"/>
  <c r="P283" i="25"/>
  <c r="Q283" i="25" s="1"/>
  <c r="P284" i="25"/>
  <c r="Q284" i="25" s="1"/>
  <c r="P285" i="25"/>
  <c r="Q285" i="25" s="1"/>
  <c r="P286" i="25"/>
  <c r="Q286" i="25" s="1"/>
  <c r="P287" i="25"/>
  <c r="Q287" i="25" s="1"/>
  <c r="P288" i="25"/>
  <c r="Q288" i="25" s="1"/>
  <c r="P289" i="25"/>
  <c r="Q289" i="25" s="1"/>
  <c r="P290" i="25"/>
  <c r="Q290" i="25" s="1"/>
  <c r="P291" i="25"/>
  <c r="Q291" i="25" s="1"/>
  <c r="P292" i="25"/>
  <c r="Q292" i="25" s="1"/>
  <c r="P293" i="25"/>
  <c r="Q293" i="25" s="1"/>
  <c r="P294" i="25"/>
  <c r="Q294" i="25" s="1"/>
  <c r="P295" i="25"/>
  <c r="Q295" i="25" s="1"/>
  <c r="P296" i="25"/>
  <c r="Q296" i="25" s="1"/>
  <c r="P297" i="25"/>
  <c r="Q297" i="25" s="1"/>
  <c r="P298" i="25"/>
  <c r="Q298" i="25" s="1"/>
  <c r="P299" i="25"/>
  <c r="Q299" i="25" s="1"/>
  <c r="P300" i="25"/>
  <c r="Q300" i="25" s="1"/>
  <c r="P301" i="25"/>
  <c r="Q301" i="25" s="1"/>
  <c r="P302" i="25"/>
  <c r="Q302" i="25" s="1"/>
  <c r="P303" i="25"/>
  <c r="Q303" i="25" s="1"/>
  <c r="P304" i="25"/>
  <c r="Q304" i="25" s="1"/>
  <c r="P305" i="25"/>
  <c r="Q305" i="25" s="1"/>
  <c r="P306" i="25"/>
  <c r="Q306" i="25" s="1"/>
  <c r="P307" i="25"/>
  <c r="Q307" i="25" s="1"/>
  <c r="P308" i="25"/>
  <c r="Q308" i="25" s="1"/>
  <c r="P309" i="25"/>
  <c r="Q309" i="25" s="1"/>
  <c r="P310" i="25"/>
  <c r="Q310" i="25" s="1"/>
  <c r="P311" i="25"/>
  <c r="P312" i="25"/>
  <c r="Q312" i="25" s="1"/>
  <c r="P313" i="25"/>
  <c r="Q313" i="25" s="1"/>
  <c r="P314" i="25"/>
  <c r="Q314" i="25" s="1"/>
  <c r="P315" i="25"/>
  <c r="Q315" i="25" s="1"/>
  <c r="P316" i="25"/>
  <c r="Q316" i="25" s="1"/>
  <c r="P317" i="25"/>
  <c r="Q317" i="25" s="1"/>
  <c r="P318" i="25"/>
  <c r="Q318" i="25" s="1"/>
  <c r="P319" i="25"/>
  <c r="Q319" i="25" s="1"/>
  <c r="P320" i="25"/>
  <c r="Q320" i="25" s="1"/>
  <c r="P321" i="25"/>
  <c r="Q321" i="25" s="1"/>
  <c r="P322" i="25"/>
  <c r="Q322" i="25" s="1"/>
  <c r="P323" i="25"/>
  <c r="Q323" i="25" s="1"/>
  <c r="P324" i="25"/>
  <c r="Q324" i="25" s="1"/>
  <c r="P325" i="25"/>
  <c r="Q325" i="25" s="1"/>
  <c r="P326" i="25"/>
  <c r="Q326" i="25" s="1"/>
  <c r="P327" i="25"/>
  <c r="Q327" i="25" s="1"/>
  <c r="P328" i="25"/>
  <c r="Q328" i="25" s="1"/>
  <c r="P329" i="25"/>
  <c r="Q329" i="25" s="1"/>
  <c r="P330" i="25"/>
  <c r="Q330" i="25" s="1"/>
  <c r="P331" i="25"/>
  <c r="Q331" i="25" s="1"/>
  <c r="P332" i="25"/>
  <c r="Q332" i="25" s="1"/>
  <c r="P333" i="25"/>
  <c r="Q333" i="25" s="1"/>
  <c r="P334" i="25"/>
  <c r="Q334" i="25" s="1"/>
  <c r="P335" i="25"/>
  <c r="P336" i="25"/>
  <c r="Q336" i="25" s="1"/>
  <c r="P337" i="25"/>
  <c r="Q337" i="25" s="1"/>
  <c r="P338" i="25"/>
  <c r="Q338" i="25" s="1"/>
  <c r="P339" i="25"/>
  <c r="Q339" i="25" s="1"/>
  <c r="P340" i="25"/>
  <c r="Q340" i="25" s="1"/>
  <c r="P341" i="25"/>
  <c r="Q341" i="25" s="1"/>
  <c r="P342" i="25"/>
  <c r="Q342" i="25" s="1"/>
  <c r="P343" i="25"/>
  <c r="Q343" i="25" s="1"/>
  <c r="P344" i="25"/>
  <c r="Q344" i="25" s="1"/>
  <c r="P345" i="25"/>
  <c r="Q345" i="25" s="1"/>
  <c r="P346" i="25"/>
  <c r="Q346" i="25" s="1"/>
  <c r="P347" i="25"/>
  <c r="Q347" i="25" s="1"/>
  <c r="P348" i="25"/>
  <c r="Q348" i="25" s="1"/>
  <c r="P349" i="25"/>
  <c r="Q349" i="25" s="1"/>
  <c r="P350" i="25"/>
  <c r="Q350" i="25" s="1"/>
  <c r="P351" i="25"/>
  <c r="Q351" i="25" s="1"/>
  <c r="P352" i="25"/>
  <c r="Q352" i="25" s="1"/>
  <c r="P353" i="25"/>
  <c r="Q353" i="25" s="1"/>
  <c r="P354" i="25"/>
  <c r="Q354" i="25" s="1"/>
  <c r="P355" i="25"/>
  <c r="Q355" i="25" s="1"/>
  <c r="P356" i="25"/>
  <c r="Q356" i="25" s="1"/>
  <c r="P357" i="25"/>
  <c r="Q357" i="25" s="1"/>
  <c r="P358" i="25"/>
  <c r="Q358" i="25" s="1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Z72" i="25"/>
  <c r="Z73" i="25"/>
  <c r="Z74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Z104" i="25"/>
  <c r="Z105" i="25"/>
  <c r="Z106" i="25"/>
  <c r="Z107" i="25"/>
  <c r="Z108" i="25"/>
  <c r="Z109" i="25"/>
  <c r="Z110" i="25"/>
  <c r="Z111" i="25"/>
  <c r="Z112" i="25"/>
  <c r="Z113" i="25"/>
  <c r="Z114" i="25"/>
  <c r="Z115" i="25"/>
  <c r="Z116" i="25"/>
  <c r="Z117" i="25"/>
  <c r="Z118" i="25"/>
  <c r="Z119" i="25"/>
  <c r="Z120" i="25"/>
  <c r="Z121" i="25"/>
  <c r="Z122" i="25"/>
  <c r="Z123" i="25"/>
  <c r="Z124" i="25"/>
  <c r="Z125" i="25"/>
  <c r="Z126" i="25"/>
  <c r="Z127" i="25"/>
  <c r="Z128" i="25"/>
  <c r="Z129" i="25"/>
  <c r="Z130" i="25"/>
  <c r="Z131" i="25"/>
  <c r="Z132" i="25"/>
  <c r="Z133" i="25"/>
  <c r="Z134" i="25"/>
  <c r="Z135" i="25"/>
  <c r="Z136" i="25"/>
  <c r="Z137" i="25"/>
  <c r="Z138" i="25"/>
  <c r="Z139" i="25"/>
  <c r="Z140" i="25"/>
  <c r="Z141" i="25"/>
  <c r="Z142" i="25"/>
  <c r="Z143" i="25"/>
  <c r="Z144" i="25"/>
  <c r="Z145" i="25"/>
  <c r="Z146" i="25"/>
  <c r="Z147" i="25"/>
  <c r="Z148" i="25"/>
  <c r="Z149" i="25"/>
  <c r="Z150" i="25"/>
  <c r="Z151" i="25"/>
  <c r="Z152" i="25"/>
  <c r="Z153" i="25"/>
  <c r="Z154" i="25"/>
  <c r="Z155" i="25"/>
  <c r="Z156" i="25"/>
  <c r="Z157" i="25"/>
  <c r="Z158" i="25"/>
  <c r="Z159" i="25"/>
  <c r="Z160" i="25"/>
  <c r="Z161" i="25"/>
  <c r="Z162" i="25"/>
  <c r="Z163" i="25"/>
  <c r="Z164" i="25"/>
  <c r="Z165" i="25"/>
  <c r="Z166" i="25"/>
  <c r="Z167" i="25"/>
  <c r="Z168" i="25"/>
  <c r="Z169" i="25"/>
  <c r="Z170" i="25"/>
  <c r="Z171" i="25"/>
  <c r="Z172" i="25"/>
  <c r="Z173" i="25"/>
  <c r="Z174" i="25"/>
  <c r="Z175" i="25"/>
  <c r="Z176" i="25"/>
  <c r="Z177" i="25"/>
  <c r="Z178" i="25"/>
  <c r="Z179" i="25"/>
  <c r="Z180" i="25"/>
  <c r="Z181" i="25"/>
  <c r="Z182" i="25"/>
  <c r="Z183" i="25"/>
  <c r="Z184" i="25"/>
  <c r="Z185" i="25"/>
  <c r="Z186" i="25"/>
  <c r="Z187" i="25"/>
  <c r="Z188" i="25"/>
  <c r="Z189" i="25"/>
  <c r="Z190" i="25"/>
  <c r="Z191" i="25"/>
  <c r="Z192" i="25"/>
  <c r="Z193" i="25"/>
  <c r="Z194" i="25"/>
  <c r="Z195" i="25"/>
  <c r="Z196" i="25"/>
  <c r="Z197" i="25"/>
  <c r="Z198" i="25"/>
  <c r="Z199" i="25"/>
  <c r="Z200" i="25"/>
  <c r="Z201" i="25"/>
  <c r="Z202" i="25"/>
  <c r="Z203" i="25"/>
  <c r="Z204" i="25"/>
  <c r="Z205" i="25"/>
  <c r="Z206" i="25"/>
  <c r="Z207" i="25"/>
  <c r="Z208" i="25"/>
  <c r="Z209" i="25"/>
  <c r="Z210" i="25"/>
  <c r="Z211" i="25"/>
  <c r="Z212" i="25"/>
  <c r="Z213" i="25"/>
  <c r="Z214" i="25"/>
  <c r="Z215" i="25"/>
  <c r="Z216" i="25"/>
  <c r="Z217" i="25"/>
  <c r="Z218" i="25"/>
  <c r="Z219" i="25"/>
  <c r="Z220" i="25"/>
  <c r="Z221" i="25"/>
  <c r="Z222" i="25"/>
  <c r="Z223" i="25"/>
  <c r="Z224" i="25"/>
  <c r="Z225" i="25"/>
  <c r="Z226" i="25"/>
  <c r="Z227" i="25"/>
  <c r="Z228" i="25"/>
  <c r="Z229" i="25"/>
  <c r="Z230" i="25"/>
  <c r="Z231" i="25"/>
  <c r="Z232" i="25"/>
  <c r="Z233" i="25"/>
  <c r="Z234" i="25"/>
  <c r="Z235" i="25"/>
  <c r="Z236" i="25"/>
  <c r="Z237" i="25"/>
  <c r="Z238" i="25"/>
  <c r="Z239" i="25"/>
  <c r="Z240" i="25"/>
  <c r="Z241" i="25"/>
  <c r="Z242" i="25"/>
  <c r="Z243" i="25"/>
  <c r="Z244" i="25"/>
  <c r="Z245" i="25"/>
  <c r="Z246" i="25"/>
  <c r="Z247" i="25"/>
  <c r="Z248" i="25"/>
  <c r="Z249" i="25"/>
  <c r="Z250" i="25"/>
  <c r="Z251" i="25"/>
  <c r="Z252" i="25"/>
  <c r="Z253" i="25"/>
  <c r="Z254" i="25"/>
  <c r="Z255" i="25"/>
  <c r="Z256" i="25"/>
  <c r="Z257" i="25"/>
  <c r="Z258" i="25"/>
  <c r="Z259" i="25"/>
  <c r="Z260" i="25"/>
  <c r="Z261" i="25"/>
  <c r="Z262" i="25"/>
  <c r="Z263" i="25"/>
  <c r="Z264" i="25"/>
  <c r="Z265" i="25"/>
  <c r="Z266" i="25"/>
  <c r="Z267" i="25"/>
  <c r="Z268" i="25"/>
  <c r="Z269" i="25"/>
  <c r="Z270" i="25"/>
  <c r="Z271" i="25"/>
  <c r="Z272" i="25"/>
  <c r="Z273" i="25"/>
  <c r="Z274" i="25"/>
  <c r="Z275" i="25"/>
  <c r="Z276" i="25"/>
  <c r="Z277" i="25"/>
  <c r="Z278" i="25"/>
  <c r="Z279" i="25"/>
  <c r="Z280" i="25"/>
  <c r="Z281" i="25"/>
  <c r="Z282" i="25"/>
  <c r="Z283" i="25"/>
  <c r="Z284" i="25"/>
  <c r="Z285" i="25"/>
  <c r="Z286" i="25"/>
  <c r="Z287" i="25"/>
  <c r="Z288" i="25"/>
  <c r="Z289" i="25"/>
  <c r="Z290" i="25"/>
  <c r="Z291" i="25"/>
  <c r="Z292" i="25"/>
  <c r="Z293" i="25"/>
  <c r="Z294" i="25"/>
  <c r="Z295" i="25"/>
  <c r="Z296" i="25"/>
  <c r="Z297" i="25"/>
  <c r="Z298" i="25"/>
  <c r="Z299" i="25"/>
  <c r="Z300" i="25"/>
  <c r="Z301" i="25"/>
  <c r="Z302" i="25"/>
  <c r="Z303" i="25"/>
  <c r="Z304" i="25"/>
  <c r="Z305" i="25"/>
  <c r="Z306" i="25"/>
  <c r="Z307" i="25"/>
  <c r="Z308" i="25"/>
  <c r="Z309" i="25"/>
  <c r="Z310" i="25"/>
  <c r="Z311" i="25"/>
  <c r="Z312" i="25"/>
  <c r="Z313" i="25"/>
  <c r="Z314" i="25"/>
  <c r="Z315" i="25"/>
  <c r="Z316" i="25"/>
  <c r="Z317" i="25"/>
  <c r="Z318" i="25"/>
  <c r="Z319" i="25"/>
  <c r="Z320" i="25"/>
  <c r="Z321" i="25"/>
  <c r="Z322" i="25"/>
  <c r="Z323" i="25"/>
  <c r="Z324" i="25"/>
  <c r="Z325" i="25"/>
  <c r="Z326" i="25"/>
  <c r="Z327" i="25"/>
  <c r="Z328" i="25"/>
  <c r="Z329" i="25"/>
  <c r="Z330" i="25"/>
  <c r="Z331" i="25"/>
  <c r="Z332" i="25"/>
  <c r="Z333" i="25"/>
  <c r="Z334" i="25"/>
  <c r="Z335" i="25"/>
  <c r="Z336" i="25"/>
  <c r="Z337" i="25"/>
  <c r="Z338" i="25"/>
  <c r="Z339" i="25"/>
  <c r="Z340" i="25"/>
  <c r="Z341" i="25"/>
  <c r="Z342" i="25"/>
  <c r="Z343" i="25"/>
  <c r="Z344" i="25"/>
  <c r="Z345" i="25"/>
  <c r="Z346" i="25"/>
  <c r="Z347" i="25"/>
  <c r="Z348" i="25"/>
  <c r="Z349" i="25"/>
  <c r="Z350" i="25"/>
  <c r="Z351" i="25"/>
  <c r="Z352" i="25"/>
  <c r="Z353" i="25"/>
  <c r="Z354" i="25"/>
  <c r="Z355" i="25"/>
  <c r="Z356" i="25"/>
  <c r="Z357" i="25"/>
  <c r="Z358" i="25"/>
  <c r="Y364" i="25"/>
  <c r="W364" i="25"/>
  <c r="O364" i="25"/>
  <c r="N364" i="25"/>
  <c r="M364" i="25"/>
  <c r="L364" i="25"/>
  <c r="K364" i="25"/>
  <c r="H364" i="25"/>
  <c r="G364" i="25"/>
  <c r="F364" i="25"/>
  <c r="E364" i="25"/>
  <c r="D364" i="25"/>
  <c r="Z363" i="25"/>
  <c r="Z364" i="25" s="1"/>
  <c r="X363" i="25"/>
  <c r="X364" i="25" s="1"/>
  <c r="V363" i="25"/>
  <c r="V364" i="25" s="1"/>
  <c r="U363" i="25"/>
  <c r="U364" i="25" s="1"/>
  <c r="T363" i="25"/>
  <c r="T364" i="25" s="1"/>
  <c r="S363" i="25"/>
  <c r="S364" i="25" s="1"/>
  <c r="R363" i="25"/>
  <c r="R364" i="25" s="1"/>
  <c r="P363" i="25"/>
  <c r="Q363" i="25" s="1"/>
  <c r="Q364" i="25" s="1"/>
  <c r="I363" i="25"/>
  <c r="J363" i="25" s="1"/>
  <c r="J364" i="25" s="1"/>
  <c r="I357" i="25"/>
  <c r="I358" i="25"/>
  <c r="W358" i="25" s="1"/>
  <c r="X358" i="25" s="1"/>
  <c r="I165" i="25"/>
  <c r="W165" i="25" s="1"/>
  <c r="X165" i="25" s="1"/>
  <c r="I166" i="25"/>
  <c r="I167" i="25"/>
  <c r="I168" i="25"/>
  <c r="I169" i="25"/>
  <c r="I170" i="25"/>
  <c r="I171" i="25"/>
  <c r="I172" i="25"/>
  <c r="I173" i="25"/>
  <c r="W173" i="25" s="1"/>
  <c r="X173" i="25" s="1"/>
  <c r="I174" i="25"/>
  <c r="I175" i="25"/>
  <c r="I176" i="25"/>
  <c r="I177" i="25"/>
  <c r="I178" i="25"/>
  <c r="I179" i="25"/>
  <c r="I180" i="25"/>
  <c r="I181" i="25"/>
  <c r="W181" i="25" s="1"/>
  <c r="X181" i="25" s="1"/>
  <c r="I182" i="25"/>
  <c r="I183" i="25"/>
  <c r="I184" i="25"/>
  <c r="I185" i="25"/>
  <c r="I186" i="25"/>
  <c r="I187" i="25"/>
  <c r="I188" i="25"/>
  <c r="I189" i="25"/>
  <c r="W189" i="25" s="1"/>
  <c r="X189" i="25" s="1"/>
  <c r="I190" i="25"/>
  <c r="I191" i="25"/>
  <c r="I192" i="25"/>
  <c r="I193" i="25"/>
  <c r="I194" i="25"/>
  <c r="I195" i="25"/>
  <c r="I196" i="25"/>
  <c r="J196" i="25" s="1"/>
  <c r="I197" i="25"/>
  <c r="W197" i="25" s="1"/>
  <c r="X197" i="25" s="1"/>
  <c r="I198" i="25"/>
  <c r="I199" i="25"/>
  <c r="I200" i="25"/>
  <c r="I201" i="25"/>
  <c r="I202" i="25"/>
  <c r="I203" i="25"/>
  <c r="I204" i="25"/>
  <c r="I205" i="25"/>
  <c r="I206" i="25"/>
  <c r="I207" i="25"/>
  <c r="I208" i="25"/>
  <c r="I209" i="25"/>
  <c r="I210" i="25"/>
  <c r="I211" i="25"/>
  <c r="I212" i="25"/>
  <c r="I213" i="25"/>
  <c r="I214" i="25"/>
  <c r="I215" i="25"/>
  <c r="I216" i="25"/>
  <c r="I217" i="25"/>
  <c r="I218" i="25"/>
  <c r="I219" i="25"/>
  <c r="I220" i="25"/>
  <c r="I221" i="25"/>
  <c r="I222" i="25"/>
  <c r="I223" i="25"/>
  <c r="I224" i="25"/>
  <c r="I225" i="25"/>
  <c r="I226" i="25"/>
  <c r="I227" i="25"/>
  <c r="I228" i="25"/>
  <c r="I229" i="25"/>
  <c r="I230" i="25"/>
  <c r="I231" i="25"/>
  <c r="I232" i="25"/>
  <c r="I233" i="25"/>
  <c r="I234" i="25"/>
  <c r="I235" i="25"/>
  <c r="I236" i="25"/>
  <c r="I237" i="25"/>
  <c r="I238" i="25"/>
  <c r="I239" i="25"/>
  <c r="I240" i="25"/>
  <c r="I241" i="25"/>
  <c r="I242" i="25"/>
  <c r="I243" i="25"/>
  <c r="I244" i="25"/>
  <c r="I245" i="25"/>
  <c r="I246" i="25"/>
  <c r="I247" i="25"/>
  <c r="I248" i="25"/>
  <c r="I249" i="25"/>
  <c r="I250" i="25"/>
  <c r="I251" i="25"/>
  <c r="I252" i="25"/>
  <c r="I253" i="25"/>
  <c r="I254" i="25"/>
  <c r="I255" i="25"/>
  <c r="I256" i="25"/>
  <c r="I257" i="25"/>
  <c r="I258" i="25"/>
  <c r="I259" i="25"/>
  <c r="I260" i="25"/>
  <c r="I261" i="25"/>
  <c r="I262" i="25"/>
  <c r="I263" i="25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I289" i="25"/>
  <c r="I290" i="25"/>
  <c r="I291" i="25"/>
  <c r="I292" i="25"/>
  <c r="I293" i="25"/>
  <c r="I294" i="25"/>
  <c r="I295" i="25"/>
  <c r="I296" i="25"/>
  <c r="I297" i="25"/>
  <c r="I298" i="25"/>
  <c r="I299" i="25"/>
  <c r="I300" i="25"/>
  <c r="I301" i="25"/>
  <c r="I302" i="25"/>
  <c r="I303" i="25"/>
  <c r="I304" i="25"/>
  <c r="I305" i="25"/>
  <c r="I306" i="25"/>
  <c r="I307" i="25"/>
  <c r="I308" i="25"/>
  <c r="I309" i="25"/>
  <c r="I310" i="25"/>
  <c r="I312" i="25"/>
  <c r="I313" i="25"/>
  <c r="I314" i="25"/>
  <c r="I315" i="25"/>
  <c r="I316" i="25"/>
  <c r="I317" i="25"/>
  <c r="I318" i="25"/>
  <c r="I319" i="25"/>
  <c r="I320" i="25"/>
  <c r="I321" i="25"/>
  <c r="I322" i="25"/>
  <c r="I323" i="25"/>
  <c r="I324" i="25"/>
  <c r="I325" i="25"/>
  <c r="I326" i="25"/>
  <c r="I327" i="25"/>
  <c r="I328" i="25"/>
  <c r="I329" i="25"/>
  <c r="I330" i="25"/>
  <c r="I331" i="25"/>
  <c r="I332" i="25"/>
  <c r="I333" i="25"/>
  <c r="I334" i="25"/>
  <c r="I336" i="25"/>
  <c r="I337" i="25"/>
  <c r="I338" i="25"/>
  <c r="I339" i="25"/>
  <c r="I340" i="25"/>
  <c r="I341" i="25"/>
  <c r="I342" i="25"/>
  <c r="I343" i="25"/>
  <c r="I344" i="25"/>
  <c r="I345" i="25"/>
  <c r="I346" i="25"/>
  <c r="I347" i="25"/>
  <c r="I348" i="25"/>
  <c r="I349" i="25"/>
  <c r="I350" i="25"/>
  <c r="I351" i="25"/>
  <c r="I352" i="25"/>
  <c r="I353" i="25"/>
  <c r="I354" i="25"/>
  <c r="I355" i="25"/>
  <c r="I356" i="25"/>
  <c r="I150" i="25"/>
  <c r="I101" i="25"/>
  <c r="I77" i="25"/>
  <c r="I67" i="25"/>
  <c r="I49" i="25"/>
  <c r="I44" i="25"/>
  <c r="I22" i="25"/>
  <c r="W264" i="25" l="1"/>
  <c r="X264" i="25" s="1"/>
  <c r="W200" i="25"/>
  <c r="X200" i="25" s="1"/>
  <c r="W192" i="25"/>
  <c r="X192" i="25" s="1"/>
  <c r="W184" i="25"/>
  <c r="X184" i="25" s="1"/>
  <c r="W176" i="25"/>
  <c r="X176" i="25" s="1"/>
  <c r="W201" i="25"/>
  <c r="X201" i="25" s="1"/>
  <c r="W193" i="25"/>
  <c r="X193" i="25" s="1"/>
  <c r="W177" i="25"/>
  <c r="X177" i="25" s="1"/>
  <c r="W185" i="25"/>
  <c r="X185" i="25" s="1"/>
  <c r="J173" i="25"/>
  <c r="W170" i="25"/>
  <c r="X170" i="25" s="1"/>
  <c r="W169" i="25"/>
  <c r="X169" i="25" s="1"/>
  <c r="W198" i="25"/>
  <c r="X198" i="25" s="1"/>
  <c r="W190" i="25"/>
  <c r="X190" i="25" s="1"/>
  <c r="W182" i="25"/>
  <c r="X182" i="25" s="1"/>
  <c r="W174" i="25"/>
  <c r="X174" i="25" s="1"/>
  <c r="J190" i="25"/>
  <c r="W188" i="25"/>
  <c r="X188" i="25" s="1"/>
  <c r="J174" i="25"/>
  <c r="W172" i="25"/>
  <c r="X172" i="25" s="1"/>
  <c r="W194" i="25"/>
  <c r="X194" i="25" s="1"/>
  <c r="W186" i="25"/>
  <c r="X186" i="25" s="1"/>
  <c r="W178" i="25"/>
  <c r="X178" i="25" s="1"/>
  <c r="J193" i="25"/>
  <c r="J178" i="25"/>
  <c r="J177" i="25"/>
  <c r="J172" i="25"/>
  <c r="J201" i="25"/>
  <c r="J182" i="25"/>
  <c r="J188" i="25"/>
  <c r="J197" i="25"/>
  <c r="J192" i="25"/>
  <c r="J181" i="25"/>
  <c r="J358" i="25"/>
  <c r="J186" i="25"/>
  <c r="J170" i="25"/>
  <c r="W196" i="25"/>
  <c r="X196" i="25" s="1"/>
  <c r="W180" i="25"/>
  <c r="X180" i="25" s="1"/>
  <c r="J200" i="25"/>
  <c r="J184" i="25"/>
  <c r="J169" i="25"/>
  <c r="Q311" i="25"/>
  <c r="W311" i="25"/>
  <c r="X311" i="25" s="1"/>
  <c r="J341" i="25"/>
  <c r="W341" i="25"/>
  <c r="X341" i="25" s="1"/>
  <c r="J259" i="25"/>
  <c r="W259" i="25"/>
  <c r="X259" i="25" s="1"/>
  <c r="J332" i="25"/>
  <c r="W332" i="25"/>
  <c r="X332" i="25" s="1"/>
  <c r="J307" i="25"/>
  <c r="W307" i="25"/>
  <c r="X307" i="25" s="1"/>
  <c r="J291" i="25"/>
  <c r="W291" i="25"/>
  <c r="X291" i="25" s="1"/>
  <c r="J267" i="25"/>
  <c r="W267" i="25"/>
  <c r="X267" i="25" s="1"/>
  <c r="J235" i="25"/>
  <c r="W235" i="25"/>
  <c r="X235" i="25" s="1"/>
  <c r="J211" i="25"/>
  <c r="W211" i="25"/>
  <c r="X211" i="25" s="1"/>
  <c r="J356" i="25"/>
  <c r="W356" i="25"/>
  <c r="X356" i="25" s="1"/>
  <c r="J340" i="25"/>
  <c r="W340" i="25"/>
  <c r="X340" i="25" s="1"/>
  <c r="J315" i="25"/>
  <c r="W315" i="25"/>
  <c r="X315" i="25" s="1"/>
  <c r="J290" i="25"/>
  <c r="W290" i="25"/>
  <c r="X290" i="25" s="1"/>
  <c r="J282" i="25"/>
  <c r="W282" i="25"/>
  <c r="X282" i="25" s="1"/>
  <c r="J258" i="25"/>
  <c r="W258" i="25"/>
  <c r="X258" i="25" s="1"/>
  <c r="J242" i="25"/>
  <c r="W242" i="25"/>
  <c r="X242" i="25" s="1"/>
  <c r="J218" i="25"/>
  <c r="W218" i="25"/>
  <c r="X218" i="25" s="1"/>
  <c r="J210" i="25"/>
  <c r="W210" i="25"/>
  <c r="X210" i="25" s="1"/>
  <c r="J179" i="25"/>
  <c r="W179" i="25"/>
  <c r="X179" i="25" s="1"/>
  <c r="J22" i="25"/>
  <c r="J339" i="25"/>
  <c r="W339" i="25"/>
  <c r="X339" i="25" s="1"/>
  <c r="J314" i="25"/>
  <c r="W314" i="25"/>
  <c r="X314" i="25" s="1"/>
  <c r="J289" i="25"/>
  <c r="W289" i="25"/>
  <c r="X289" i="25" s="1"/>
  <c r="J265" i="25"/>
  <c r="W265" i="25"/>
  <c r="X265" i="25" s="1"/>
  <c r="J249" i="25"/>
  <c r="W249" i="25"/>
  <c r="X249" i="25" s="1"/>
  <c r="J233" i="25"/>
  <c r="W233" i="25"/>
  <c r="X233" i="25" s="1"/>
  <c r="J209" i="25"/>
  <c r="W209" i="25"/>
  <c r="X209" i="25" s="1"/>
  <c r="J183" i="25"/>
  <c r="W183" i="25"/>
  <c r="X183" i="25" s="1"/>
  <c r="J354" i="25"/>
  <c r="W354" i="25"/>
  <c r="J329" i="25"/>
  <c r="W329" i="25"/>
  <c r="X329" i="25" s="1"/>
  <c r="J304" i="25"/>
  <c r="W304" i="25"/>
  <c r="X304" i="25" s="1"/>
  <c r="J280" i="25"/>
  <c r="W280" i="25"/>
  <c r="X280" i="25" s="1"/>
  <c r="J248" i="25"/>
  <c r="W248" i="25"/>
  <c r="X248" i="25" s="1"/>
  <c r="J208" i="25"/>
  <c r="W208" i="25"/>
  <c r="X208" i="25" s="1"/>
  <c r="J337" i="25"/>
  <c r="W337" i="25"/>
  <c r="X337" i="25" s="1"/>
  <c r="J312" i="25"/>
  <c r="W312" i="25"/>
  <c r="X312" i="25" s="1"/>
  <c r="J295" i="25"/>
  <c r="W295" i="25"/>
  <c r="X295" i="25" s="1"/>
  <c r="J263" i="25"/>
  <c r="W263" i="25"/>
  <c r="X263" i="25" s="1"/>
  <c r="J239" i="25"/>
  <c r="W239" i="25"/>
  <c r="X239" i="25" s="1"/>
  <c r="J207" i="25"/>
  <c r="W207" i="25"/>
  <c r="X207" i="25" s="1"/>
  <c r="J67" i="25"/>
  <c r="J352" i="25"/>
  <c r="W352" i="25"/>
  <c r="X352" i="25" s="1"/>
  <c r="J344" i="25"/>
  <c r="W344" i="25"/>
  <c r="X344" i="25" s="1"/>
  <c r="J336" i="25"/>
  <c r="W336" i="25"/>
  <c r="X336" i="25" s="1"/>
  <c r="J327" i="25"/>
  <c r="W327" i="25"/>
  <c r="X327" i="25" s="1"/>
  <c r="J319" i="25"/>
  <c r="W319" i="25"/>
  <c r="X319" i="25" s="1"/>
  <c r="J310" i="25"/>
  <c r="W310" i="25"/>
  <c r="X310" i="25" s="1"/>
  <c r="J302" i="25"/>
  <c r="W302" i="25"/>
  <c r="X302" i="25" s="1"/>
  <c r="J294" i="25"/>
  <c r="W294" i="25"/>
  <c r="X294" i="25" s="1"/>
  <c r="J286" i="25"/>
  <c r="W286" i="25"/>
  <c r="X286" i="25" s="1"/>
  <c r="J278" i="25"/>
  <c r="W278" i="25"/>
  <c r="X278" i="25" s="1"/>
  <c r="J270" i="25"/>
  <c r="W270" i="25"/>
  <c r="X270" i="25" s="1"/>
  <c r="J262" i="25"/>
  <c r="W262" i="25"/>
  <c r="X262" i="25" s="1"/>
  <c r="J254" i="25"/>
  <c r="W254" i="25"/>
  <c r="X254" i="25" s="1"/>
  <c r="J246" i="25"/>
  <c r="W246" i="25"/>
  <c r="X246" i="25" s="1"/>
  <c r="J238" i="25"/>
  <c r="W238" i="25"/>
  <c r="X238" i="25" s="1"/>
  <c r="J230" i="25"/>
  <c r="W230" i="25"/>
  <c r="X230" i="25" s="1"/>
  <c r="J222" i="25"/>
  <c r="W222" i="25"/>
  <c r="X222" i="25" s="1"/>
  <c r="J214" i="25"/>
  <c r="W214" i="25"/>
  <c r="X214" i="25" s="1"/>
  <c r="J206" i="25"/>
  <c r="W206" i="25"/>
  <c r="X206" i="25" s="1"/>
  <c r="J195" i="25"/>
  <c r="W195" i="25"/>
  <c r="X195" i="25" s="1"/>
  <c r="J167" i="25"/>
  <c r="W167" i="25"/>
  <c r="X167" i="25" s="1"/>
  <c r="J150" i="25"/>
  <c r="J316" i="25"/>
  <c r="W316" i="25"/>
  <c r="X316" i="25" s="1"/>
  <c r="J283" i="25"/>
  <c r="W283" i="25"/>
  <c r="X283" i="25" s="1"/>
  <c r="J243" i="25"/>
  <c r="W243" i="25"/>
  <c r="X243" i="25" s="1"/>
  <c r="J331" i="25"/>
  <c r="W331" i="25"/>
  <c r="X331" i="25" s="1"/>
  <c r="J306" i="25"/>
  <c r="W306" i="25"/>
  <c r="X306" i="25" s="1"/>
  <c r="J266" i="25"/>
  <c r="W266" i="25"/>
  <c r="X266" i="25" s="1"/>
  <c r="J234" i="25"/>
  <c r="W234" i="25"/>
  <c r="X234" i="25" s="1"/>
  <c r="J355" i="25"/>
  <c r="W355" i="25"/>
  <c r="X355" i="25" s="1"/>
  <c r="J330" i="25"/>
  <c r="W330" i="25"/>
  <c r="X330" i="25" s="1"/>
  <c r="J305" i="25"/>
  <c r="W305" i="25"/>
  <c r="X305" i="25" s="1"/>
  <c r="J273" i="25"/>
  <c r="W273" i="25"/>
  <c r="X273" i="25" s="1"/>
  <c r="J241" i="25"/>
  <c r="W241" i="25"/>
  <c r="X241" i="25" s="1"/>
  <c r="J217" i="25"/>
  <c r="W217" i="25"/>
  <c r="X217" i="25" s="1"/>
  <c r="J346" i="25"/>
  <c r="W346" i="25"/>
  <c r="X346" i="25" s="1"/>
  <c r="J313" i="25"/>
  <c r="W313" i="25"/>
  <c r="X313" i="25" s="1"/>
  <c r="J288" i="25"/>
  <c r="W288" i="25"/>
  <c r="X288" i="25" s="1"/>
  <c r="J272" i="25"/>
  <c r="W272" i="25"/>
  <c r="X272" i="25" s="1"/>
  <c r="J256" i="25"/>
  <c r="W256" i="25"/>
  <c r="X256" i="25" s="1"/>
  <c r="J232" i="25"/>
  <c r="W232" i="25"/>
  <c r="X232" i="25" s="1"/>
  <c r="J216" i="25"/>
  <c r="W216" i="25"/>
  <c r="X216" i="25" s="1"/>
  <c r="J353" i="25"/>
  <c r="W353" i="25"/>
  <c r="X353" i="25" s="1"/>
  <c r="J320" i="25"/>
  <c r="W320" i="25"/>
  <c r="X320" i="25" s="1"/>
  <c r="J287" i="25"/>
  <c r="W287" i="25"/>
  <c r="X287" i="25" s="1"/>
  <c r="J255" i="25"/>
  <c r="W255" i="25"/>
  <c r="X255" i="25" s="1"/>
  <c r="J223" i="25"/>
  <c r="W223" i="25"/>
  <c r="X223" i="25" s="1"/>
  <c r="J77" i="25"/>
  <c r="J351" i="25"/>
  <c r="W351" i="25"/>
  <c r="X351" i="25" s="1"/>
  <c r="J343" i="25"/>
  <c r="W343" i="25"/>
  <c r="X343" i="25" s="1"/>
  <c r="J334" i="25"/>
  <c r="W334" i="25"/>
  <c r="X334" i="25" s="1"/>
  <c r="J326" i="25"/>
  <c r="W326" i="25"/>
  <c r="X326" i="25" s="1"/>
  <c r="J318" i="25"/>
  <c r="W318" i="25"/>
  <c r="X318" i="25" s="1"/>
  <c r="J309" i="25"/>
  <c r="W309" i="25"/>
  <c r="X309" i="25" s="1"/>
  <c r="J301" i="25"/>
  <c r="W301" i="25"/>
  <c r="X301" i="25" s="1"/>
  <c r="J293" i="25"/>
  <c r="W293" i="25"/>
  <c r="X293" i="25" s="1"/>
  <c r="J285" i="25"/>
  <c r="W285" i="25"/>
  <c r="X285" i="25" s="1"/>
  <c r="J277" i="25"/>
  <c r="W277" i="25"/>
  <c r="X277" i="25" s="1"/>
  <c r="J269" i="25"/>
  <c r="W269" i="25"/>
  <c r="X269" i="25" s="1"/>
  <c r="J261" i="25"/>
  <c r="W261" i="25"/>
  <c r="X261" i="25" s="1"/>
  <c r="J253" i="25"/>
  <c r="W253" i="25"/>
  <c r="X253" i="25" s="1"/>
  <c r="J245" i="25"/>
  <c r="W245" i="25"/>
  <c r="X245" i="25" s="1"/>
  <c r="J237" i="25"/>
  <c r="W237" i="25"/>
  <c r="X237" i="25" s="1"/>
  <c r="J229" i="25"/>
  <c r="W229" i="25"/>
  <c r="X229" i="25" s="1"/>
  <c r="J221" i="25"/>
  <c r="W221" i="25"/>
  <c r="X221" i="25" s="1"/>
  <c r="J213" i="25"/>
  <c r="W213" i="25"/>
  <c r="X213" i="25" s="1"/>
  <c r="J205" i="25"/>
  <c r="W205" i="25"/>
  <c r="X205" i="25" s="1"/>
  <c r="J199" i="25"/>
  <c r="W199" i="25"/>
  <c r="X199" i="25" s="1"/>
  <c r="J194" i="25"/>
  <c r="J185" i="25"/>
  <c r="J176" i="25"/>
  <c r="J166" i="25"/>
  <c r="W166" i="25"/>
  <c r="X166" i="25" s="1"/>
  <c r="J264" i="25"/>
  <c r="J349" i="25"/>
  <c r="W349" i="25"/>
  <c r="X349" i="25" s="1"/>
  <c r="J324" i="25"/>
  <c r="W324" i="25"/>
  <c r="X324" i="25" s="1"/>
  <c r="J299" i="25"/>
  <c r="W299" i="25"/>
  <c r="X299" i="25" s="1"/>
  <c r="J275" i="25"/>
  <c r="W275" i="25"/>
  <c r="X275" i="25" s="1"/>
  <c r="J251" i="25"/>
  <c r="W251" i="25"/>
  <c r="X251" i="25" s="1"/>
  <c r="J227" i="25"/>
  <c r="W227" i="25"/>
  <c r="X227" i="25" s="1"/>
  <c r="J219" i="25"/>
  <c r="W219" i="25"/>
  <c r="X219" i="25" s="1"/>
  <c r="J203" i="25"/>
  <c r="W203" i="25"/>
  <c r="X203" i="25" s="1"/>
  <c r="J175" i="25"/>
  <c r="W175" i="25"/>
  <c r="X175" i="25" s="1"/>
  <c r="J348" i="25"/>
  <c r="W348" i="25"/>
  <c r="X348" i="25" s="1"/>
  <c r="J323" i="25"/>
  <c r="W323" i="25"/>
  <c r="X323" i="25" s="1"/>
  <c r="J298" i="25"/>
  <c r="W298" i="25"/>
  <c r="X298" i="25" s="1"/>
  <c r="J274" i="25"/>
  <c r="W274" i="25"/>
  <c r="X274" i="25" s="1"/>
  <c r="J250" i="25"/>
  <c r="W250" i="25"/>
  <c r="X250" i="25" s="1"/>
  <c r="J226" i="25"/>
  <c r="W226" i="25"/>
  <c r="X226" i="25" s="1"/>
  <c r="J202" i="25"/>
  <c r="W202" i="25"/>
  <c r="X202" i="25" s="1"/>
  <c r="J347" i="25"/>
  <c r="W347" i="25"/>
  <c r="X347" i="25" s="1"/>
  <c r="J322" i="25"/>
  <c r="W322" i="25"/>
  <c r="X322" i="25" s="1"/>
  <c r="J297" i="25"/>
  <c r="W297" i="25"/>
  <c r="X297" i="25" s="1"/>
  <c r="J281" i="25"/>
  <c r="W281" i="25"/>
  <c r="X281" i="25" s="1"/>
  <c r="J257" i="25"/>
  <c r="W257" i="25"/>
  <c r="X257" i="25" s="1"/>
  <c r="J225" i="25"/>
  <c r="W225" i="25"/>
  <c r="X225" i="25" s="1"/>
  <c r="J44" i="25"/>
  <c r="J338" i="25"/>
  <c r="W338" i="25"/>
  <c r="X338" i="25" s="1"/>
  <c r="J321" i="25"/>
  <c r="W321" i="25"/>
  <c r="X321" i="25" s="1"/>
  <c r="J296" i="25"/>
  <c r="W296" i="25"/>
  <c r="X296" i="25" s="1"/>
  <c r="J240" i="25"/>
  <c r="W240" i="25"/>
  <c r="X240" i="25" s="1"/>
  <c r="J224" i="25"/>
  <c r="W224" i="25"/>
  <c r="X224" i="25" s="1"/>
  <c r="J187" i="25"/>
  <c r="W187" i="25"/>
  <c r="X187" i="25" s="1"/>
  <c r="J357" i="25"/>
  <c r="W357" i="25"/>
  <c r="X357" i="25" s="1"/>
  <c r="J49" i="25"/>
  <c r="W49" i="25"/>
  <c r="X49" i="25" s="1"/>
  <c r="J345" i="25"/>
  <c r="W345" i="25"/>
  <c r="X345" i="25" s="1"/>
  <c r="J328" i="25"/>
  <c r="W328" i="25"/>
  <c r="X328" i="25" s="1"/>
  <c r="J303" i="25"/>
  <c r="W303" i="25"/>
  <c r="X303" i="25" s="1"/>
  <c r="J279" i="25"/>
  <c r="W279" i="25"/>
  <c r="X279" i="25" s="1"/>
  <c r="J271" i="25"/>
  <c r="W271" i="25"/>
  <c r="X271" i="25" s="1"/>
  <c r="J247" i="25"/>
  <c r="W247" i="25"/>
  <c r="X247" i="25" s="1"/>
  <c r="J231" i="25"/>
  <c r="W231" i="25"/>
  <c r="X231" i="25" s="1"/>
  <c r="J215" i="25"/>
  <c r="W215" i="25"/>
  <c r="X215" i="25" s="1"/>
  <c r="J191" i="25"/>
  <c r="W191" i="25"/>
  <c r="X191" i="25" s="1"/>
  <c r="J168" i="25"/>
  <c r="W168" i="25"/>
  <c r="X168" i="25" s="1"/>
  <c r="J101" i="25"/>
  <c r="J350" i="25"/>
  <c r="W350" i="25"/>
  <c r="X350" i="25" s="1"/>
  <c r="J342" i="25"/>
  <c r="W342" i="25"/>
  <c r="X342" i="25" s="1"/>
  <c r="J333" i="25"/>
  <c r="W333" i="25"/>
  <c r="X333" i="25" s="1"/>
  <c r="J325" i="25"/>
  <c r="W325" i="25"/>
  <c r="X325" i="25" s="1"/>
  <c r="J317" i="25"/>
  <c r="W317" i="25"/>
  <c r="X317" i="25" s="1"/>
  <c r="J308" i="25"/>
  <c r="W308" i="25"/>
  <c r="X308" i="25" s="1"/>
  <c r="J300" i="25"/>
  <c r="W300" i="25"/>
  <c r="X300" i="25" s="1"/>
  <c r="J292" i="25"/>
  <c r="W292" i="25"/>
  <c r="X292" i="25" s="1"/>
  <c r="J284" i="25"/>
  <c r="W284" i="25"/>
  <c r="X284" i="25" s="1"/>
  <c r="J276" i="25"/>
  <c r="W276" i="25"/>
  <c r="X276" i="25" s="1"/>
  <c r="J268" i="25"/>
  <c r="W268" i="25"/>
  <c r="X268" i="25" s="1"/>
  <c r="J260" i="25"/>
  <c r="W260" i="25"/>
  <c r="X260" i="25" s="1"/>
  <c r="J252" i="25"/>
  <c r="W252" i="25"/>
  <c r="X252" i="25" s="1"/>
  <c r="J244" i="25"/>
  <c r="W244" i="25"/>
  <c r="X244" i="25" s="1"/>
  <c r="J236" i="25"/>
  <c r="W236" i="25"/>
  <c r="X236" i="25" s="1"/>
  <c r="J228" i="25"/>
  <c r="W228" i="25"/>
  <c r="X228" i="25" s="1"/>
  <c r="J220" i="25"/>
  <c r="W220" i="25"/>
  <c r="X220" i="25" s="1"/>
  <c r="J212" i="25"/>
  <c r="W212" i="25"/>
  <c r="X212" i="25" s="1"/>
  <c r="J204" i="25"/>
  <c r="W204" i="25"/>
  <c r="X204" i="25" s="1"/>
  <c r="J198" i="25"/>
  <c r="J189" i="25"/>
  <c r="J180" i="25"/>
  <c r="J171" i="25"/>
  <c r="W171" i="25"/>
  <c r="X171" i="25" s="1"/>
  <c r="J165" i="25"/>
  <c r="Q335" i="25"/>
  <c r="W335" i="25"/>
  <c r="X335" i="25" s="1"/>
  <c r="P364" i="25"/>
  <c r="I364" i="25"/>
  <c r="P351" i="6"/>
  <c r="Q351" i="6" s="1"/>
  <c r="P350" i="6"/>
  <c r="Q350" i="6" s="1"/>
  <c r="P349" i="6"/>
  <c r="Q349" i="6" s="1"/>
  <c r="P348" i="6"/>
  <c r="Q348" i="6" s="1"/>
  <c r="P347" i="6"/>
  <c r="Q347" i="6" s="1"/>
  <c r="P346" i="6"/>
  <c r="Q346" i="6" s="1"/>
  <c r="P345" i="6"/>
  <c r="Q345" i="6" s="1"/>
  <c r="P344" i="6"/>
  <c r="Q344" i="6" s="1"/>
  <c r="P343" i="6"/>
  <c r="Q343" i="6" s="1"/>
  <c r="P342" i="6"/>
  <c r="Q342" i="6" s="1"/>
  <c r="P341" i="6"/>
  <c r="Q341" i="6" s="1"/>
  <c r="P340" i="6"/>
  <c r="Q340" i="6" s="1"/>
  <c r="P339" i="6"/>
  <c r="Q339" i="6" s="1"/>
  <c r="P338" i="6"/>
  <c r="Q338" i="6" s="1"/>
  <c r="P337" i="6"/>
  <c r="Q337" i="6" s="1"/>
  <c r="P336" i="6"/>
  <c r="Q336" i="6" s="1"/>
  <c r="P335" i="6"/>
  <c r="Q335" i="6" s="1"/>
  <c r="P334" i="6"/>
  <c r="Q334" i="6" s="1"/>
  <c r="P333" i="6"/>
  <c r="Q333" i="6" s="1"/>
  <c r="P332" i="6"/>
  <c r="Q332" i="6" s="1"/>
  <c r="P331" i="6"/>
  <c r="Q331" i="6" s="1"/>
  <c r="P330" i="6"/>
  <c r="Q330" i="6" s="1"/>
  <c r="P329" i="6"/>
  <c r="Q329" i="6" s="1"/>
  <c r="P328" i="6"/>
  <c r="Q328" i="6" s="1"/>
  <c r="P327" i="6"/>
  <c r="Q327" i="6" s="1"/>
  <c r="P326" i="6"/>
  <c r="Q326" i="6" s="1"/>
  <c r="P325" i="6"/>
  <c r="Q325" i="6" s="1"/>
  <c r="P324" i="6"/>
  <c r="Q324" i="6" s="1"/>
  <c r="P323" i="6"/>
  <c r="Q323" i="6" s="1"/>
  <c r="P322" i="6"/>
  <c r="Q322" i="6" s="1"/>
  <c r="P321" i="6"/>
  <c r="Q321" i="6" s="1"/>
  <c r="P320" i="6"/>
  <c r="Q320" i="6" s="1"/>
  <c r="P319" i="6"/>
  <c r="Q319" i="6" s="1"/>
  <c r="P318" i="6"/>
  <c r="Q318" i="6" s="1"/>
  <c r="P317" i="6"/>
  <c r="Q317" i="6" s="1"/>
  <c r="P316" i="6"/>
  <c r="Q316" i="6" s="1"/>
  <c r="P315" i="6"/>
  <c r="Q315" i="6" s="1"/>
  <c r="P314" i="6"/>
  <c r="Q314" i="6" s="1"/>
  <c r="P313" i="6"/>
  <c r="Q313" i="6" s="1"/>
  <c r="P312" i="6"/>
  <c r="Q312" i="6" s="1"/>
  <c r="P311" i="6"/>
  <c r="Q311" i="6" s="1"/>
  <c r="P310" i="6"/>
  <c r="Q310" i="6" s="1"/>
  <c r="P309" i="6"/>
  <c r="Q309" i="6" s="1"/>
  <c r="P308" i="6"/>
  <c r="Q308" i="6" s="1"/>
  <c r="P307" i="6"/>
  <c r="Q307" i="6" s="1"/>
  <c r="P306" i="6"/>
  <c r="Q306" i="6" s="1"/>
  <c r="P305" i="6"/>
  <c r="Q305" i="6" s="1"/>
  <c r="P304" i="6"/>
  <c r="Q304" i="6" s="1"/>
  <c r="P303" i="6"/>
  <c r="Q303" i="6" s="1"/>
  <c r="P302" i="6"/>
  <c r="Q302" i="6" s="1"/>
  <c r="P301" i="6"/>
  <c r="Q301" i="6" s="1"/>
  <c r="P300" i="6"/>
  <c r="Q300" i="6" s="1"/>
  <c r="P299" i="6"/>
  <c r="Q299" i="6" s="1"/>
  <c r="P298" i="6"/>
  <c r="Q298" i="6" s="1"/>
  <c r="P297" i="6"/>
  <c r="Q297" i="6" s="1"/>
  <c r="P296" i="6"/>
  <c r="Q296" i="6" s="1"/>
  <c r="P295" i="6"/>
  <c r="Q295" i="6" s="1"/>
  <c r="P294" i="6"/>
  <c r="Q294" i="6" s="1"/>
  <c r="P293" i="6"/>
  <c r="Q293" i="6" s="1"/>
  <c r="P292" i="6"/>
  <c r="Q292" i="6" s="1"/>
  <c r="P291" i="6"/>
  <c r="Q291" i="6" s="1"/>
  <c r="P290" i="6"/>
  <c r="Q290" i="6" s="1"/>
  <c r="P289" i="6"/>
  <c r="Q289" i="6" s="1"/>
  <c r="P288" i="6"/>
  <c r="Q288" i="6" s="1"/>
  <c r="P287" i="6"/>
  <c r="Q287" i="6" s="1"/>
  <c r="P286" i="6"/>
  <c r="Q286" i="6" s="1"/>
  <c r="P285" i="6"/>
  <c r="Q285" i="6" s="1"/>
  <c r="P284" i="6"/>
  <c r="Q284" i="6" s="1"/>
  <c r="P283" i="6"/>
  <c r="Q283" i="6" s="1"/>
  <c r="P282" i="6"/>
  <c r="Q282" i="6" s="1"/>
  <c r="P281" i="6"/>
  <c r="Q281" i="6" s="1"/>
  <c r="P280" i="6"/>
  <c r="Q280" i="6" s="1"/>
  <c r="P279" i="6"/>
  <c r="Q279" i="6" s="1"/>
  <c r="P278" i="6"/>
  <c r="Q278" i="6" s="1"/>
  <c r="P277" i="6"/>
  <c r="Q277" i="6" s="1"/>
  <c r="P276" i="6"/>
  <c r="Q276" i="6" s="1"/>
  <c r="P275" i="6"/>
  <c r="Q275" i="6" s="1"/>
  <c r="P274" i="6"/>
  <c r="Q274" i="6" s="1"/>
  <c r="P273" i="6"/>
  <c r="Q273" i="6" s="1"/>
  <c r="P272" i="6"/>
  <c r="Q272" i="6" s="1"/>
  <c r="P271" i="6"/>
  <c r="Q271" i="6" s="1"/>
  <c r="P270" i="6"/>
  <c r="Q270" i="6" s="1"/>
  <c r="P269" i="6"/>
  <c r="Q269" i="6" s="1"/>
  <c r="P268" i="6"/>
  <c r="Q268" i="6" s="1"/>
  <c r="P267" i="6"/>
  <c r="Q267" i="6" s="1"/>
  <c r="P266" i="6"/>
  <c r="Q266" i="6" s="1"/>
  <c r="P265" i="6"/>
  <c r="Q265" i="6" s="1"/>
  <c r="P264" i="6"/>
  <c r="Q264" i="6" s="1"/>
  <c r="P263" i="6"/>
  <c r="Q263" i="6" s="1"/>
  <c r="P262" i="6"/>
  <c r="Q262" i="6" s="1"/>
  <c r="P261" i="6"/>
  <c r="Q261" i="6" s="1"/>
  <c r="P260" i="6"/>
  <c r="Q260" i="6" s="1"/>
  <c r="P259" i="6"/>
  <c r="Q259" i="6" s="1"/>
  <c r="P258" i="6"/>
  <c r="Q258" i="6" s="1"/>
  <c r="P257" i="6"/>
  <c r="Q257" i="6" s="1"/>
  <c r="P256" i="6"/>
  <c r="Q256" i="6" s="1"/>
  <c r="P255" i="6"/>
  <c r="Q255" i="6" s="1"/>
  <c r="P254" i="6"/>
  <c r="Q254" i="6" s="1"/>
  <c r="P253" i="6"/>
  <c r="Q253" i="6" s="1"/>
  <c r="P252" i="6"/>
  <c r="Q252" i="6" s="1"/>
  <c r="P251" i="6"/>
  <c r="Q251" i="6" s="1"/>
  <c r="P250" i="6"/>
  <c r="Q250" i="6" s="1"/>
  <c r="P249" i="6"/>
  <c r="Q249" i="6" s="1"/>
  <c r="P248" i="6"/>
  <c r="Q248" i="6" s="1"/>
  <c r="P247" i="6"/>
  <c r="Q247" i="6" s="1"/>
  <c r="P246" i="6"/>
  <c r="Q246" i="6" s="1"/>
  <c r="P245" i="6"/>
  <c r="Q245" i="6" s="1"/>
  <c r="P244" i="6"/>
  <c r="Q244" i="6" s="1"/>
  <c r="P243" i="6"/>
  <c r="Q243" i="6" s="1"/>
  <c r="P242" i="6"/>
  <c r="Q242" i="6" s="1"/>
  <c r="P241" i="6"/>
  <c r="Q241" i="6" s="1"/>
  <c r="P240" i="6"/>
  <c r="Q240" i="6" s="1"/>
  <c r="P239" i="6"/>
  <c r="Q239" i="6" s="1"/>
  <c r="P238" i="6"/>
  <c r="Q238" i="6" s="1"/>
  <c r="P237" i="6"/>
  <c r="Q237" i="6" s="1"/>
  <c r="P236" i="6"/>
  <c r="Q236" i="6" s="1"/>
  <c r="P235" i="6"/>
  <c r="Q235" i="6" s="1"/>
  <c r="P234" i="6"/>
  <c r="Q234" i="6" s="1"/>
  <c r="P233" i="6"/>
  <c r="Q233" i="6" s="1"/>
  <c r="P232" i="6"/>
  <c r="Q232" i="6" s="1"/>
  <c r="P231" i="6"/>
  <c r="Q231" i="6" s="1"/>
  <c r="P230" i="6"/>
  <c r="Q230" i="6" s="1"/>
  <c r="P229" i="6"/>
  <c r="Q229" i="6" s="1"/>
  <c r="P228" i="6"/>
  <c r="Q228" i="6" s="1"/>
  <c r="P227" i="6"/>
  <c r="Q227" i="6" s="1"/>
  <c r="P226" i="6"/>
  <c r="Q226" i="6" s="1"/>
  <c r="P225" i="6"/>
  <c r="Q225" i="6" s="1"/>
  <c r="P224" i="6"/>
  <c r="Q224" i="6" s="1"/>
  <c r="P223" i="6"/>
  <c r="Q223" i="6" s="1"/>
  <c r="P222" i="6"/>
  <c r="Q222" i="6" s="1"/>
  <c r="P221" i="6"/>
  <c r="Q221" i="6" s="1"/>
  <c r="P220" i="6"/>
  <c r="Q220" i="6" s="1"/>
  <c r="P219" i="6"/>
  <c r="Q219" i="6" s="1"/>
  <c r="P218" i="6"/>
  <c r="Q218" i="6" s="1"/>
  <c r="P217" i="6"/>
  <c r="Q217" i="6" s="1"/>
  <c r="P216" i="6"/>
  <c r="Q216" i="6" s="1"/>
  <c r="P215" i="6"/>
  <c r="Q215" i="6" s="1"/>
  <c r="P214" i="6"/>
  <c r="Q214" i="6" s="1"/>
  <c r="P213" i="6"/>
  <c r="Q213" i="6" s="1"/>
  <c r="P212" i="6"/>
  <c r="Q212" i="6" s="1"/>
  <c r="P211" i="6"/>
  <c r="Q211" i="6" s="1"/>
  <c r="P210" i="6"/>
  <c r="Q210" i="6" s="1"/>
  <c r="P209" i="6"/>
  <c r="Q209" i="6" s="1"/>
  <c r="P208" i="6"/>
  <c r="Q208" i="6" s="1"/>
  <c r="P207" i="6"/>
  <c r="Q207" i="6" s="1"/>
  <c r="P206" i="6"/>
  <c r="Q206" i="6" s="1"/>
  <c r="P205" i="6"/>
  <c r="Q205" i="6" s="1"/>
  <c r="P204" i="6"/>
  <c r="Q204" i="6" s="1"/>
  <c r="P203" i="6"/>
  <c r="Q203" i="6" s="1"/>
  <c r="P202" i="6"/>
  <c r="Q202" i="6" s="1"/>
  <c r="P201" i="6"/>
  <c r="Q201" i="6" s="1"/>
  <c r="P200" i="6"/>
  <c r="Q200" i="6" s="1"/>
  <c r="P199" i="6"/>
  <c r="Q199" i="6" s="1"/>
  <c r="P198" i="6"/>
  <c r="Q198" i="6" s="1"/>
  <c r="P197" i="6"/>
  <c r="Q197" i="6" s="1"/>
  <c r="P196" i="6"/>
  <c r="Q196" i="6" s="1"/>
  <c r="P195" i="6"/>
  <c r="Q195" i="6" s="1"/>
  <c r="P194" i="6"/>
  <c r="Q194" i="6" s="1"/>
  <c r="P193" i="6"/>
  <c r="Q193" i="6" s="1"/>
  <c r="P192" i="6"/>
  <c r="Q192" i="6" s="1"/>
  <c r="P191" i="6"/>
  <c r="Q191" i="6" s="1"/>
  <c r="P190" i="6"/>
  <c r="Q190" i="6" s="1"/>
  <c r="P189" i="6"/>
  <c r="Q189" i="6" s="1"/>
  <c r="P188" i="6"/>
  <c r="Q188" i="6" s="1"/>
  <c r="P187" i="6"/>
  <c r="Q187" i="6" s="1"/>
  <c r="P186" i="6"/>
  <c r="Q186" i="6" s="1"/>
  <c r="P185" i="6"/>
  <c r="Q185" i="6" s="1"/>
  <c r="P184" i="6"/>
  <c r="P183" i="6"/>
  <c r="Q183" i="6" s="1"/>
  <c r="P182" i="6"/>
  <c r="Q182" i="6" s="1"/>
  <c r="P181" i="6"/>
  <c r="Q181" i="6" s="1"/>
  <c r="P180" i="6"/>
  <c r="Q180" i="6" s="1"/>
  <c r="P179" i="6"/>
  <c r="Q179" i="6" s="1"/>
  <c r="P178" i="6"/>
  <c r="Q178" i="6" s="1"/>
  <c r="P177" i="6"/>
  <c r="Q177" i="6" s="1"/>
  <c r="P176" i="6"/>
  <c r="Q176" i="6" s="1"/>
  <c r="P175" i="6"/>
  <c r="Q175" i="6" s="1"/>
  <c r="P174" i="6"/>
  <c r="Q174" i="6" s="1"/>
  <c r="P173" i="6"/>
  <c r="Q173" i="6" s="1"/>
  <c r="P172" i="6"/>
  <c r="Q172" i="6" s="1"/>
  <c r="P171" i="6"/>
  <c r="Q171" i="6" s="1"/>
  <c r="P170" i="6"/>
  <c r="Q170" i="6" s="1"/>
  <c r="P169" i="6"/>
  <c r="Q169" i="6" s="1"/>
  <c r="P168" i="6"/>
  <c r="Q168" i="6" s="1"/>
  <c r="P167" i="6"/>
  <c r="Q167" i="6" s="1"/>
  <c r="P166" i="6"/>
  <c r="Q166" i="6" s="1"/>
  <c r="P165" i="6"/>
  <c r="Q165" i="6" s="1"/>
  <c r="P164" i="6"/>
  <c r="Q164" i="6" s="1"/>
  <c r="P163" i="6"/>
  <c r="Q163" i="6" s="1"/>
  <c r="P162" i="6"/>
  <c r="Q162" i="6" s="1"/>
  <c r="P161" i="6"/>
  <c r="Q161" i="6" s="1"/>
  <c r="P160" i="6"/>
  <c r="Q160" i="6" s="1"/>
  <c r="P159" i="6"/>
  <c r="Q159" i="6" s="1"/>
  <c r="P158" i="6"/>
  <c r="Q158" i="6" s="1"/>
  <c r="P157" i="6"/>
  <c r="Q157" i="6" s="1"/>
  <c r="P156" i="6"/>
  <c r="Q156" i="6" s="1"/>
  <c r="P155" i="6"/>
  <c r="Q155" i="6" s="1"/>
  <c r="P154" i="6"/>
  <c r="Q154" i="6" s="1"/>
  <c r="P153" i="6"/>
  <c r="Q153" i="6" s="1"/>
  <c r="P148" i="6"/>
  <c r="Q148" i="6" s="1"/>
  <c r="P122" i="6"/>
  <c r="Q122" i="6" s="1"/>
  <c r="P113" i="6"/>
  <c r="Q113" i="6" s="1"/>
  <c r="P102" i="6"/>
  <c r="Q102" i="6" s="1"/>
  <c r="P88" i="6"/>
  <c r="Q88" i="6" s="1"/>
  <c r="P76" i="6"/>
  <c r="Q76" i="6" s="1"/>
  <c r="P64" i="6"/>
  <c r="Q64" i="6" s="1"/>
  <c r="P56" i="6"/>
  <c r="Q56" i="6" s="1"/>
  <c r="P49" i="6"/>
  <c r="Q49" i="6" s="1"/>
  <c r="P34" i="6"/>
  <c r="Q34" i="6" s="1"/>
  <c r="P29" i="6"/>
  <c r="Q29" i="6" s="1"/>
  <c r="P25" i="6"/>
  <c r="Q25" i="6" s="1"/>
  <c r="P18" i="6"/>
  <c r="Q18" i="6" s="1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R14" i="6"/>
  <c r="S14" i="6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R22" i="6"/>
  <c r="S22" i="6"/>
  <c r="T22" i="6"/>
  <c r="U22" i="6"/>
  <c r="V22" i="6"/>
  <c r="R23" i="6"/>
  <c r="S23" i="6"/>
  <c r="T23" i="6"/>
  <c r="U23" i="6"/>
  <c r="V23" i="6"/>
  <c r="R24" i="6"/>
  <c r="S24" i="6"/>
  <c r="T24" i="6"/>
  <c r="U24" i="6"/>
  <c r="V24" i="6"/>
  <c r="R25" i="6"/>
  <c r="S25" i="6"/>
  <c r="T25" i="6"/>
  <c r="U25" i="6"/>
  <c r="V25" i="6"/>
  <c r="R26" i="6"/>
  <c r="S26" i="6"/>
  <c r="T26" i="6"/>
  <c r="U26" i="6"/>
  <c r="V26" i="6"/>
  <c r="R27" i="6"/>
  <c r="S27" i="6"/>
  <c r="T27" i="6"/>
  <c r="U27" i="6"/>
  <c r="V27" i="6"/>
  <c r="R28" i="6"/>
  <c r="S28" i="6"/>
  <c r="T28" i="6"/>
  <c r="U28" i="6"/>
  <c r="V28" i="6"/>
  <c r="R29" i="6"/>
  <c r="S29" i="6"/>
  <c r="T29" i="6"/>
  <c r="U29" i="6"/>
  <c r="V29" i="6"/>
  <c r="R30" i="6"/>
  <c r="S30" i="6"/>
  <c r="T30" i="6"/>
  <c r="U30" i="6"/>
  <c r="V30" i="6"/>
  <c r="R31" i="6"/>
  <c r="S31" i="6"/>
  <c r="T31" i="6"/>
  <c r="U31" i="6"/>
  <c r="V31" i="6"/>
  <c r="R32" i="6"/>
  <c r="S32" i="6"/>
  <c r="T32" i="6"/>
  <c r="U32" i="6"/>
  <c r="V32" i="6"/>
  <c r="R33" i="6"/>
  <c r="S33" i="6"/>
  <c r="T33" i="6"/>
  <c r="U33" i="6"/>
  <c r="V33" i="6"/>
  <c r="R34" i="6"/>
  <c r="S34" i="6"/>
  <c r="T34" i="6"/>
  <c r="U34" i="6"/>
  <c r="V34" i="6"/>
  <c r="R35" i="6"/>
  <c r="S35" i="6"/>
  <c r="T35" i="6"/>
  <c r="U35" i="6"/>
  <c r="V35" i="6"/>
  <c r="R36" i="6"/>
  <c r="S36" i="6"/>
  <c r="T36" i="6"/>
  <c r="U36" i="6"/>
  <c r="V36" i="6"/>
  <c r="R37" i="6"/>
  <c r="S37" i="6"/>
  <c r="T37" i="6"/>
  <c r="U37" i="6"/>
  <c r="V37" i="6"/>
  <c r="R38" i="6"/>
  <c r="S38" i="6"/>
  <c r="T38" i="6"/>
  <c r="U38" i="6"/>
  <c r="V38" i="6"/>
  <c r="R39" i="6"/>
  <c r="S39" i="6"/>
  <c r="T39" i="6"/>
  <c r="U39" i="6"/>
  <c r="V39" i="6"/>
  <c r="R40" i="6"/>
  <c r="S40" i="6"/>
  <c r="T40" i="6"/>
  <c r="U40" i="6"/>
  <c r="V40" i="6"/>
  <c r="R41" i="6"/>
  <c r="S41" i="6"/>
  <c r="T41" i="6"/>
  <c r="U41" i="6"/>
  <c r="V41" i="6"/>
  <c r="R42" i="6"/>
  <c r="S42" i="6"/>
  <c r="T42" i="6"/>
  <c r="U42" i="6"/>
  <c r="V42" i="6"/>
  <c r="R43" i="6"/>
  <c r="S43" i="6"/>
  <c r="T43" i="6"/>
  <c r="U43" i="6"/>
  <c r="V43" i="6"/>
  <c r="R44" i="6"/>
  <c r="S44" i="6"/>
  <c r="T44" i="6"/>
  <c r="U44" i="6"/>
  <c r="V44" i="6"/>
  <c r="R45" i="6"/>
  <c r="S45" i="6"/>
  <c r="T45" i="6"/>
  <c r="U45" i="6"/>
  <c r="V45" i="6"/>
  <c r="R46" i="6"/>
  <c r="S46" i="6"/>
  <c r="T46" i="6"/>
  <c r="U46" i="6"/>
  <c r="V46" i="6"/>
  <c r="R47" i="6"/>
  <c r="S47" i="6"/>
  <c r="T47" i="6"/>
  <c r="U47" i="6"/>
  <c r="V47" i="6"/>
  <c r="R48" i="6"/>
  <c r="S48" i="6"/>
  <c r="T48" i="6"/>
  <c r="U48" i="6"/>
  <c r="V48" i="6"/>
  <c r="R49" i="6"/>
  <c r="S49" i="6"/>
  <c r="T49" i="6"/>
  <c r="U49" i="6"/>
  <c r="V49" i="6"/>
  <c r="R50" i="6"/>
  <c r="S50" i="6"/>
  <c r="T50" i="6"/>
  <c r="U50" i="6"/>
  <c r="V50" i="6"/>
  <c r="R51" i="6"/>
  <c r="S51" i="6"/>
  <c r="T51" i="6"/>
  <c r="U51" i="6"/>
  <c r="V51" i="6"/>
  <c r="R52" i="6"/>
  <c r="S52" i="6"/>
  <c r="T52" i="6"/>
  <c r="U52" i="6"/>
  <c r="V52" i="6"/>
  <c r="R53" i="6"/>
  <c r="S53" i="6"/>
  <c r="T53" i="6"/>
  <c r="U53" i="6"/>
  <c r="V53" i="6"/>
  <c r="R54" i="6"/>
  <c r="S54" i="6"/>
  <c r="T54" i="6"/>
  <c r="U54" i="6"/>
  <c r="V54" i="6"/>
  <c r="R55" i="6"/>
  <c r="S55" i="6"/>
  <c r="T55" i="6"/>
  <c r="U55" i="6"/>
  <c r="V55" i="6"/>
  <c r="R56" i="6"/>
  <c r="S56" i="6"/>
  <c r="T56" i="6"/>
  <c r="U56" i="6"/>
  <c r="V56" i="6"/>
  <c r="R57" i="6"/>
  <c r="S57" i="6"/>
  <c r="T57" i="6"/>
  <c r="U57" i="6"/>
  <c r="V57" i="6"/>
  <c r="S59" i="6"/>
  <c r="R60" i="6"/>
  <c r="S60" i="6"/>
  <c r="T60" i="6"/>
  <c r="U60" i="6"/>
  <c r="V60" i="6"/>
  <c r="R61" i="6"/>
  <c r="S61" i="6"/>
  <c r="T61" i="6"/>
  <c r="U61" i="6"/>
  <c r="V61" i="6"/>
  <c r="R62" i="6"/>
  <c r="S62" i="6"/>
  <c r="T62" i="6"/>
  <c r="U62" i="6"/>
  <c r="V62" i="6"/>
  <c r="R63" i="6"/>
  <c r="S63" i="6"/>
  <c r="T63" i="6"/>
  <c r="U63" i="6"/>
  <c r="V63" i="6"/>
  <c r="R64" i="6"/>
  <c r="S64" i="6"/>
  <c r="T64" i="6"/>
  <c r="U64" i="6"/>
  <c r="V64" i="6"/>
  <c r="R65" i="6"/>
  <c r="S65" i="6"/>
  <c r="T65" i="6"/>
  <c r="U65" i="6"/>
  <c r="V65" i="6"/>
  <c r="R66" i="6"/>
  <c r="S66" i="6"/>
  <c r="T66" i="6"/>
  <c r="U66" i="6"/>
  <c r="V66" i="6"/>
  <c r="R67" i="6"/>
  <c r="S67" i="6"/>
  <c r="T67" i="6"/>
  <c r="U67" i="6"/>
  <c r="V67" i="6"/>
  <c r="R68" i="6"/>
  <c r="S68" i="6"/>
  <c r="T68" i="6"/>
  <c r="U68" i="6"/>
  <c r="V68" i="6"/>
  <c r="R69" i="6"/>
  <c r="S69" i="6"/>
  <c r="T69" i="6"/>
  <c r="U69" i="6"/>
  <c r="V69" i="6"/>
  <c r="R70" i="6"/>
  <c r="S70" i="6"/>
  <c r="T70" i="6"/>
  <c r="U70" i="6"/>
  <c r="V70" i="6"/>
  <c r="R71" i="6"/>
  <c r="S71" i="6"/>
  <c r="T71" i="6"/>
  <c r="U71" i="6"/>
  <c r="V71" i="6"/>
  <c r="R72" i="6"/>
  <c r="S72" i="6"/>
  <c r="T72" i="6"/>
  <c r="U72" i="6"/>
  <c r="V72" i="6"/>
  <c r="R73" i="6"/>
  <c r="S73" i="6"/>
  <c r="T73" i="6"/>
  <c r="U73" i="6"/>
  <c r="V73" i="6"/>
  <c r="R74" i="6"/>
  <c r="S74" i="6"/>
  <c r="T74" i="6"/>
  <c r="U74" i="6"/>
  <c r="V74" i="6"/>
  <c r="R75" i="6"/>
  <c r="S75" i="6"/>
  <c r="T75" i="6"/>
  <c r="U75" i="6"/>
  <c r="V75" i="6"/>
  <c r="R76" i="6"/>
  <c r="S76" i="6"/>
  <c r="T76" i="6"/>
  <c r="U76" i="6"/>
  <c r="V76" i="6"/>
  <c r="R77" i="6"/>
  <c r="S77" i="6"/>
  <c r="T77" i="6"/>
  <c r="U77" i="6"/>
  <c r="V77" i="6"/>
  <c r="R78" i="6"/>
  <c r="S78" i="6"/>
  <c r="T78" i="6"/>
  <c r="U78" i="6"/>
  <c r="V78" i="6"/>
  <c r="R79" i="6"/>
  <c r="S79" i="6"/>
  <c r="T79" i="6"/>
  <c r="U79" i="6"/>
  <c r="V79" i="6"/>
  <c r="R80" i="6"/>
  <c r="S80" i="6"/>
  <c r="T80" i="6"/>
  <c r="U80" i="6"/>
  <c r="V80" i="6"/>
  <c r="R81" i="6"/>
  <c r="S81" i="6"/>
  <c r="T81" i="6"/>
  <c r="U81" i="6"/>
  <c r="V81" i="6"/>
  <c r="R82" i="6"/>
  <c r="S82" i="6"/>
  <c r="T82" i="6"/>
  <c r="U82" i="6"/>
  <c r="V82" i="6"/>
  <c r="R83" i="6"/>
  <c r="S83" i="6"/>
  <c r="T83" i="6"/>
  <c r="U83" i="6"/>
  <c r="V83" i="6"/>
  <c r="R84" i="6"/>
  <c r="S84" i="6"/>
  <c r="T84" i="6"/>
  <c r="U84" i="6"/>
  <c r="V84" i="6"/>
  <c r="R86" i="6"/>
  <c r="S86" i="6"/>
  <c r="T86" i="6"/>
  <c r="U86" i="6"/>
  <c r="V86" i="6"/>
  <c r="R87" i="6"/>
  <c r="S87" i="6"/>
  <c r="T87" i="6"/>
  <c r="U87" i="6"/>
  <c r="V87" i="6"/>
  <c r="R88" i="6"/>
  <c r="S88" i="6"/>
  <c r="T88" i="6"/>
  <c r="U88" i="6"/>
  <c r="V88" i="6"/>
  <c r="R89" i="6"/>
  <c r="S89" i="6"/>
  <c r="T89" i="6"/>
  <c r="U89" i="6"/>
  <c r="V89" i="6"/>
  <c r="R90" i="6"/>
  <c r="S90" i="6"/>
  <c r="T90" i="6"/>
  <c r="U90" i="6"/>
  <c r="V90" i="6"/>
  <c r="R91" i="6"/>
  <c r="S91" i="6"/>
  <c r="T91" i="6"/>
  <c r="U91" i="6"/>
  <c r="V91" i="6"/>
  <c r="R92" i="6"/>
  <c r="S92" i="6"/>
  <c r="T92" i="6"/>
  <c r="U92" i="6"/>
  <c r="V92" i="6"/>
  <c r="R93" i="6"/>
  <c r="S93" i="6"/>
  <c r="T93" i="6"/>
  <c r="U93" i="6"/>
  <c r="V93" i="6"/>
  <c r="R94" i="6"/>
  <c r="S94" i="6"/>
  <c r="T94" i="6"/>
  <c r="U94" i="6"/>
  <c r="V94" i="6"/>
  <c r="R95" i="6"/>
  <c r="S95" i="6"/>
  <c r="T95" i="6"/>
  <c r="U95" i="6"/>
  <c r="V95" i="6"/>
  <c r="R96" i="6"/>
  <c r="S96" i="6"/>
  <c r="T96" i="6"/>
  <c r="U96" i="6"/>
  <c r="V96" i="6"/>
  <c r="R97" i="6"/>
  <c r="S97" i="6"/>
  <c r="T97" i="6"/>
  <c r="U97" i="6"/>
  <c r="V97" i="6"/>
  <c r="R98" i="6"/>
  <c r="S98" i="6"/>
  <c r="T98" i="6"/>
  <c r="U98" i="6"/>
  <c r="V98" i="6"/>
  <c r="R99" i="6"/>
  <c r="S99" i="6"/>
  <c r="T99" i="6"/>
  <c r="U99" i="6"/>
  <c r="V99" i="6"/>
  <c r="R100" i="6"/>
  <c r="S100" i="6"/>
  <c r="T100" i="6"/>
  <c r="U100" i="6"/>
  <c r="V100" i="6"/>
  <c r="R101" i="6"/>
  <c r="S101" i="6"/>
  <c r="T101" i="6"/>
  <c r="U101" i="6"/>
  <c r="V101" i="6"/>
  <c r="R102" i="6"/>
  <c r="S102" i="6"/>
  <c r="T102" i="6"/>
  <c r="U102" i="6"/>
  <c r="V102" i="6"/>
  <c r="R103" i="6"/>
  <c r="S103" i="6"/>
  <c r="T103" i="6"/>
  <c r="U103" i="6"/>
  <c r="V103" i="6"/>
  <c r="R104" i="6"/>
  <c r="S104" i="6"/>
  <c r="T104" i="6"/>
  <c r="U104" i="6"/>
  <c r="V104" i="6"/>
  <c r="R105" i="6"/>
  <c r="S105" i="6"/>
  <c r="T105" i="6"/>
  <c r="U105" i="6"/>
  <c r="V105" i="6"/>
  <c r="R106" i="6"/>
  <c r="S106" i="6"/>
  <c r="T106" i="6"/>
  <c r="U106" i="6"/>
  <c r="V106" i="6"/>
  <c r="R107" i="6"/>
  <c r="S107" i="6"/>
  <c r="T107" i="6"/>
  <c r="U107" i="6"/>
  <c r="V107" i="6"/>
  <c r="R108" i="6"/>
  <c r="S108" i="6"/>
  <c r="T108" i="6"/>
  <c r="U108" i="6"/>
  <c r="V108" i="6"/>
  <c r="R109" i="6"/>
  <c r="S109" i="6"/>
  <c r="T109" i="6"/>
  <c r="U109" i="6"/>
  <c r="V109" i="6"/>
  <c r="R110" i="6"/>
  <c r="S110" i="6"/>
  <c r="T110" i="6"/>
  <c r="U110" i="6"/>
  <c r="V110" i="6"/>
  <c r="R111" i="6"/>
  <c r="S111" i="6"/>
  <c r="T111" i="6"/>
  <c r="U111" i="6"/>
  <c r="V111" i="6"/>
  <c r="R112" i="6"/>
  <c r="S112" i="6"/>
  <c r="T112" i="6"/>
  <c r="U112" i="6"/>
  <c r="V112" i="6"/>
  <c r="R113" i="6"/>
  <c r="S113" i="6"/>
  <c r="T113" i="6"/>
  <c r="U113" i="6"/>
  <c r="V113" i="6"/>
  <c r="R114" i="6"/>
  <c r="S114" i="6"/>
  <c r="T114" i="6"/>
  <c r="U114" i="6"/>
  <c r="V114" i="6"/>
  <c r="R115" i="6"/>
  <c r="S115" i="6"/>
  <c r="T115" i="6"/>
  <c r="U115" i="6"/>
  <c r="V115" i="6"/>
  <c r="R116" i="6"/>
  <c r="S116" i="6"/>
  <c r="T116" i="6"/>
  <c r="U116" i="6"/>
  <c r="V116" i="6"/>
  <c r="R117" i="6"/>
  <c r="S117" i="6"/>
  <c r="T117" i="6"/>
  <c r="U117" i="6"/>
  <c r="V117" i="6"/>
  <c r="R118" i="6"/>
  <c r="S118" i="6"/>
  <c r="T118" i="6"/>
  <c r="U118" i="6"/>
  <c r="V118" i="6"/>
  <c r="R119" i="6"/>
  <c r="S119" i="6"/>
  <c r="T119" i="6"/>
  <c r="U119" i="6"/>
  <c r="V119" i="6"/>
  <c r="R120" i="6"/>
  <c r="S120" i="6"/>
  <c r="T120" i="6"/>
  <c r="U120" i="6"/>
  <c r="V120" i="6"/>
  <c r="R121" i="6"/>
  <c r="S121" i="6"/>
  <c r="T121" i="6"/>
  <c r="U121" i="6"/>
  <c r="V121" i="6"/>
  <c r="R122" i="6"/>
  <c r="S122" i="6"/>
  <c r="T122" i="6"/>
  <c r="U122" i="6"/>
  <c r="V122" i="6"/>
  <c r="R123" i="6"/>
  <c r="S123" i="6"/>
  <c r="T123" i="6"/>
  <c r="U123" i="6"/>
  <c r="V123" i="6"/>
  <c r="R124" i="6"/>
  <c r="S124" i="6"/>
  <c r="T124" i="6"/>
  <c r="U124" i="6"/>
  <c r="V124" i="6"/>
  <c r="R125" i="6"/>
  <c r="S125" i="6"/>
  <c r="T125" i="6"/>
  <c r="U125" i="6"/>
  <c r="V125" i="6"/>
  <c r="R126" i="6"/>
  <c r="S126" i="6"/>
  <c r="T126" i="6"/>
  <c r="U126" i="6"/>
  <c r="V126" i="6"/>
  <c r="R127" i="6"/>
  <c r="S127" i="6"/>
  <c r="T127" i="6"/>
  <c r="U127" i="6"/>
  <c r="V127" i="6"/>
  <c r="R128" i="6"/>
  <c r="S128" i="6"/>
  <c r="T128" i="6"/>
  <c r="U128" i="6"/>
  <c r="V128" i="6"/>
  <c r="R129" i="6"/>
  <c r="S129" i="6"/>
  <c r="T129" i="6"/>
  <c r="U129" i="6"/>
  <c r="V129" i="6"/>
  <c r="R130" i="6"/>
  <c r="S130" i="6"/>
  <c r="T130" i="6"/>
  <c r="U130" i="6"/>
  <c r="V130" i="6"/>
  <c r="R131" i="6"/>
  <c r="S131" i="6"/>
  <c r="T131" i="6"/>
  <c r="U131" i="6"/>
  <c r="V131" i="6"/>
  <c r="R132" i="6"/>
  <c r="S132" i="6"/>
  <c r="T132" i="6"/>
  <c r="U132" i="6"/>
  <c r="V132" i="6"/>
  <c r="R133" i="6"/>
  <c r="S133" i="6"/>
  <c r="T133" i="6"/>
  <c r="U133" i="6"/>
  <c r="V133" i="6"/>
  <c r="R134" i="6"/>
  <c r="S134" i="6"/>
  <c r="T134" i="6"/>
  <c r="U134" i="6"/>
  <c r="V134" i="6"/>
  <c r="R135" i="6"/>
  <c r="S135" i="6"/>
  <c r="T135" i="6"/>
  <c r="U135" i="6"/>
  <c r="V135" i="6"/>
  <c r="R136" i="6"/>
  <c r="S136" i="6"/>
  <c r="T136" i="6"/>
  <c r="U136" i="6"/>
  <c r="V136" i="6"/>
  <c r="R137" i="6"/>
  <c r="S137" i="6"/>
  <c r="T137" i="6"/>
  <c r="U137" i="6"/>
  <c r="V137" i="6"/>
  <c r="R138" i="6"/>
  <c r="S138" i="6"/>
  <c r="T138" i="6"/>
  <c r="U138" i="6"/>
  <c r="V138" i="6"/>
  <c r="R139" i="6"/>
  <c r="S139" i="6"/>
  <c r="T139" i="6"/>
  <c r="U139" i="6"/>
  <c r="V139" i="6"/>
  <c r="R140" i="6"/>
  <c r="S140" i="6"/>
  <c r="T140" i="6"/>
  <c r="U140" i="6"/>
  <c r="V140" i="6"/>
  <c r="R141" i="6"/>
  <c r="S141" i="6"/>
  <c r="T141" i="6"/>
  <c r="U141" i="6"/>
  <c r="V141" i="6"/>
  <c r="R142" i="6"/>
  <c r="S142" i="6"/>
  <c r="T142" i="6"/>
  <c r="U142" i="6"/>
  <c r="V142" i="6"/>
  <c r="R143" i="6"/>
  <c r="S143" i="6"/>
  <c r="T143" i="6"/>
  <c r="U143" i="6"/>
  <c r="V143" i="6"/>
  <c r="R145" i="6"/>
  <c r="S145" i="6"/>
  <c r="T145" i="6"/>
  <c r="U145" i="6"/>
  <c r="V145" i="6"/>
  <c r="R146" i="6"/>
  <c r="S146" i="6"/>
  <c r="T146" i="6"/>
  <c r="U146" i="6"/>
  <c r="V146" i="6"/>
  <c r="R148" i="6"/>
  <c r="S148" i="6"/>
  <c r="T148" i="6"/>
  <c r="U148" i="6"/>
  <c r="V148" i="6"/>
  <c r="R149" i="6"/>
  <c r="S149" i="6"/>
  <c r="T149" i="6"/>
  <c r="U149" i="6"/>
  <c r="V149" i="6"/>
  <c r="R150" i="6"/>
  <c r="S150" i="6"/>
  <c r="T150" i="6"/>
  <c r="U150" i="6"/>
  <c r="V150" i="6"/>
  <c r="R151" i="6"/>
  <c r="S151" i="6"/>
  <c r="T151" i="6"/>
  <c r="U151" i="6"/>
  <c r="V151" i="6"/>
  <c r="R152" i="6"/>
  <c r="S152" i="6"/>
  <c r="T152" i="6"/>
  <c r="U152" i="6"/>
  <c r="V152" i="6"/>
  <c r="R153" i="6"/>
  <c r="S153" i="6"/>
  <c r="T153" i="6"/>
  <c r="U153" i="6"/>
  <c r="V153" i="6"/>
  <c r="R154" i="6"/>
  <c r="S154" i="6"/>
  <c r="T154" i="6"/>
  <c r="U154" i="6"/>
  <c r="V154" i="6"/>
  <c r="R155" i="6"/>
  <c r="S155" i="6"/>
  <c r="T155" i="6"/>
  <c r="U155" i="6"/>
  <c r="V155" i="6"/>
  <c r="R156" i="6"/>
  <c r="S156" i="6"/>
  <c r="T156" i="6"/>
  <c r="U156" i="6"/>
  <c r="V156" i="6"/>
  <c r="R157" i="6"/>
  <c r="S157" i="6"/>
  <c r="T157" i="6"/>
  <c r="U157" i="6"/>
  <c r="V157" i="6"/>
  <c r="R158" i="6"/>
  <c r="S158" i="6"/>
  <c r="T158" i="6"/>
  <c r="U158" i="6"/>
  <c r="V158" i="6"/>
  <c r="R159" i="6"/>
  <c r="S159" i="6"/>
  <c r="T159" i="6"/>
  <c r="U159" i="6"/>
  <c r="V159" i="6"/>
  <c r="R160" i="6"/>
  <c r="S160" i="6"/>
  <c r="T160" i="6"/>
  <c r="U160" i="6"/>
  <c r="V160" i="6"/>
  <c r="R161" i="6"/>
  <c r="S161" i="6"/>
  <c r="T161" i="6"/>
  <c r="U161" i="6"/>
  <c r="V161" i="6"/>
  <c r="R162" i="6"/>
  <c r="S162" i="6"/>
  <c r="T162" i="6"/>
  <c r="U162" i="6"/>
  <c r="V162" i="6"/>
  <c r="R163" i="6"/>
  <c r="S163" i="6"/>
  <c r="T163" i="6"/>
  <c r="U163" i="6"/>
  <c r="V163" i="6"/>
  <c r="R164" i="6"/>
  <c r="S164" i="6"/>
  <c r="T164" i="6"/>
  <c r="U164" i="6"/>
  <c r="V164" i="6"/>
  <c r="R165" i="6"/>
  <c r="S165" i="6"/>
  <c r="T165" i="6"/>
  <c r="U165" i="6"/>
  <c r="V165" i="6"/>
  <c r="R166" i="6"/>
  <c r="S166" i="6"/>
  <c r="T166" i="6"/>
  <c r="U166" i="6"/>
  <c r="V166" i="6"/>
  <c r="R167" i="6"/>
  <c r="S167" i="6"/>
  <c r="T167" i="6"/>
  <c r="U167" i="6"/>
  <c r="V167" i="6"/>
  <c r="R168" i="6"/>
  <c r="S168" i="6"/>
  <c r="T168" i="6"/>
  <c r="U168" i="6"/>
  <c r="V168" i="6"/>
  <c r="R169" i="6"/>
  <c r="S169" i="6"/>
  <c r="T169" i="6"/>
  <c r="U169" i="6"/>
  <c r="V169" i="6"/>
  <c r="R170" i="6"/>
  <c r="S170" i="6"/>
  <c r="T170" i="6"/>
  <c r="U170" i="6"/>
  <c r="V170" i="6"/>
  <c r="R171" i="6"/>
  <c r="S171" i="6"/>
  <c r="T171" i="6"/>
  <c r="U171" i="6"/>
  <c r="V171" i="6"/>
  <c r="R172" i="6"/>
  <c r="S172" i="6"/>
  <c r="T172" i="6"/>
  <c r="U172" i="6"/>
  <c r="V172" i="6"/>
  <c r="R173" i="6"/>
  <c r="S173" i="6"/>
  <c r="T173" i="6"/>
  <c r="U173" i="6"/>
  <c r="V173" i="6"/>
  <c r="R174" i="6"/>
  <c r="S174" i="6"/>
  <c r="T174" i="6"/>
  <c r="U174" i="6"/>
  <c r="V174" i="6"/>
  <c r="R175" i="6"/>
  <c r="S175" i="6"/>
  <c r="T175" i="6"/>
  <c r="U175" i="6"/>
  <c r="V175" i="6"/>
  <c r="R176" i="6"/>
  <c r="S176" i="6"/>
  <c r="T176" i="6"/>
  <c r="U176" i="6"/>
  <c r="V176" i="6"/>
  <c r="R177" i="6"/>
  <c r="S177" i="6"/>
  <c r="T177" i="6"/>
  <c r="U177" i="6"/>
  <c r="V177" i="6"/>
  <c r="R178" i="6"/>
  <c r="S178" i="6"/>
  <c r="T178" i="6"/>
  <c r="U178" i="6"/>
  <c r="V178" i="6"/>
  <c r="R179" i="6"/>
  <c r="S179" i="6"/>
  <c r="T179" i="6"/>
  <c r="U179" i="6"/>
  <c r="V179" i="6"/>
  <c r="R180" i="6"/>
  <c r="S180" i="6"/>
  <c r="T180" i="6"/>
  <c r="U180" i="6"/>
  <c r="V180" i="6"/>
  <c r="R181" i="6"/>
  <c r="S181" i="6"/>
  <c r="T181" i="6"/>
  <c r="U181" i="6"/>
  <c r="V181" i="6"/>
  <c r="R182" i="6"/>
  <c r="S182" i="6"/>
  <c r="T182" i="6"/>
  <c r="U182" i="6"/>
  <c r="V182" i="6"/>
  <c r="R183" i="6"/>
  <c r="S183" i="6"/>
  <c r="T183" i="6"/>
  <c r="U183" i="6"/>
  <c r="V183" i="6"/>
  <c r="R184" i="6"/>
  <c r="S184" i="6"/>
  <c r="T184" i="6"/>
  <c r="U184" i="6"/>
  <c r="V184" i="6"/>
  <c r="R185" i="6"/>
  <c r="S185" i="6"/>
  <c r="T185" i="6"/>
  <c r="U185" i="6"/>
  <c r="V185" i="6"/>
  <c r="R186" i="6"/>
  <c r="S186" i="6"/>
  <c r="T186" i="6"/>
  <c r="U186" i="6"/>
  <c r="V186" i="6"/>
  <c r="R187" i="6"/>
  <c r="S187" i="6"/>
  <c r="T187" i="6"/>
  <c r="U187" i="6"/>
  <c r="V187" i="6"/>
  <c r="R188" i="6"/>
  <c r="S188" i="6"/>
  <c r="T188" i="6"/>
  <c r="U188" i="6"/>
  <c r="V188" i="6"/>
  <c r="R189" i="6"/>
  <c r="S189" i="6"/>
  <c r="T189" i="6"/>
  <c r="U189" i="6"/>
  <c r="V189" i="6"/>
  <c r="R190" i="6"/>
  <c r="S190" i="6"/>
  <c r="T190" i="6"/>
  <c r="U190" i="6"/>
  <c r="V190" i="6"/>
  <c r="R191" i="6"/>
  <c r="S191" i="6"/>
  <c r="T191" i="6"/>
  <c r="U191" i="6"/>
  <c r="V191" i="6"/>
  <c r="R192" i="6"/>
  <c r="S192" i="6"/>
  <c r="T192" i="6"/>
  <c r="U192" i="6"/>
  <c r="V192" i="6"/>
  <c r="R193" i="6"/>
  <c r="S193" i="6"/>
  <c r="T193" i="6"/>
  <c r="U193" i="6"/>
  <c r="V193" i="6"/>
  <c r="R194" i="6"/>
  <c r="S194" i="6"/>
  <c r="T194" i="6"/>
  <c r="U194" i="6"/>
  <c r="V194" i="6"/>
  <c r="R195" i="6"/>
  <c r="S195" i="6"/>
  <c r="T195" i="6"/>
  <c r="U195" i="6"/>
  <c r="V195" i="6"/>
  <c r="R196" i="6"/>
  <c r="S196" i="6"/>
  <c r="T196" i="6"/>
  <c r="U196" i="6"/>
  <c r="V196" i="6"/>
  <c r="R197" i="6"/>
  <c r="S197" i="6"/>
  <c r="T197" i="6"/>
  <c r="U197" i="6"/>
  <c r="V197" i="6"/>
  <c r="R198" i="6"/>
  <c r="S198" i="6"/>
  <c r="T198" i="6"/>
  <c r="U198" i="6"/>
  <c r="V198" i="6"/>
  <c r="R199" i="6"/>
  <c r="S199" i="6"/>
  <c r="T199" i="6"/>
  <c r="U199" i="6"/>
  <c r="V199" i="6"/>
  <c r="R200" i="6"/>
  <c r="S200" i="6"/>
  <c r="T200" i="6"/>
  <c r="U200" i="6"/>
  <c r="V200" i="6"/>
  <c r="R201" i="6"/>
  <c r="S201" i="6"/>
  <c r="T201" i="6"/>
  <c r="U201" i="6"/>
  <c r="V201" i="6"/>
  <c r="R202" i="6"/>
  <c r="S202" i="6"/>
  <c r="T202" i="6"/>
  <c r="U202" i="6"/>
  <c r="V202" i="6"/>
  <c r="R203" i="6"/>
  <c r="S203" i="6"/>
  <c r="T203" i="6"/>
  <c r="U203" i="6"/>
  <c r="V203" i="6"/>
  <c r="R204" i="6"/>
  <c r="S204" i="6"/>
  <c r="T204" i="6"/>
  <c r="U204" i="6"/>
  <c r="V204" i="6"/>
  <c r="R205" i="6"/>
  <c r="S205" i="6"/>
  <c r="T205" i="6"/>
  <c r="U205" i="6"/>
  <c r="V205" i="6"/>
  <c r="R206" i="6"/>
  <c r="S206" i="6"/>
  <c r="T206" i="6"/>
  <c r="U206" i="6"/>
  <c r="V206" i="6"/>
  <c r="R207" i="6"/>
  <c r="S207" i="6"/>
  <c r="T207" i="6"/>
  <c r="U207" i="6"/>
  <c r="V207" i="6"/>
  <c r="R208" i="6"/>
  <c r="S208" i="6"/>
  <c r="T208" i="6"/>
  <c r="U208" i="6"/>
  <c r="V208" i="6"/>
  <c r="R209" i="6"/>
  <c r="S209" i="6"/>
  <c r="T209" i="6"/>
  <c r="U209" i="6"/>
  <c r="V209" i="6"/>
  <c r="R210" i="6"/>
  <c r="S210" i="6"/>
  <c r="T210" i="6"/>
  <c r="U210" i="6"/>
  <c r="V210" i="6"/>
  <c r="R211" i="6"/>
  <c r="S211" i="6"/>
  <c r="T211" i="6"/>
  <c r="U211" i="6"/>
  <c r="V211" i="6"/>
  <c r="R212" i="6"/>
  <c r="S212" i="6"/>
  <c r="T212" i="6"/>
  <c r="U212" i="6"/>
  <c r="V212" i="6"/>
  <c r="R213" i="6"/>
  <c r="S213" i="6"/>
  <c r="T213" i="6"/>
  <c r="U213" i="6"/>
  <c r="V213" i="6"/>
  <c r="R214" i="6"/>
  <c r="S214" i="6"/>
  <c r="T214" i="6"/>
  <c r="U214" i="6"/>
  <c r="V214" i="6"/>
  <c r="R215" i="6"/>
  <c r="S215" i="6"/>
  <c r="T215" i="6"/>
  <c r="U215" i="6"/>
  <c r="V215" i="6"/>
  <c r="R216" i="6"/>
  <c r="S216" i="6"/>
  <c r="T216" i="6"/>
  <c r="U216" i="6"/>
  <c r="V216" i="6"/>
  <c r="R217" i="6"/>
  <c r="S217" i="6"/>
  <c r="T217" i="6"/>
  <c r="U217" i="6"/>
  <c r="V217" i="6"/>
  <c r="R218" i="6"/>
  <c r="S218" i="6"/>
  <c r="T218" i="6"/>
  <c r="U218" i="6"/>
  <c r="V218" i="6"/>
  <c r="R219" i="6"/>
  <c r="S219" i="6"/>
  <c r="T219" i="6"/>
  <c r="U219" i="6"/>
  <c r="V219" i="6"/>
  <c r="R220" i="6"/>
  <c r="S220" i="6"/>
  <c r="T220" i="6"/>
  <c r="U220" i="6"/>
  <c r="V220" i="6"/>
  <c r="R221" i="6"/>
  <c r="S221" i="6"/>
  <c r="T221" i="6"/>
  <c r="U221" i="6"/>
  <c r="V221" i="6"/>
  <c r="R222" i="6"/>
  <c r="S222" i="6"/>
  <c r="T222" i="6"/>
  <c r="U222" i="6"/>
  <c r="V222" i="6"/>
  <c r="R223" i="6"/>
  <c r="S223" i="6"/>
  <c r="T223" i="6"/>
  <c r="U223" i="6"/>
  <c r="V223" i="6"/>
  <c r="R224" i="6"/>
  <c r="S224" i="6"/>
  <c r="T224" i="6"/>
  <c r="U224" i="6"/>
  <c r="V224" i="6"/>
  <c r="R225" i="6"/>
  <c r="S225" i="6"/>
  <c r="T225" i="6"/>
  <c r="U225" i="6"/>
  <c r="V225" i="6"/>
  <c r="R226" i="6"/>
  <c r="S226" i="6"/>
  <c r="T226" i="6"/>
  <c r="U226" i="6"/>
  <c r="V226" i="6"/>
  <c r="R227" i="6"/>
  <c r="S227" i="6"/>
  <c r="T227" i="6"/>
  <c r="U227" i="6"/>
  <c r="V227" i="6"/>
  <c r="R228" i="6"/>
  <c r="S228" i="6"/>
  <c r="T228" i="6"/>
  <c r="U228" i="6"/>
  <c r="V228" i="6"/>
  <c r="R229" i="6"/>
  <c r="S229" i="6"/>
  <c r="T229" i="6"/>
  <c r="U229" i="6"/>
  <c r="V229" i="6"/>
  <c r="R230" i="6"/>
  <c r="S230" i="6"/>
  <c r="T230" i="6"/>
  <c r="U230" i="6"/>
  <c r="V230" i="6"/>
  <c r="R231" i="6"/>
  <c r="S231" i="6"/>
  <c r="T231" i="6"/>
  <c r="U231" i="6"/>
  <c r="V231" i="6"/>
  <c r="R232" i="6"/>
  <c r="S232" i="6"/>
  <c r="T232" i="6"/>
  <c r="U232" i="6"/>
  <c r="V232" i="6"/>
  <c r="R233" i="6"/>
  <c r="S233" i="6"/>
  <c r="T233" i="6"/>
  <c r="U233" i="6"/>
  <c r="V233" i="6"/>
  <c r="R234" i="6"/>
  <c r="S234" i="6"/>
  <c r="T234" i="6"/>
  <c r="U234" i="6"/>
  <c r="V234" i="6"/>
  <c r="R235" i="6"/>
  <c r="S235" i="6"/>
  <c r="T235" i="6"/>
  <c r="U235" i="6"/>
  <c r="V235" i="6"/>
  <c r="R236" i="6"/>
  <c r="S236" i="6"/>
  <c r="T236" i="6"/>
  <c r="U236" i="6"/>
  <c r="V236" i="6"/>
  <c r="R237" i="6"/>
  <c r="S237" i="6"/>
  <c r="T237" i="6"/>
  <c r="U237" i="6"/>
  <c r="V237" i="6"/>
  <c r="R238" i="6"/>
  <c r="S238" i="6"/>
  <c r="T238" i="6"/>
  <c r="U238" i="6"/>
  <c r="V238" i="6"/>
  <c r="R239" i="6"/>
  <c r="S239" i="6"/>
  <c r="T239" i="6"/>
  <c r="U239" i="6"/>
  <c r="V239" i="6"/>
  <c r="R240" i="6"/>
  <c r="S240" i="6"/>
  <c r="T240" i="6"/>
  <c r="U240" i="6"/>
  <c r="V240" i="6"/>
  <c r="R241" i="6"/>
  <c r="S241" i="6"/>
  <c r="T241" i="6"/>
  <c r="U241" i="6"/>
  <c r="V241" i="6"/>
  <c r="R242" i="6"/>
  <c r="S242" i="6"/>
  <c r="T242" i="6"/>
  <c r="U242" i="6"/>
  <c r="V242" i="6"/>
  <c r="R243" i="6"/>
  <c r="S243" i="6"/>
  <c r="T243" i="6"/>
  <c r="U243" i="6"/>
  <c r="V243" i="6"/>
  <c r="R244" i="6"/>
  <c r="S244" i="6"/>
  <c r="T244" i="6"/>
  <c r="U244" i="6"/>
  <c r="V244" i="6"/>
  <c r="R245" i="6"/>
  <c r="S245" i="6"/>
  <c r="T245" i="6"/>
  <c r="U245" i="6"/>
  <c r="V245" i="6"/>
  <c r="R246" i="6"/>
  <c r="S246" i="6"/>
  <c r="T246" i="6"/>
  <c r="U246" i="6"/>
  <c r="V246" i="6"/>
  <c r="R247" i="6"/>
  <c r="S247" i="6"/>
  <c r="T247" i="6"/>
  <c r="U247" i="6"/>
  <c r="V247" i="6"/>
  <c r="R248" i="6"/>
  <c r="S248" i="6"/>
  <c r="T248" i="6"/>
  <c r="U248" i="6"/>
  <c r="V248" i="6"/>
  <c r="R249" i="6"/>
  <c r="S249" i="6"/>
  <c r="T249" i="6"/>
  <c r="U249" i="6"/>
  <c r="V249" i="6"/>
  <c r="R250" i="6"/>
  <c r="S250" i="6"/>
  <c r="T250" i="6"/>
  <c r="U250" i="6"/>
  <c r="V250" i="6"/>
  <c r="R251" i="6"/>
  <c r="S251" i="6"/>
  <c r="T251" i="6"/>
  <c r="U251" i="6"/>
  <c r="V251" i="6"/>
  <c r="R252" i="6"/>
  <c r="S252" i="6"/>
  <c r="T252" i="6"/>
  <c r="U252" i="6"/>
  <c r="V252" i="6"/>
  <c r="R253" i="6"/>
  <c r="S253" i="6"/>
  <c r="T253" i="6"/>
  <c r="U253" i="6"/>
  <c r="V253" i="6"/>
  <c r="R254" i="6"/>
  <c r="S254" i="6"/>
  <c r="T254" i="6"/>
  <c r="U254" i="6"/>
  <c r="V254" i="6"/>
  <c r="R255" i="6"/>
  <c r="S255" i="6"/>
  <c r="T255" i="6"/>
  <c r="U255" i="6"/>
  <c r="V255" i="6"/>
  <c r="R256" i="6"/>
  <c r="S256" i="6"/>
  <c r="T256" i="6"/>
  <c r="U256" i="6"/>
  <c r="V256" i="6"/>
  <c r="R257" i="6"/>
  <c r="S257" i="6"/>
  <c r="T257" i="6"/>
  <c r="U257" i="6"/>
  <c r="V257" i="6"/>
  <c r="R258" i="6"/>
  <c r="S258" i="6"/>
  <c r="T258" i="6"/>
  <c r="U258" i="6"/>
  <c r="V258" i="6"/>
  <c r="R259" i="6"/>
  <c r="S259" i="6"/>
  <c r="T259" i="6"/>
  <c r="U259" i="6"/>
  <c r="V259" i="6"/>
  <c r="R260" i="6"/>
  <c r="S260" i="6"/>
  <c r="T260" i="6"/>
  <c r="U260" i="6"/>
  <c r="V260" i="6"/>
  <c r="R261" i="6"/>
  <c r="S261" i="6"/>
  <c r="T261" i="6"/>
  <c r="U261" i="6"/>
  <c r="V261" i="6"/>
  <c r="R262" i="6"/>
  <c r="S262" i="6"/>
  <c r="T262" i="6"/>
  <c r="U262" i="6"/>
  <c r="V262" i="6"/>
  <c r="R263" i="6"/>
  <c r="S263" i="6"/>
  <c r="T263" i="6"/>
  <c r="U263" i="6"/>
  <c r="V263" i="6"/>
  <c r="R264" i="6"/>
  <c r="S264" i="6"/>
  <c r="T264" i="6"/>
  <c r="U264" i="6"/>
  <c r="V264" i="6"/>
  <c r="R265" i="6"/>
  <c r="S265" i="6"/>
  <c r="T265" i="6"/>
  <c r="U265" i="6"/>
  <c r="V265" i="6"/>
  <c r="R266" i="6"/>
  <c r="S266" i="6"/>
  <c r="T266" i="6"/>
  <c r="U266" i="6"/>
  <c r="V266" i="6"/>
  <c r="R267" i="6"/>
  <c r="S267" i="6"/>
  <c r="T267" i="6"/>
  <c r="U267" i="6"/>
  <c r="V267" i="6"/>
  <c r="R268" i="6"/>
  <c r="S268" i="6"/>
  <c r="T268" i="6"/>
  <c r="U268" i="6"/>
  <c r="V268" i="6"/>
  <c r="R269" i="6"/>
  <c r="S269" i="6"/>
  <c r="T269" i="6"/>
  <c r="U269" i="6"/>
  <c r="V269" i="6"/>
  <c r="R270" i="6"/>
  <c r="S270" i="6"/>
  <c r="T270" i="6"/>
  <c r="U270" i="6"/>
  <c r="V270" i="6"/>
  <c r="R271" i="6"/>
  <c r="S271" i="6"/>
  <c r="T271" i="6"/>
  <c r="U271" i="6"/>
  <c r="V271" i="6"/>
  <c r="R272" i="6"/>
  <c r="S272" i="6"/>
  <c r="T272" i="6"/>
  <c r="U272" i="6"/>
  <c r="V272" i="6"/>
  <c r="R273" i="6"/>
  <c r="S273" i="6"/>
  <c r="T273" i="6"/>
  <c r="U273" i="6"/>
  <c r="V273" i="6"/>
  <c r="R274" i="6"/>
  <c r="S274" i="6"/>
  <c r="T274" i="6"/>
  <c r="U274" i="6"/>
  <c r="V274" i="6"/>
  <c r="R275" i="6"/>
  <c r="S275" i="6"/>
  <c r="T275" i="6"/>
  <c r="U275" i="6"/>
  <c r="V275" i="6"/>
  <c r="R276" i="6"/>
  <c r="S276" i="6"/>
  <c r="T276" i="6"/>
  <c r="U276" i="6"/>
  <c r="V276" i="6"/>
  <c r="R277" i="6"/>
  <c r="S277" i="6"/>
  <c r="T277" i="6"/>
  <c r="U277" i="6"/>
  <c r="V277" i="6"/>
  <c r="R278" i="6"/>
  <c r="S278" i="6"/>
  <c r="T278" i="6"/>
  <c r="U278" i="6"/>
  <c r="V278" i="6"/>
  <c r="R279" i="6"/>
  <c r="S279" i="6"/>
  <c r="T279" i="6"/>
  <c r="U279" i="6"/>
  <c r="V279" i="6"/>
  <c r="R280" i="6"/>
  <c r="S280" i="6"/>
  <c r="T280" i="6"/>
  <c r="U280" i="6"/>
  <c r="V280" i="6"/>
  <c r="R281" i="6"/>
  <c r="S281" i="6"/>
  <c r="T281" i="6"/>
  <c r="U281" i="6"/>
  <c r="V281" i="6"/>
  <c r="R282" i="6"/>
  <c r="S282" i="6"/>
  <c r="T282" i="6"/>
  <c r="U282" i="6"/>
  <c r="V282" i="6"/>
  <c r="R283" i="6"/>
  <c r="S283" i="6"/>
  <c r="T283" i="6"/>
  <c r="U283" i="6"/>
  <c r="V283" i="6"/>
  <c r="R284" i="6"/>
  <c r="S284" i="6"/>
  <c r="T284" i="6"/>
  <c r="U284" i="6"/>
  <c r="V284" i="6"/>
  <c r="R285" i="6"/>
  <c r="S285" i="6"/>
  <c r="T285" i="6"/>
  <c r="U285" i="6"/>
  <c r="V285" i="6"/>
  <c r="R286" i="6"/>
  <c r="S286" i="6"/>
  <c r="T286" i="6"/>
  <c r="U286" i="6"/>
  <c r="V286" i="6"/>
  <c r="R287" i="6"/>
  <c r="S287" i="6"/>
  <c r="T287" i="6"/>
  <c r="U287" i="6"/>
  <c r="V287" i="6"/>
  <c r="R288" i="6"/>
  <c r="S288" i="6"/>
  <c r="T288" i="6"/>
  <c r="U288" i="6"/>
  <c r="V288" i="6"/>
  <c r="R289" i="6"/>
  <c r="S289" i="6"/>
  <c r="T289" i="6"/>
  <c r="U289" i="6"/>
  <c r="V289" i="6"/>
  <c r="R290" i="6"/>
  <c r="S290" i="6"/>
  <c r="T290" i="6"/>
  <c r="U290" i="6"/>
  <c r="V290" i="6"/>
  <c r="R291" i="6"/>
  <c r="S291" i="6"/>
  <c r="T291" i="6"/>
  <c r="U291" i="6"/>
  <c r="V291" i="6"/>
  <c r="R292" i="6"/>
  <c r="S292" i="6"/>
  <c r="T292" i="6"/>
  <c r="U292" i="6"/>
  <c r="V292" i="6"/>
  <c r="R293" i="6"/>
  <c r="S293" i="6"/>
  <c r="T293" i="6"/>
  <c r="U293" i="6"/>
  <c r="V293" i="6"/>
  <c r="R294" i="6"/>
  <c r="S294" i="6"/>
  <c r="T294" i="6"/>
  <c r="U294" i="6"/>
  <c r="V294" i="6"/>
  <c r="R295" i="6"/>
  <c r="S295" i="6"/>
  <c r="T295" i="6"/>
  <c r="U295" i="6"/>
  <c r="V295" i="6"/>
  <c r="R296" i="6"/>
  <c r="S296" i="6"/>
  <c r="T296" i="6"/>
  <c r="U296" i="6"/>
  <c r="V296" i="6"/>
  <c r="R297" i="6"/>
  <c r="S297" i="6"/>
  <c r="T297" i="6"/>
  <c r="U297" i="6"/>
  <c r="V297" i="6"/>
  <c r="R298" i="6"/>
  <c r="S298" i="6"/>
  <c r="T298" i="6"/>
  <c r="U298" i="6"/>
  <c r="V298" i="6"/>
  <c r="R299" i="6"/>
  <c r="S299" i="6"/>
  <c r="T299" i="6"/>
  <c r="U299" i="6"/>
  <c r="V299" i="6"/>
  <c r="R300" i="6"/>
  <c r="S300" i="6"/>
  <c r="T300" i="6"/>
  <c r="U300" i="6"/>
  <c r="V300" i="6"/>
  <c r="R301" i="6"/>
  <c r="S301" i="6"/>
  <c r="T301" i="6"/>
  <c r="U301" i="6"/>
  <c r="V301" i="6"/>
  <c r="R302" i="6"/>
  <c r="S302" i="6"/>
  <c r="T302" i="6"/>
  <c r="U302" i="6"/>
  <c r="V302" i="6"/>
  <c r="R303" i="6"/>
  <c r="S303" i="6"/>
  <c r="T303" i="6"/>
  <c r="U303" i="6"/>
  <c r="V303" i="6"/>
  <c r="R304" i="6"/>
  <c r="S304" i="6"/>
  <c r="T304" i="6"/>
  <c r="U304" i="6"/>
  <c r="V304" i="6"/>
  <c r="R305" i="6"/>
  <c r="S305" i="6"/>
  <c r="T305" i="6"/>
  <c r="U305" i="6"/>
  <c r="V305" i="6"/>
  <c r="R306" i="6"/>
  <c r="S306" i="6"/>
  <c r="T306" i="6"/>
  <c r="U306" i="6"/>
  <c r="V306" i="6"/>
  <c r="R307" i="6"/>
  <c r="S307" i="6"/>
  <c r="T307" i="6"/>
  <c r="U307" i="6"/>
  <c r="V307" i="6"/>
  <c r="R308" i="6"/>
  <c r="S308" i="6"/>
  <c r="T308" i="6"/>
  <c r="U308" i="6"/>
  <c r="V308" i="6"/>
  <c r="R309" i="6"/>
  <c r="S309" i="6"/>
  <c r="T309" i="6"/>
  <c r="U309" i="6"/>
  <c r="V309" i="6"/>
  <c r="R310" i="6"/>
  <c r="S310" i="6"/>
  <c r="T310" i="6"/>
  <c r="U310" i="6"/>
  <c r="V310" i="6"/>
  <c r="R311" i="6"/>
  <c r="S311" i="6"/>
  <c r="T311" i="6"/>
  <c r="U311" i="6"/>
  <c r="V311" i="6"/>
  <c r="R312" i="6"/>
  <c r="S312" i="6"/>
  <c r="T312" i="6"/>
  <c r="U312" i="6"/>
  <c r="V312" i="6"/>
  <c r="R313" i="6"/>
  <c r="S313" i="6"/>
  <c r="T313" i="6"/>
  <c r="U313" i="6"/>
  <c r="V313" i="6"/>
  <c r="R314" i="6"/>
  <c r="S314" i="6"/>
  <c r="T314" i="6"/>
  <c r="U314" i="6"/>
  <c r="V314" i="6"/>
  <c r="R315" i="6"/>
  <c r="S315" i="6"/>
  <c r="T315" i="6"/>
  <c r="U315" i="6"/>
  <c r="V315" i="6"/>
  <c r="R316" i="6"/>
  <c r="S316" i="6"/>
  <c r="T316" i="6"/>
  <c r="U316" i="6"/>
  <c r="V316" i="6"/>
  <c r="R317" i="6"/>
  <c r="S317" i="6"/>
  <c r="T317" i="6"/>
  <c r="U317" i="6"/>
  <c r="V317" i="6"/>
  <c r="R318" i="6"/>
  <c r="S318" i="6"/>
  <c r="T318" i="6"/>
  <c r="U318" i="6"/>
  <c r="V318" i="6"/>
  <c r="R319" i="6"/>
  <c r="S319" i="6"/>
  <c r="T319" i="6"/>
  <c r="U319" i="6"/>
  <c r="V319" i="6"/>
  <c r="R320" i="6"/>
  <c r="S320" i="6"/>
  <c r="T320" i="6"/>
  <c r="U320" i="6"/>
  <c r="V320" i="6"/>
  <c r="R321" i="6"/>
  <c r="S321" i="6"/>
  <c r="T321" i="6"/>
  <c r="U321" i="6"/>
  <c r="V321" i="6"/>
  <c r="R322" i="6"/>
  <c r="S322" i="6"/>
  <c r="T322" i="6"/>
  <c r="U322" i="6"/>
  <c r="V322" i="6"/>
  <c r="R323" i="6"/>
  <c r="S323" i="6"/>
  <c r="T323" i="6"/>
  <c r="U323" i="6"/>
  <c r="V323" i="6"/>
  <c r="R324" i="6"/>
  <c r="S324" i="6"/>
  <c r="T324" i="6"/>
  <c r="U324" i="6"/>
  <c r="V324" i="6"/>
  <c r="R325" i="6"/>
  <c r="S325" i="6"/>
  <c r="T325" i="6"/>
  <c r="U325" i="6"/>
  <c r="V325" i="6"/>
  <c r="R326" i="6"/>
  <c r="S326" i="6"/>
  <c r="T326" i="6"/>
  <c r="U326" i="6"/>
  <c r="V326" i="6"/>
  <c r="R327" i="6"/>
  <c r="S327" i="6"/>
  <c r="T327" i="6"/>
  <c r="U327" i="6"/>
  <c r="V327" i="6"/>
  <c r="R328" i="6"/>
  <c r="S328" i="6"/>
  <c r="T328" i="6"/>
  <c r="U328" i="6"/>
  <c r="V328" i="6"/>
  <c r="R329" i="6"/>
  <c r="S329" i="6"/>
  <c r="T329" i="6"/>
  <c r="U329" i="6"/>
  <c r="V329" i="6"/>
  <c r="R330" i="6"/>
  <c r="S330" i="6"/>
  <c r="T330" i="6"/>
  <c r="U330" i="6"/>
  <c r="V330" i="6"/>
  <c r="R331" i="6"/>
  <c r="S331" i="6"/>
  <c r="T331" i="6"/>
  <c r="U331" i="6"/>
  <c r="V331" i="6"/>
  <c r="R332" i="6"/>
  <c r="S332" i="6"/>
  <c r="T332" i="6"/>
  <c r="U332" i="6"/>
  <c r="V332" i="6"/>
  <c r="R333" i="6"/>
  <c r="S333" i="6"/>
  <c r="T333" i="6"/>
  <c r="U333" i="6"/>
  <c r="V333" i="6"/>
  <c r="R334" i="6"/>
  <c r="S334" i="6"/>
  <c r="T334" i="6"/>
  <c r="U334" i="6"/>
  <c r="V334" i="6"/>
  <c r="R335" i="6"/>
  <c r="S335" i="6"/>
  <c r="T335" i="6"/>
  <c r="U335" i="6"/>
  <c r="V335" i="6"/>
  <c r="R336" i="6"/>
  <c r="S336" i="6"/>
  <c r="T336" i="6"/>
  <c r="U336" i="6"/>
  <c r="V336" i="6"/>
  <c r="R337" i="6"/>
  <c r="S337" i="6"/>
  <c r="T337" i="6"/>
  <c r="U337" i="6"/>
  <c r="V337" i="6"/>
  <c r="R338" i="6"/>
  <c r="S338" i="6"/>
  <c r="T338" i="6"/>
  <c r="U338" i="6"/>
  <c r="V338" i="6"/>
  <c r="R339" i="6"/>
  <c r="S339" i="6"/>
  <c r="T339" i="6"/>
  <c r="U339" i="6"/>
  <c r="V339" i="6"/>
  <c r="R340" i="6"/>
  <c r="S340" i="6"/>
  <c r="T340" i="6"/>
  <c r="U340" i="6"/>
  <c r="V340" i="6"/>
  <c r="R341" i="6"/>
  <c r="S341" i="6"/>
  <c r="T341" i="6"/>
  <c r="U341" i="6"/>
  <c r="V341" i="6"/>
  <c r="R342" i="6"/>
  <c r="S342" i="6"/>
  <c r="T342" i="6"/>
  <c r="U342" i="6"/>
  <c r="V342" i="6"/>
  <c r="R343" i="6"/>
  <c r="S343" i="6"/>
  <c r="T343" i="6"/>
  <c r="U343" i="6"/>
  <c r="V343" i="6"/>
  <c r="R344" i="6"/>
  <c r="S344" i="6"/>
  <c r="T344" i="6"/>
  <c r="U344" i="6"/>
  <c r="V344" i="6"/>
  <c r="R345" i="6"/>
  <c r="S345" i="6"/>
  <c r="T345" i="6"/>
  <c r="U345" i="6"/>
  <c r="V345" i="6"/>
  <c r="R346" i="6"/>
  <c r="S346" i="6"/>
  <c r="T346" i="6"/>
  <c r="U346" i="6"/>
  <c r="V346" i="6"/>
  <c r="R347" i="6"/>
  <c r="S347" i="6"/>
  <c r="T347" i="6"/>
  <c r="U347" i="6"/>
  <c r="V347" i="6"/>
  <c r="R348" i="6"/>
  <c r="S348" i="6"/>
  <c r="T348" i="6"/>
  <c r="U348" i="6"/>
  <c r="V348" i="6"/>
  <c r="R349" i="6"/>
  <c r="S349" i="6"/>
  <c r="T349" i="6"/>
  <c r="U349" i="6"/>
  <c r="V349" i="6"/>
  <c r="R350" i="6"/>
  <c r="S350" i="6"/>
  <c r="T350" i="6"/>
  <c r="U350" i="6"/>
  <c r="V350" i="6"/>
  <c r="R351" i="6"/>
  <c r="S351" i="6"/>
  <c r="T351" i="6"/>
  <c r="U351" i="6"/>
  <c r="V351" i="6"/>
  <c r="R352" i="6"/>
  <c r="S352" i="6"/>
  <c r="T352" i="6"/>
  <c r="U352" i="6"/>
  <c r="V352" i="6"/>
  <c r="R353" i="6"/>
  <c r="S353" i="6"/>
  <c r="T353" i="6"/>
  <c r="U353" i="6"/>
  <c r="V353" i="6"/>
  <c r="R354" i="6"/>
  <c r="S354" i="6"/>
  <c r="T354" i="6"/>
  <c r="U354" i="6"/>
  <c r="V354" i="6"/>
  <c r="R355" i="6"/>
  <c r="S355" i="6"/>
  <c r="T355" i="6"/>
  <c r="U355" i="6"/>
  <c r="V355" i="6"/>
  <c r="R356" i="6"/>
  <c r="S356" i="6"/>
  <c r="T356" i="6"/>
  <c r="U356" i="6"/>
  <c r="V356" i="6"/>
  <c r="R357" i="6"/>
  <c r="S357" i="6"/>
  <c r="T357" i="6"/>
  <c r="U357" i="6"/>
  <c r="V357" i="6"/>
  <c r="R358" i="6"/>
  <c r="S358" i="6"/>
  <c r="T358" i="6"/>
  <c r="U358" i="6"/>
  <c r="V358" i="6"/>
  <c r="S7" i="6"/>
  <c r="T7" i="6"/>
  <c r="U7" i="6"/>
  <c r="V7" i="6"/>
  <c r="R7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W250" i="6" s="1"/>
  <c r="X250" i="6" s="1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3" i="6"/>
  <c r="J183" i="6" s="1"/>
  <c r="I182" i="6"/>
  <c r="I181" i="6"/>
  <c r="J181" i="6" s="1"/>
  <c r="I180" i="6"/>
  <c r="J180" i="6" s="1"/>
  <c r="I179" i="6"/>
  <c r="J179" i="6" s="1"/>
  <c r="I178" i="6"/>
  <c r="J178" i="6" s="1"/>
  <c r="I177" i="6"/>
  <c r="J177" i="6" s="1"/>
  <c r="I176" i="6"/>
  <c r="J176" i="6" s="1"/>
  <c r="I175" i="6"/>
  <c r="J175" i="6" s="1"/>
  <c r="I174" i="6"/>
  <c r="J174" i="6" s="1"/>
  <c r="I173" i="6"/>
  <c r="J173" i="6" s="1"/>
  <c r="I172" i="6"/>
  <c r="J172" i="6" s="1"/>
  <c r="I171" i="6"/>
  <c r="J171" i="6" s="1"/>
  <c r="I170" i="6"/>
  <c r="J170" i="6" s="1"/>
  <c r="I169" i="6"/>
  <c r="J169" i="6" s="1"/>
  <c r="I168" i="6"/>
  <c r="J168" i="6" s="1"/>
  <c r="I167" i="6"/>
  <c r="J167" i="6" s="1"/>
  <c r="I166" i="6"/>
  <c r="J166" i="6" s="1"/>
  <c r="I165" i="6"/>
  <c r="J165" i="6" s="1"/>
  <c r="I164" i="6"/>
  <c r="J164" i="6" s="1"/>
  <c r="I163" i="6"/>
  <c r="J163" i="6" s="1"/>
  <c r="I162" i="6"/>
  <c r="J162" i="6" s="1"/>
  <c r="I161" i="6"/>
  <c r="J161" i="6" s="1"/>
  <c r="I160" i="6"/>
  <c r="J160" i="6" s="1"/>
  <c r="I159" i="6"/>
  <c r="J159" i="6" s="1"/>
  <c r="I158" i="6"/>
  <c r="J158" i="6" s="1"/>
  <c r="I157" i="6"/>
  <c r="J157" i="6" s="1"/>
  <c r="I156" i="6"/>
  <c r="J156" i="6" s="1"/>
  <c r="I155" i="6"/>
  <c r="J155" i="6" s="1"/>
  <c r="I154" i="6"/>
  <c r="J154" i="6" s="1"/>
  <c r="I152" i="6"/>
  <c r="I122" i="6"/>
  <c r="I113" i="6"/>
  <c r="R360" i="6" l="1"/>
  <c r="J186" i="6"/>
  <c r="W186" i="6"/>
  <c r="X186" i="6" s="1"/>
  <c r="J194" i="6"/>
  <c r="W194" i="6"/>
  <c r="X194" i="6" s="1"/>
  <c r="J202" i="6"/>
  <c r="W202" i="6"/>
  <c r="X202" i="6" s="1"/>
  <c r="J210" i="6"/>
  <c r="W210" i="6"/>
  <c r="X210" i="6" s="1"/>
  <c r="J218" i="6"/>
  <c r="W218" i="6"/>
  <c r="X218" i="6" s="1"/>
  <c r="J226" i="6"/>
  <c r="W226" i="6"/>
  <c r="X226" i="6" s="1"/>
  <c r="J234" i="6"/>
  <c r="W234" i="6"/>
  <c r="X234" i="6" s="1"/>
  <c r="J242" i="6"/>
  <c r="W242" i="6"/>
  <c r="X242" i="6" s="1"/>
  <c r="J258" i="6"/>
  <c r="W258" i="6"/>
  <c r="X258" i="6" s="1"/>
  <c r="J266" i="6"/>
  <c r="W266" i="6"/>
  <c r="X266" i="6" s="1"/>
  <c r="J274" i="6"/>
  <c r="W274" i="6"/>
  <c r="X274" i="6" s="1"/>
  <c r="J282" i="6"/>
  <c r="W282" i="6"/>
  <c r="X282" i="6" s="1"/>
  <c r="J290" i="6"/>
  <c r="W290" i="6"/>
  <c r="X290" i="6" s="1"/>
  <c r="J298" i="6"/>
  <c r="W298" i="6"/>
  <c r="X298" i="6" s="1"/>
  <c r="J306" i="6"/>
  <c r="W306" i="6"/>
  <c r="X306" i="6" s="1"/>
  <c r="J314" i="6"/>
  <c r="W314" i="6"/>
  <c r="X314" i="6" s="1"/>
  <c r="J322" i="6"/>
  <c r="W322" i="6"/>
  <c r="X322" i="6" s="1"/>
  <c r="J330" i="6"/>
  <c r="W330" i="6"/>
  <c r="X330" i="6" s="1"/>
  <c r="J338" i="6"/>
  <c r="W338" i="6"/>
  <c r="X338" i="6" s="1"/>
  <c r="J346" i="6"/>
  <c r="W346" i="6"/>
  <c r="X346" i="6" s="1"/>
  <c r="V360" i="6"/>
  <c r="J203" i="6"/>
  <c r="W203" i="6"/>
  <c r="X203" i="6" s="1"/>
  <c r="J219" i="6"/>
  <c r="W219" i="6"/>
  <c r="X219" i="6" s="1"/>
  <c r="J259" i="6"/>
  <c r="W259" i="6"/>
  <c r="X259" i="6" s="1"/>
  <c r="J291" i="6"/>
  <c r="W291" i="6"/>
  <c r="X291" i="6" s="1"/>
  <c r="U360" i="6"/>
  <c r="J188" i="6"/>
  <c r="W188" i="6"/>
  <c r="X188" i="6" s="1"/>
  <c r="J196" i="6"/>
  <c r="W196" i="6"/>
  <c r="X196" i="6" s="1"/>
  <c r="J204" i="6"/>
  <c r="W204" i="6"/>
  <c r="X204" i="6" s="1"/>
  <c r="J212" i="6"/>
  <c r="W212" i="6"/>
  <c r="X212" i="6" s="1"/>
  <c r="J220" i="6"/>
  <c r="W220" i="6"/>
  <c r="X220" i="6" s="1"/>
  <c r="J228" i="6"/>
  <c r="W228" i="6"/>
  <c r="X228" i="6" s="1"/>
  <c r="J236" i="6"/>
  <c r="W236" i="6"/>
  <c r="X236" i="6" s="1"/>
  <c r="J244" i="6"/>
  <c r="W244" i="6"/>
  <c r="X244" i="6" s="1"/>
  <c r="J252" i="6"/>
  <c r="W252" i="6"/>
  <c r="X252" i="6" s="1"/>
  <c r="J260" i="6"/>
  <c r="W260" i="6"/>
  <c r="X260" i="6" s="1"/>
  <c r="J268" i="6"/>
  <c r="W268" i="6"/>
  <c r="X268" i="6" s="1"/>
  <c r="J276" i="6"/>
  <c r="W276" i="6"/>
  <c r="X276" i="6" s="1"/>
  <c r="J284" i="6"/>
  <c r="W284" i="6"/>
  <c r="X284" i="6" s="1"/>
  <c r="J292" i="6"/>
  <c r="W292" i="6"/>
  <c r="X292" i="6" s="1"/>
  <c r="J300" i="6"/>
  <c r="W300" i="6"/>
  <c r="X300" i="6" s="1"/>
  <c r="J308" i="6"/>
  <c r="W308" i="6"/>
  <c r="X308" i="6" s="1"/>
  <c r="J316" i="6"/>
  <c r="W316" i="6"/>
  <c r="X316" i="6" s="1"/>
  <c r="J324" i="6"/>
  <c r="W324" i="6"/>
  <c r="X324" i="6" s="1"/>
  <c r="J332" i="6"/>
  <c r="W332" i="6"/>
  <c r="X332" i="6" s="1"/>
  <c r="J352" i="6"/>
  <c r="J344" i="6"/>
  <c r="W344" i="6"/>
  <c r="X344" i="6" s="1"/>
  <c r="T360" i="6"/>
  <c r="Q184" i="6"/>
  <c r="W184" i="6"/>
  <c r="X184" i="6" s="1"/>
  <c r="J225" i="6"/>
  <c r="W225" i="6"/>
  <c r="X225" i="6" s="1"/>
  <c r="J265" i="6"/>
  <c r="W265" i="6"/>
  <c r="X265" i="6" s="1"/>
  <c r="J297" i="6"/>
  <c r="W297" i="6"/>
  <c r="X297" i="6" s="1"/>
  <c r="J337" i="6"/>
  <c r="W337" i="6"/>
  <c r="X337" i="6" s="1"/>
  <c r="J195" i="6"/>
  <c r="W195" i="6"/>
  <c r="X195" i="6" s="1"/>
  <c r="J243" i="6"/>
  <c r="W243" i="6"/>
  <c r="X243" i="6" s="1"/>
  <c r="J283" i="6"/>
  <c r="W283" i="6"/>
  <c r="X283" i="6" s="1"/>
  <c r="J331" i="6"/>
  <c r="W331" i="6"/>
  <c r="X331" i="6" s="1"/>
  <c r="J189" i="6"/>
  <c r="W189" i="6"/>
  <c r="X189" i="6" s="1"/>
  <c r="J197" i="6"/>
  <c r="W197" i="6"/>
  <c r="X197" i="6" s="1"/>
  <c r="J205" i="6"/>
  <c r="W205" i="6"/>
  <c r="X205" i="6" s="1"/>
  <c r="J213" i="6"/>
  <c r="W213" i="6"/>
  <c r="X213" i="6" s="1"/>
  <c r="J221" i="6"/>
  <c r="W221" i="6"/>
  <c r="X221" i="6" s="1"/>
  <c r="J229" i="6"/>
  <c r="W229" i="6"/>
  <c r="X229" i="6" s="1"/>
  <c r="J237" i="6"/>
  <c r="W237" i="6"/>
  <c r="X237" i="6" s="1"/>
  <c r="J245" i="6"/>
  <c r="W245" i="6"/>
  <c r="X245" i="6" s="1"/>
  <c r="J253" i="6"/>
  <c r="W253" i="6"/>
  <c r="X253" i="6" s="1"/>
  <c r="J261" i="6"/>
  <c r="W261" i="6"/>
  <c r="X261" i="6" s="1"/>
  <c r="J269" i="6"/>
  <c r="W269" i="6"/>
  <c r="X269" i="6" s="1"/>
  <c r="J277" i="6"/>
  <c r="W277" i="6"/>
  <c r="X277" i="6" s="1"/>
  <c r="J285" i="6"/>
  <c r="W285" i="6"/>
  <c r="X285" i="6" s="1"/>
  <c r="J293" i="6"/>
  <c r="W293" i="6"/>
  <c r="X293" i="6" s="1"/>
  <c r="J301" i="6"/>
  <c r="W301" i="6"/>
  <c r="X301" i="6" s="1"/>
  <c r="J309" i="6"/>
  <c r="W309" i="6"/>
  <c r="X309" i="6" s="1"/>
  <c r="J317" i="6"/>
  <c r="W317" i="6"/>
  <c r="X317" i="6" s="1"/>
  <c r="J325" i="6"/>
  <c r="W325" i="6"/>
  <c r="X325" i="6" s="1"/>
  <c r="J333" i="6"/>
  <c r="W333" i="6"/>
  <c r="X333" i="6" s="1"/>
  <c r="J351" i="6"/>
  <c r="W351" i="6"/>
  <c r="X351" i="6" s="1"/>
  <c r="J343" i="6"/>
  <c r="W343" i="6"/>
  <c r="X343" i="6" s="1"/>
  <c r="S360" i="6"/>
  <c r="J201" i="6"/>
  <c r="W201" i="6"/>
  <c r="X201" i="6" s="1"/>
  <c r="J249" i="6"/>
  <c r="W249" i="6"/>
  <c r="X249" i="6" s="1"/>
  <c r="J289" i="6"/>
  <c r="W289" i="6"/>
  <c r="X289" i="6" s="1"/>
  <c r="J329" i="6"/>
  <c r="W329" i="6"/>
  <c r="X329" i="6" s="1"/>
  <c r="J187" i="6"/>
  <c r="W187" i="6"/>
  <c r="X187" i="6" s="1"/>
  <c r="J235" i="6"/>
  <c r="W235" i="6"/>
  <c r="X235" i="6" s="1"/>
  <c r="J267" i="6"/>
  <c r="W267" i="6"/>
  <c r="X267" i="6" s="1"/>
  <c r="J307" i="6"/>
  <c r="W307" i="6"/>
  <c r="X307" i="6" s="1"/>
  <c r="J339" i="6"/>
  <c r="W339" i="6"/>
  <c r="X339" i="6" s="1"/>
  <c r="J190" i="6"/>
  <c r="W190" i="6"/>
  <c r="X190" i="6" s="1"/>
  <c r="J198" i="6"/>
  <c r="W198" i="6"/>
  <c r="X198" i="6" s="1"/>
  <c r="J206" i="6"/>
  <c r="W206" i="6"/>
  <c r="X206" i="6" s="1"/>
  <c r="J214" i="6"/>
  <c r="W214" i="6"/>
  <c r="X214" i="6" s="1"/>
  <c r="J222" i="6"/>
  <c r="W222" i="6"/>
  <c r="X222" i="6" s="1"/>
  <c r="J230" i="6"/>
  <c r="W230" i="6"/>
  <c r="X230" i="6" s="1"/>
  <c r="J238" i="6"/>
  <c r="W238" i="6"/>
  <c r="X238" i="6" s="1"/>
  <c r="J246" i="6"/>
  <c r="W246" i="6"/>
  <c r="X246" i="6" s="1"/>
  <c r="J254" i="6"/>
  <c r="W254" i="6"/>
  <c r="X254" i="6" s="1"/>
  <c r="J262" i="6"/>
  <c r="W262" i="6"/>
  <c r="X262" i="6" s="1"/>
  <c r="J270" i="6"/>
  <c r="W270" i="6"/>
  <c r="X270" i="6" s="1"/>
  <c r="J278" i="6"/>
  <c r="W278" i="6"/>
  <c r="X278" i="6" s="1"/>
  <c r="J286" i="6"/>
  <c r="W286" i="6"/>
  <c r="X286" i="6" s="1"/>
  <c r="J294" i="6"/>
  <c r="W294" i="6"/>
  <c r="X294" i="6" s="1"/>
  <c r="J302" i="6"/>
  <c r="W302" i="6"/>
  <c r="X302" i="6" s="1"/>
  <c r="J310" i="6"/>
  <c r="W310" i="6"/>
  <c r="X310" i="6" s="1"/>
  <c r="J318" i="6"/>
  <c r="W318" i="6"/>
  <c r="X318" i="6" s="1"/>
  <c r="J326" i="6"/>
  <c r="W326" i="6"/>
  <c r="X326" i="6" s="1"/>
  <c r="J334" i="6"/>
  <c r="W334" i="6"/>
  <c r="X334" i="6" s="1"/>
  <c r="J350" i="6"/>
  <c r="W350" i="6"/>
  <c r="X350" i="6" s="1"/>
  <c r="J342" i="6"/>
  <c r="W342" i="6"/>
  <c r="X342" i="6" s="1"/>
  <c r="J185" i="6"/>
  <c r="W185" i="6"/>
  <c r="X185" i="6" s="1"/>
  <c r="J217" i="6"/>
  <c r="W217" i="6"/>
  <c r="X217" i="6" s="1"/>
  <c r="J241" i="6"/>
  <c r="W241" i="6"/>
  <c r="X241" i="6" s="1"/>
  <c r="J273" i="6"/>
  <c r="W273" i="6"/>
  <c r="X273" i="6" s="1"/>
  <c r="J313" i="6"/>
  <c r="W313" i="6"/>
  <c r="X313" i="6" s="1"/>
  <c r="J315" i="6"/>
  <c r="W315" i="6"/>
  <c r="X315" i="6" s="1"/>
  <c r="J199" i="6"/>
  <c r="W199" i="6"/>
  <c r="X199" i="6" s="1"/>
  <c r="J223" i="6"/>
  <c r="W223" i="6"/>
  <c r="X223" i="6" s="1"/>
  <c r="J255" i="6"/>
  <c r="W255" i="6"/>
  <c r="X255" i="6" s="1"/>
  <c r="J287" i="6"/>
  <c r="W287" i="6"/>
  <c r="X287" i="6" s="1"/>
  <c r="J349" i="6"/>
  <c r="W349" i="6"/>
  <c r="X349" i="6" s="1"/>
  <c r="J209" i="6"/>
  <c r="W209" i="6"/>
  <c r="X209" i="6" s="1"/>
  <c r="J257" i="6"/>
  <c r="W257" i="6"/>
  <c r="X257" i="6" s="1"/>
  <c r="J305" i="6"/>
  <c r="W305" i="6"/>
  <c r="X305" i="6" s="1"/>
  <c r="J347" i="6"/>
  <c r="W347" i="6"/>
  <c r="X347" i="6" s="1"/>
  <c r="J211" i="6"/>
  <c r="W211" i="6"/>
  <c r="X211" i="6" s="1"/>
  <c r="J227" i="6"/>
  <c r="W227" i="6"/>
  <c r="X227" i="6" s="1"/>
  <c r="J251" i="6"/>
  <c r="W251" i="6"/>
  <c r="X251" i="6" s="1"/>
  <c r="J275" i="6"/>
  <c r="W275" i="6"/>
  <c r="X275" i="6" s="1"/>
  <c r="J299" i="6"/>
  <c r="W299" i="6"/>
  <c r="X299" i="6" s="1"/>
  <c r="J323" i="6"/>
  <c r="W323" i="6"/>
  <c r="X323" i="6" s="1"/>
  <c r="J345" i="6"/>
  <c r="W345" i="6"/>
  <c r="X345" i="6" s="1"/>
  <c r="J191" i="6"/>
  <c r="W191" i="6"/>
  <c r="X191" i="6" s="1"/>
  <c r="J207" i="6"/>
  <c r="W207" i="6"/>
  <c r="X207" i="6" s="1"/>
  <c r="J215" i="6"/>
  <c r="W215" i="6"/>
  <c r="X215" i="6" s="1"/>
  <c r="J231" i="6"/>
  <c r="W231" i="6"/>
  <c r="X231" i="6" s="1"/>
  <c r="J239" i="6"/>
  <c r="W239" i="6"/>
  <c r="X239" i="6" s="1"/>
  <c r="J247" i="6"/>
  <c r="W247" i="6"/>
  <c r="X247" i="6" s="1"/>
  <c r="J263" i="6"/>
  <c r="W263" i="6"/>
  <c r="X263" i="6" s="1"/>
  <c r="J271" i="6"/>
  <c r="W271" i="6"/>
  <c r="X271" i="6" s="1"/>
  <c r="J279" i="6"/>
  <c r="W279" i="6"/>
  <c r="X279" i="6" s="1"/>
  <c r="J295" i="6"/>
  <c r="W295" i="6"/>
  <c r="X295" i="6" s="1"/>
  <c r="J303" i="6"/>
  <c r="W303" i="6"/>
  <c r="X303" i="6" s="1"/>
  <c r="J311" i="6"/>
  <c r="W311" i="6"/>
  <c r="X311" i="6" s="1"/>
  <c r="J319" i="6"/>
  <c r="W319" i="6"/>
  <c r="X319" i="6" s="1"/>
  <c r="J327" i="6"/>
  <c r="W327" i="6"/>
  <c r="X327" i="6" s="1"/>
  <c r="J335" i="6"/>
  <c r="W335" i="6"/>
  <c r="X335" i="6" s="1"/>
  <c r="J341" i="6"/>
  <c r="W341" i="6"/>
  <c r="X341" i="6" s="1"/>
  <c r="J192" i="6"/>
  <c r="W192" i="6"/>
  <c r="X192" i="6" s="1"/>
  <c r="J200" i="6"/>
  <c r="W200" i="6"/>
  <c r="X200" i="6" s="1"/>
  <c r="J208" i="6"/>
  <c r="W208" i="6"/>
  <c r="X208" i="6" s="1"/>
  <c r="J216" i="6"/>
  <c r="W216" i="6"/>
  <c r="X216" i="6" s="1"/>
  <c r="J224" i="6"/>
  <c r="W224" i="6"/>
  <c r="X224" i="6" s="1"/>
  <c r="J232" i="6"/>
  <c r="W232" i="6"/>
  <c r="X232" i="6" s="1"/>
  <c r="J240" i="6"/>
  <c r="W240" i="6"/>
  <c r="X240" i="6" s="1"/>
  <c r="J248" i="6"/>
  <c r="W248" i="6"/>
  <c r="X248" i="6" s="1"/>
  <c r="J256" i="6"/>
  <c r="W256" i="6"/>
  <c r="X256" i="6" s="1"/>
  <c r="J264" i="6"/>
  <c r="W264" i="6"/>
  <c r="X264" i="6" s="1"/>
  <c r="J272" i="6"/>
  <c r="W272" i="6"/>
  <c r="X272" i="6" s="1"/>
  <c r="J280" i="6"/>
  <c r="W280" i="6"/>
  <c r="X280" i="6" s="1"/>
  <c r="J288" i="6"/>
  <c r="W288" i="6"/>
  <c r="X288" i="6" s="1"/>
  <c r="J296" i="6"/>
  <c r="W296" i="6"/>
  <c r="X296" i="6" s="1"/>
  <c r="J304" i="6"/>
  <c r="W304" i="6"/>
  <c r="X304" i="6" s="1"/>
  <c r="J312" i="6"/>
  <c r="W312" i="6"/>
  <c r="X312" i="6" s="1"/>
  <c r="J320" i="6"/>
  <c r="W320" i="6"/>
  <c r="X320" i="6" s="1"/>
  <c r="J328" i="6"/>
  <c r="W328" i="6"/>
  <c r="X328" i="6" s="1"/>
  <c r="J336" i="6"/>
  <c r="W336" i="6"/>
  <c r="X336" i="6" s="1"/>
  <c r="J348" i="6"/>
  <c r="W348" i="6"/>
  <c r="X348" i="6" s="1"/>
  <c r="J340" i="6"/>
  <c r="W340" i="6"/>
  <c r="X340" i="6" s="1"/>
  <c r="J193" i="6"/>
  <c r="W193" i="6"/>
  <c r="X193" i="6" s="1"/>
  <c r="J233" i="6"/>
  <c r="W233" i="6"/>
  <c r="X233" i="6" s="1"/>
  <c r="J281" i="6"/>
  <c r="W281" i="6"/>
  <c r="X281" i="6" s="1"/>
  <c r="J321" i="6"/>
  <c r="W321" i="6"/>
  <c r="X321" i="6" s="1"/>
  <c r="W182" i="6"/>
  <c r="X182" i="6" s="1"/>
  <c r="W175" i="6"/>
  <c r="X175" i="6" s="1"/>
  <c r="W172" i="6"/>
  <c r="X172" i="6" s="1"/>
  <c r="W170" i="6"/>
  <c r="X170" i="6" s="1"/>
  <c r="J182" i="6"/>
  <c r="W180" i="6"/>
  <c r="X180" i="6" s="1"/>
  <c r="W178" i="6"/>
  <c r="X178" i="6" s="1"/>
  <c r="W176" i="6"/>
  <c r="X176" i="6" s="1"/>
  <c r="W165" i="6"/>
  <c r="X165" i="6" s="1"/>
  <c r="W154" i="6"/>
  <c r="X154" i="6" s="1"/>
  <c r="W158" i="6"/>
  <c r="X158" i="6" s="1"/>
  <c r="W164" i="6"/>
  <c r="X164" i="6" s="1"/>
  <c r="W155" i="6"/>
  <c r="X155" i="6" s="1"/>
  <c r="W173" i="6"/>
  <c r="X173" i="6" s="1"/>
  <c r="W156" i="6"/>
  <c r="X156" i="6" s="1"/>
  <c r="W174" i="6"/>
  <c r="X174" i="6" s="1"/>
  <c r="W166" i="6"/>
  <c r="X166" i="6" s="1"/>
  <c r="W171" i="6"/>
  <c r="X171" i="6" s="1"/>
  <c r="W157" i="6"/>
  <c r="X157" i="6" s="1"/>
  <c r="W163" i="6"/>
  <c r="X163" i="6" s="1"/>
  <c r="X354" i="25"/>
  <c r="W179" i="6"/>
  <c r="X179" i="6" s="1"/>
  <c r="W167" i="6"/>
  <c r="X167" i="6" s="1"/>
  <c r="W183" i="6"/>
  <c r="X183" i="6" s="1"/>
  <c r="W181" i="6"/>
  <c r="X181" i="6" s="1"/>
  <c r="W177" i="6"/>
  <c r="X177" i="6" s="1"/>
  <c r="W169" i="6"/>
  <c r="X169" i="6" s="1"/>
  <c r="W168" i="6"/>
  <c r="X168" i="6" s="1"/>
  <c r="W162" i="6"/>
  <c r="X162" i="6" s="1"/>
  <c r="W161" i="6"/>
  <c r="X161" i="6" s="1"/>
  <c r="W160" i="6"/>
  <c r="X160" i="6" s="1"/>
  <c r="W159" i="6"/>
  <c r="X159" i="6" s="1"/>
  <c r="I102" i="6"/>
  <c r="I76" i="6" l="1"/>
  <c r="I24" i="6"/>
  <c r="I26" i="6"/>
  <c r="I57" i="6"/>
  <c r="I49" i="6"/>
  <c r="I34" i="6"/>
  <c r="I33" i="6"/>
  <c r="I29" i="6"/>
  <c r="I25" i="6"/>
  <c r="I21" i="6"/>
  <c r="J21" i="6" s="1"/>
  <c r="I18" i="6"/>
  <c r="J18" i="6" s="1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6" i="6"/>
  <c r="Z297" i="6"/>
  <c r="Z298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6" i="6"/>
  <c r="Z327" i="6"/>
  <c r="Z328" i="6"/>
  <c r="Z329" i="6"/>
  <c r="Z330" i="6"/>
  <c r="Z331" i="6"/>
  <c r="Z332" i="6"/>
  <c r="Z333" i="6"/>
  <c r="Z334" i="6"/>
  <c r="Z335" i="6"/>
  <c r="Z336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D82" i="3" l="1"/>
  <c r="D67" i="3"/>
  <c r="D9" i="5"/>
  <c r="D8" i="5"/>
  <c r="D7" i="5"/>
  <c r="Q34" i="25"/>
  <c r="I35" i="25"/>
  <c r="P17" i="6"/>
  <c r="D10" i="5" l="1"/>
  <c r="D11" i="5"/>
  <c r="D363" i="6"/>
  <c r="H365" i="6" l="1"/>
  <c r="G365" i="6"/>
  <c r="F365" i="6"/>
  <c r="E365" i="6"/>
  <c r="D364" i="6"/>
  <c r="D365" i="6" s="1"/>
  <c r="I9" i="28" l="1"/>
  <c r="Y362" i="28"/>
  <c r="W362" i="28"/>
  <c r="O362" i="28"/>
  <c r="N362" i="28"/>
  <c r="M362" i="28"/>
  <c r="L362" i="28"/>
  <c r="K362" i="28"/>
  <c r="H362" i="28"/>
  <c r="G362" i="28"/>
  <c r="F362" i="28"/>
  <c r="E362" i="28"/>
  <c r="D362" i="28"/>
  <c r="Z361" i="28"/>
  <c r="Z362" i="28" s="1"/>
  <c r="X361" i="28"/>
  <c r="X362" i="28" s="1"/>
  <c r="V361" i="28"/>
  <c r="V362" i="28" s="1"/>
  <c r="U361" i="28"/>
  <c r="U362" i="28" s="1"/>
  <c r="T361" i="28"/>
  <c r="T362" i="28" s="1"/>
  <c r="S361" i="28"/>
  <c r="S362" i="28" s="1"/>
  <c r="R361" i="28"/>
  <c r="R362" i="28" s="1"/>
  <c r="P361" i="28"/>
  <c r="P362" i="28" s="1"/>
  <c r="I361" i="28"/>
  <c r="I362" i="28" s="1"/>
  <c r="D360" i="28"/>
  <c r="Z358" i="28"/>
  <c r="Z357" i="28"/>
  <c r="Z356" i="28"/>
  <c r="Z355" i="28"/>
  <c r="Z354" i="28"/>
  <c r="Z353" i="28"/>
  <c r="Z352" i="28"/>
  <c r="Z351" i="28"/>
  <c r="Z350" i="28"/>
  <c r="Z349" i="28"/>
  <c r="Z348" i="28"/>
  <c r="Z347" i="28"/>
  <c r="Z346" i="28"/>
  <c r="Z345" i="28"/>
  <c r="Z344" i="28"/>
  <c r="Z343" i="28"/>
  <c r="Z342" i="28"/>
  <c r="Z341" i="28"/>
  <c r="Z340" i="28"/>
  <c r="Z339" i="28"/>
  <c r="Z338" i="28"/>
  <c r="Z337" i="28"/>
  <c r="Z336" i="28"/>
  <c r="Z335" i="28"/>
  <c r="Z334" i="28"/>
  <c r="Z333" i="28"/>
  <c r="Z332" i="28"/>
  <c r="Z331" i="28"/>
  <c r="Z330" i="28"/>
  <c r="Z329" i="28"/>
  <c r="Z328" i="28"/>
  <c r="Z92" i="28"/>
  <c r="Z91" i="28"/>
  <c r="Z90" i="28"/>
  <c r="Z89" i="28"/>
  <c r="Z88" i="28"/>
  <c r="Z87" i="28"/>
  <c r="Z86" i="28"/>
  <c r="Z85" i="28"/>
  <c r="Z84" i="28"/>
  <c r="Z83" i="28"/>
  <c r="Z82" i="28"/>
  <c r="Z81" i="28"/>
  <c r="Z80" i="28"/>
  <c r="Z79" i="28"/>
  <c r="Z78" i="28"/>
  <c r="Z77" i="28"/>
  <c r="Z76" i="28"/>
  <c r="Z75" i="28"/>
  <c r="Z74" i="28"/>
  <c r="Z73" i="28"/>
  <c r="Z72" i="28"/>
  <c r="Z71" i="28"/>
  <c r="Z70" i="28"/>
  <c r="Z69" i="28"/>
  <c r="Z68" i="28"/>
  <c r="Z67" i="28"/>
  <c r="Z66" i="28"/>
  <c r="Z65" i="28"/>
  <c r="Z64" i="28"/>
  <c r="Z63" i="28"/>
  <c r="Z62" i="28"/>
  <c r="Z61" i="28"/>
  <c r="Z60" i="28"/>
  <c r="Z59" i="28"/>
  <c r="Z58" i="28"/>
  <c r="Z57" i="28"/>
  <c r="Z56" i="28"/>
  <c r="Z55" i="28"/>
  <c r="Z54" i="28"/>
  <c r="Z53" i="28"/>
  <c r="Z52" i="28"/>
  <c r="Z51" i="28"/>
  <c r="Z50" i="28"/>
  <c r="Z49" i="28"/>
  <c r="Z48" i="28"/>
  <c r="V48" i="28"/>
  <c r="U48" i="28"/>
  <c r="T48" i="28"/>
  <c r="S48" i="28"/>
  <c r="R48" i="28"/>
  <c r="Z47" i="28"/>
  <c r="V47" i="28"/>
  <c r="U47" i="28"/>
  <c r="T47" i="28"/>
  <c r="S47" i="28"/>
  <c r="R47" i="28"/>
  <c r="Z46" i="28"/>
  <c r="V46" i="28"/>
  <c r="U46" i="28"/>
  <c r="T46" i="28"/>
  <c r="S46" i="28"/>
  <c r="R46" i="28"/>
  <c r="Z45" i="28"/>
  <c r="V45" i="28"/>
  <c r="U45" i="28"/>
  <c r="T45" i="28"/>
  <c r="S45" i="28"/>
  <c r="R45" i="28"/>
  <c r="Z44" i="28"/>
  <c r="V44" i="28"/>
  <c r="U44" i="28"/>
  <c r="T44" i="28"/>
  <c r="S44" i="28"/>
  <c r="R44" i="28"/>
  <c r="Z43" i="28"/>
  <c r="V43" i="28"/>
  <c r="U43" i="28"/>
  <c r="T43" i="28"/>
  <c r="S43" i="28"/>
  <c r="R43" i="28"/>
  <c r="Z42" i="28"/>
  <c r="V42" i="28"/>
  <c r="U42" i="28"/>
  <c r="T42" i="28"/>
  <c r="S42" i="28"/>
  <c r="R42" i="28"/>
  <c r="Z41" i="28"/>
  <c r="V41" i="28"/>
  <c r="U41" i="28"/>
  <c r="T41" i="28"/>
  <c r="S41" i="28"/>
  <c r="R41" i="28"/>
  <c r="Z40" i="28"/>
  <c r="V40" i="28"/>
  <c r="U40" i="28"/>
  <c r="T40" i="28"/>
  <c r="S40" i="28"/>
  <c r="R40" i="28"/>
  <c r="Z39" i="28"/>
  <c r="V39" i="28"/>
  <c r="U39" i="28"/>
  <c r="T39" i="28"/>
  <c r="S39" i="28"/>
  <c r="R39" i="28"/>
  <c r="Z38" i="28"/>
  <c r="V38" i="28"/>
  <c r="U38" i="28"/>
  <c r="T38" i="28"/>
  <c r="S38" i="28"/>
  <c r="R38" i="28"/>
  <c r="Z37" i="28"/>
  <c r="V37" i="28"/>
  <c r="U37" i="28"/>
  <c r="T37" i="28"/>
  <c r="S37" i="28"/>
  <c r="R37" i="28"/>
  <c r="Z36" i="28"/>
  <c r="V36" i="28"/>
  <c r="U36" i="28"/>
  <c r="T36" i="28"/>
  <c r="S36" i="28"/>
  <c r="R36" i="28"/>
  <c r="Z35" i="28"/>
  <c r="V35" i="28"/>
  <c r="U35" i="28"/>
  <c r="T35" i="28"/>
  <c r="S35" i="28"/>
  <c r="R35" i="28"/>
  <c r="Z34" i="28"/>
  <c r="V34" i="28"/>
  <c r="U34" i="28"/>
  <c r="T34" i="28"/>
  <c r="S34" i="28"/>
  <c r="R34" i="28"/>
  <c r="Z33" i="28"/>
  <c r="V33" i="28"/>
  <c r="U33" i="28"/>
  <c r="T33" i="28"/>
  <c r="S33" i="28"/>
  <c r="R33" i="28"/>
  <c r="Z32" i="28"/>
  <c r="V32" i="28"/>
  <c r="U32" i="28"/>
  <c r="T32" i="28"/>
  <c r="S32" i="28"/>
  <c r="R32" i="28"/>
  <c r="Z31" i="28"/>
  <c r="V31" i="28"/>
  <c r="U31" i="28"/>
  <c r="T31" i="28"/>
  <c r="S31" i="28"/>
  <c r="R31" i="28"/>
  <c r="Z30" i="28"/>
  <c r="V30" i="28"/>
  <c r="U30" i="28"/>
  <c r="T30" i="28"/>
  <c r="S30" i="28"/>
  <c r="R30" i="28"/>
  <c r="Z29" i="28"/>
  <c r="V29" i="28"/>
  <c r="U29" i="28"/>
  <c r="T29" i="28"/>
  <c r="S29" i="28"/>
  <c r="R29" i="28"/>
  <c r="Z28" i="28"/>
  <c r="V28" i="28"/>
  <c r="U28" i="28"/>
  <c r="T28" i="28"/>
  <c r="S28" i="28"/>
  <c r="R28" i="28"/>
  <c r="Z27" i="28"/>
  <c r="V27" i="28"/>
  <c r="U27" i="28"/>
  <c r="T27" i="28"/>
  <c r="S27" i="28"/>
  <c r="R27" i="28"/>
  <c r="Z26" i="28"/>
  <c r="V26" i="28"/>
  <c r="U26" i="28"/>
  <c r="T26" i="28"/>
  <c r="S26" i="28"/>
  <c r="R26" i="28"/>
  <c r="Z25" i="28"/>
  <c r="V25" i="28"/>
  <c r="U25" i="28"/>
  <c r="T25" i="28"/>
  <c r="S25" i="28"/>
  <c r="R25" i="28"/>
  <c r="Z24" i="28"/>
  <c r="V24" i="28"/>
  <c r="U24" i="28"/>
  <c r="T24" i="28"/>
  <c r="S24" i="28"/>
  <c r="R24" i="28"/>
  <c r="Z23" i="28"/>
  <c r="V23" i="28"/>
  <c r="U23" i="28"/>
  <c r="T23" i="28"/>
  <c r="S23" i="28"/>
  <c r="R23" i="28"/>
  <c r="Z22" i="28"/>
  <c r="V22" i="28"/>
  <c r="U22" i="28"/>
  <c r="T22" i="28"/>
  <c r="S22" i="28"/>
  <c r="R22" i="28"/>
  <c r="Z21" i="28"/>
  <c r="V21" i="28"/>
  <c r="U21" i="28"/>
  <c r="T21" i="28"/>
  <c r="S21" i="28"/>
  <c r="R21" i="28"/>
  <c r="Z20" i="28"/>
  <c r="V20" i="28"/>
  <c r="U20" i="28"/>
  <c r="T20" i="28"/>
  <c r="S20" i="28"/>
  <c r="R20" i="28"/>
  <c r="Z19" i="28"/>
  <c r="V19" i="28"/>
  <c r="U19" i="28"/>
  <c r="T19" i="28"/>
  <c r="S19" i="28"/>
  <c r="R19" i="28"/>
  <c r="Z18" i="28"/>
  <c r="V18" i="28"/>
  <c r="U18" i="28"/>
  <c r="T18" i="28"/>
  <c r="S18" i="28"/>
  <c r="R18" i="28"/>
  <c r="Z17" i="28"/>
  <c r="V17" i="28"/>
  <c r="U17" i="28"/>
  <c r="T17" i="28"/>
  <c r="S17" i="28"/>
  <c r="R17" i="28"/>
  <c r="Z16" i="28"/>
  <c r="V16" i="28"/>
  <c r="U16" i="28"/>
  <c r="T16" i="28"/>
  <c r="S16" i="28"/>
  <c r="R16" i="28"/>
  <c r="Z15" i="28"/>
  <c r="V15" i="28"/>
  <c r="U15" i="28"/>
  <c r="T15" i="28"/>
  <c r="S15" i="28"/>
  <c r="R15" i="28"/>
  <c r="Z14" i="28"/>
  <c r="V14" i="28"/>
  <c r="U14" i="28"/>
  <c r="T14" i="28"/>
  <c r="S14" i="28"/>
  <c r="R14" i="28"/>
  <c r="Z13" i="28"/>
  <c r="V13" i="28"/>
  <c r="U13" i="28"/>
  <c r="T13" i="28"/>
  <c r="S13" i="28"/>
  <c r="R13" i="28"/>
  <c r="Z12" i="28"/>
  <c r="V12" i="28"/>
  <c r="U12" i="28"/>
  <c r="T12" i="28"/>
  <c r="S12" i="28"/>
  <c r="R12" i="28"/>
  <c r="Z11" i="28"/>
  <c r="V11" i="28"/>
  <c r="U11" i="28"/>
  <c r="T11" i="28"/>
  <c r="S11" i="28"/>
  <c r="R11" i="28"/>
  <c r="Z10" i="28"/>
  <c r="V10" i="28"/>
  <c r="U10" i="28"/>
  <c r="T10" i="28"/>
  <c r="S10" i="28"/>
  <c r="R10" i="28"/>
  <c r="I10" i="28"/>
  <c r="Z9" i="28"/>
  <c r="V9" i="28"/>
  <c r="U9" i="28"/>
  <c r="T9" i="28"/>
  <c r="S9" i="28"/>
  <c r="R9" i="28"/>
  <c r="P9" i="28"/>
  <c r="Q9" i="28" s="1"/>
  <c r="J9" i="28"/>
  <c r="Z8" i="28"/>
  <c r="V8" i="28"/>
  <c r="U8" i="28"/>
  <c r="T8" i="28"/>
  <c r="S8" i="28"/>
  <c r="R8" i="28"/>
  <c r="P8" i="28"/>
  <c r="Q8" i="28" s="1"/>
  <c r="I8" i="28"/>
  <c r="J8" i="28" s="1"/>
  <c r="Z7" i="28"/>
  <c r="V7" i="28"/>
  <c r="U7" i="28"/>
  <c r="T7" i="28"/>
  <c r="S7" i="28"/>
  <c r="R7" i="28"/>
  <c r="P7" i="28"/>
  <c r="I7" i="28"/>
  <c r="J7" i="28" s="1"/>
  <c r="W9" i="28" l="1"/>
  <c r="X9" i="28" s="1"/>
  <c r="J10" i="28"/>
  <c r="W10" i="28"/>
  <c r="X10" i="28" s="1"/>
  <c r="Q361" i="28"/>
  <c r="Q362" i="28" s="1"/>
  <c r="J361" i="28"/>
  <c r="J362" i="28" s="1"/>
  <c r="W8" i="28"/>
  <c r="X8" i="28" s="1"/>
  <c r="W7" i="28"/>
  <c r="X7" i="28" s="1"/>
  <c r="Q7" i="28"/>
  <c r="R368" i="28" l="1"/>
  <c r="Q368" i="28"/>
  <c r="S368" i="28"/>
  <c r="P368" i="28"/>
  <c r="O368" i="28"/>
  <c r="I14" i="25"/>
  <c r="I15" i="25"/>
  <c r="P16" i="25"/>
  <c r="Q16" i="25" s="1"/>
  <c r="P17" i="25"/>
  <c r="Q17" i="25" s="1"/>
  <c r="P18" i="25"/>
  <c r="Q18" i="25" s="1"/>
  <c r="P19" i="25"/>
  <c r="Q19" i="25" s="1"/>
  <c r="P20" i="25"/>
  <c r="Q20" i="25" s="1"/>
  <c r="P21" i="25"/>
  <c r="P22" i="25"/>
  <c r="P23" i="25"/>
  <c r="Q23" i="25" s="1"/>
  <c r="P24" i="25"/>
  <c r="Q24" i="25" s="1"/>
  <c r="P25" i="25"/>
  <c r="Q25" i="25" s="1"/>
  <c r="P26" i="25"/>
  <c r="Q26" i="25" s="1"/>
  <c r="P27" i="25"/>
  <c r="Q27" i="25" s="1"/>
  <c r="P28" i="25"/>
  <c r="Q28" i="25" s="1"/>
  <c r="P29" i="25"/>
  <c r="Q29" i="25" s="1"/>
  <c r="P30" i="25"/>
  <c r="Q30" i="25" s="1"/>
  <c r="P31" i="25"/>
  <c r="Q31" i="25" s="1"/>
  <c r="P32" i="25"/>
  <c r="Q32" i="25" s="1"/>
  <c r="P33" i="25"/>
  <c r="Q33" i="25" s="1"/>
  <c r="P35" i="25"/>
  <c r="P36" i="25"/>
  <c r="Q36" i="25" s="1"/>
  <c r="P37" i="25"/>
  <c r="Q37" i="25" s="1"/>
  <c r="P38" i="25"/>
  <c r="Q38" i="25" s="1"/>
  <c r="P39" i="25"/>
  <c r="Q39" i="25" s="1"/>
  <c r="P40" i="25"/>
  <c r="Q40" i="25" s="1"/>
  <c r="P41" i="25"/>
  <c r="Q41" i="25" s="1"/>
  <c r="P42" i="25"/>
  <c r="Q42" i="25" s="1"/>
  <c r="P43" i="25"/>
  <c r="Q43" i="25" s="1"/>
  <c r="P44" i="25"/>
  <c r="P45" i="25"/>
  <c r="Q45" i="25" s="1"/>
  <c r="P46" i="25"/>
  <c r="Q46" i="25" s="1"/>
  <c r="P47" i="25"/>
  <c r="Q47" i="25" s="1"/>
  <c r="P48" i="25"/>
  <c r="Q48" i="25" s="1"/>
  <c r="P50" i="25"/>
  <c r="Q50" i="25" s="1"/>
  <c r="P51" i="25"/>
  <c r="Q51" i="25" s="1"/>
  <c r="P52" i="25"/>
  <c r="Q52" i="25" s="1"/>
  <c r="P53" i="25"/>
  <c r="Q53" i="25" s="1"/>
  <c r="P54" i="25"/>
  <c r="Q54" i="25" s="1"/>
  <c r="P55" i="25"/>
  <c r="Q55" i="25" s="1"/>
  <c r="P56" i="25"/>
  <c r="Q56" i="25" s="1"/>
  <c r="P57" i="25"/>
  <c r="Q57" i="25" s="1"/>
  <c r="P58" i="25"/>
  <c r="Q58" i="25" s="1"/>
  <c r="P59" i="25"/>
  <c r="Q59" i="25" s="1"/>
  <c r="P60" i="25"/>
  <c r="Q60" i="25" s="1"/>
  <c r="P61" i="25"/>
  <c r="Q61" i="25" s="1"/>
  <c r="P62" i="25"/>
  <c r="Q62" i="25" s="1"/>
  <c r="P63" i="25"/>
  <c r="Q63" i="25" s="1"/>
  <c r="P64" i="25"/>
  <c r="Q64" i="25" s="1"/>
  <c r="P65" i="25"/>
  <c r="Q65" i="25" s="1"/>
  <c r="P66" i="25"/>
  <c r="P67" i="25"/>
  <c r="P68" i="25"/>
  <c r="P69" i="25"/>
  <c r="Q69" i="25" s="1"/>
  <c r="P70" i="25"/>
  <c r="P71" i="25"/>
  <c r="Q71" i="25" s="1"/>
  <c r="P72" i="25"/>
  <c r="P73" i="25"/>
  <c r="Q73" i="25" s="1"/>
  <c r="P74" i="25"/>
  <c r="P75" i="25"/>
  <c r="Q75" i="25" s="1"/>
  <c r="P76" i="25"/>
  <c r="Q76" i="25" s="1"/>
  <c r="P77" i="25"/>
  <c r="P78" i="25"/>
  <c r="Q78" i="25" s="1"/>
  <c r="P79" i="25"/>
  <c r="Q79" i="25" s="1"/>
  <c r="P80" i="25"/>
  <c r="Q80" i="25" s="1"/>
  <c r="P81" i="25"/>
  <c r="Q81" i="25" s="1"/>
  <c r="P82" i="25"/>
  <c r="Q82" i="25" s="1"/>
  <c r="P83" i="25"/>
  <c r="Q83" i="25" s="1"/>
  <c r="P84" i="25"/>
  <c r="Q84" i="25" s="1"/>
  <c r="P85" i="25"/>
  <c r="Q85" i="25" s="1"/>
  <c r="P86" i="25"/>
  <c r="Q86" i="25" s="1"/>
  <c r="P87" i="25"/>
  <c r="Q87" i="25" s="1"/>
  <c r="P88" i="25"/>
  <c r="Q88" i="25" s="1"/>
  <c r="P89" i="25"/>
  <c r="Q89" i="25" s="1"/>
  <c r="P90" i="25"/>
  <c r="Q90" i="25" s="1"/>
  <c r="P91" i="25"/>
  <c r="Q91" i="25" s="1"/>
  <c r="P92" i="25"/>
  <c r="Q92" i="25" s="1"/>
  <c r="P93" i="25"/>
  <c r="Q93" i="25" s="1"/>
  <c r="P94" i="25"/>
  <c r="Q94" i="25" s="1"/>
  <c r="P95" i="25"/>
  <c r="Q95" i="25" s="1"/>
  <c r="P96" i="25"/>
  <c r="Q96" i="25" s="1"/>
  <c r="P97" i="25"/>
  <c r="Q97" i="25" s="1"/>
  <c r="P98" i="25"/>
  <c r="Q98" i="25" s="1"/>
  <c r="P99" i="25"/>
  <c r="Q99" i="25" s="1"/>
  <c r="P100" i="25"/>
  <c r="Q100" i="25" s="1"/>
  <c r="P101" i="25"/>
  <c r="P103" i="25"/>
  <c r="Q103" i="25" s="1"/>
  <c r="P104" i="25"/>
  <c r="Q104" i="25" s="1"/>
  <c r="P105" i="25"/>
  <c r="Q105" i="25" s="1"/>
  <c r="P106" i="25"/>
  <c r="Q106" i="25" s="1"/>
  <c r="P107" i="25"/>
  <c r="Q107" i="25" s="1"/>
  <c r="P108" i="25"/>
  <c r="Q108" i="25" s="1"/>
  <c r="P109" i="25"/>
  <c r="P110" i="25"/>
  <c r="Q110" i="25" s="1"/>
  <c r="P111" i="25"/>
  <c r="Q111" i="25" s="1"/>
  <c r="P112" i="25"/>
  <c r="Q112" i="25" s="1"/>
  <c r="P113" i="25"/>
  <c r="Q113" i="25" s="1"/>
  <c r="P114" i="25"/>
  <c r="Q114" i="25" s="1"/>
  <c r="P115" i="25"/>
  <c r="Q115" i="25" s="1"/>
  <c r="P116" i="25"/>
  <c r="Q116" i="25" s="1"/>
  <c r="P117" i="25"/>
  <c r="Q117" i="25" s="1"/>
  <c r="P118" i="25"/>
  <c r="Q118" i="25" s="1"/>
  <c r="P119" i="25"/>
  <c r="Q119" i="25" s="1"/>
  <c r="P120" i="25"/>
  <c r="Q120" i="25" s="1"/>
  <c r="P121" i="25"/>
  <c r="Q121" i="25" s="1"/>
  <c r="P122" i="25"/>
  <c r="Q122" i="25" s="1"/>
  <c r="P123" i="25"/>
  <c r="Q123" i="25" s="1"/>
  <c r="P124" i="25"/>
  <c r="Q124" i="25" s="1"/>
  <c r="P125" i="25"/>
  <c r="Q125" i="25" s="1"/>
  <c r="P126" i="25"/>
  <c r="Q126" i="25" s="1"/>
  <c r="P127" i="25"/>
  <c r="Q127" i="25" s="1"/>
  <c r="P128" i="25"/>
  <c r="P129" i="25"/>
  <c r="Q129" i="25" s="1"/>
  <c r="P130" i="25"/>
  <c r="Q130" i="25" s="1"/>
  <c r="P131" i="25"/>
  <c r="Q131" i="25" s="1"/>
  <c r="P132" i="25"/>
  <c r="Q132" i="25" s="1"/>
  <c r="P133" i="25"/>
  <c r="Q133" i="25" s="1"/>
  <c r="P134" i="25"/>
  <c r="Q134" i="25" s="1"/>
  <c r="P135" i="25"/>
  <c r="Q135" i="25" s="1"/>
  <c r="P136" i="25"/>
  <c r="P137" i="25"/>
  <c r="Q137" i="25" s="1"/>
  <c r="P138" i="25"/>
  <c r="Q138" i="25" s="1"/>
  <c r="P140" i="25"/>
  <c r="Q140" i="25" s="1"/>
  <c r="P141" i="25"/>
  <c r="Q141" i="25" s="1"/>
  <c r="P142" i="25"/>
  <c r="Q142" i="25" s="1"/>
  <c r="P143" i="25"/>
  <c r="Q143" i="25" s="1"/>
  <c r="P144" i="25"/>
  <c r="Q144" i="25" s="1"/>
  <c r="P145" i="25"/>
  <c r="Q145" i="25" s="1"/>
  <c r="P146" i="25"/>
  <c r="Q146" i="25" s="1"/>
  <c r="P147" i="25"/>
  <c r="Q147" i="25" s="1"/>
  <c r="P148" i="25"/>
  <c r="Q148" i="25" s="1"/>
  <c r="P149" i="25"/>
  <c r="Q149" i="25" s="1"/>
  <c r="P150" i="25"/>
  <c r="P151" i="25"/>
  <c r="Q151" i="25" s="1"/>
  <c r="P152" i="25"/>
  <c r="Q152" i="25" s="1"/>
  <c r="P153" i="25"/>
  <c r="Q153" i="25" s="1"/>
  <c r="P154" i="25"/>
  <c r="Q154" i="25" s="1"/>
  <c r="P155" i="25"/>
  <c r="P156" i="25"/>
  <c r="Q156" i="25" s="1"/>
  <c r="P157" i="25"/>
  <c r="P158" i="25"/>
  <c r="Q158" i="25" s="1"/>
  <c r="P159" i="25"/>
  <c r="P160" i="25"/>
  <c r="Q160" i="25" s="1"/>
  <c r="P161" i="25"/>
  <c r="P162" i="25"/>
  <c r="Q162" i="25" s="1"/>
  <c r="P163" i="25"/>
  <c r="P164" i="25"/>
  <c r="Q164" i="25" s="1"/>
  <c r="I18" i="25"/>
  <c r="I19" i="25"/>
  <c r="I20" i="25"/>
  <c r="I21" i="25"/>
  <c r="I23" i="25"/>
  <c r="I24" i="25"/>
  <c r="I25" i="25"/>
  <c r="I26" i="25"/>
  <c r="I27" i="25"/>
  <c r="J27" i="25" s="1"/>
  <c r="I28" i="25"/>
  <c r="I29" i="25"/>
  <c r="J29" i="25" s="1"/>
  <c r="I30" i="25"/>
  <c r="I31" i="25"/>
  <c r="I32" i="25"/>
  <c r="I33" i="25"/>
  <c r="J35" i="25"/>
  <c r="I36" i="25"/>
  <c r="I37" i="25"/>
  <c r="I38" i="25"/>
  <c r="I39" i="25"/>
  <c r="I40" i="25"/>
  <c r="I41" i="25"/>
  <c r="I42" i="25"/>
  <c r="I43" i="25"/>
  <c r="I45" i="25"/>
  <c r="I46" i="25"/>
  <c r="I47" i="25"/>
  <c r="I48" i="25"/>
  <c r="I50" i="25"/>
  <c r="I51" i="25"/>
  <c r="J51" i="25" s="1"/>
  <c r="I52" i="25"/>
  <c r="I53" i="25"/>
  <c r="I54" i="25"/>
  <c r="J54" i="25" s="1"/>
  <c r="I55" i="25"/>
  <c r="I56" i="25"/>
  <c r="J56" i="25" s="1"/>
  <c r="I57" i="25"/>
  <c r="I58" i="25"/>
  <c r="I59" i="25"/>
  <c r="I60" i="25"/>
  <c r="I61" i="25"/>
  <c r="I62" i="25"/>
  <c r="I63" i="25"/>
  <c r="I64" i="25"/>
  <c r="I65" i="25"/>
  <c r="I66" i="25"/>
  <c r="I68" i="25"/>
  <c r="I69" i="25"/>
  <c r="I70" i="25"/>
  <c r="I71" i="25"/>
  <c r="I72" i="25"/>
  <c r="I73" i="25"/>
  <c r="I74" i="25"/>
  <c r="I75" i="25"/>
  <c r="I76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91" i="25"/>
  <c r="I92" i="25"/>
  <c r="I93" i="25"/>
  <c r="I94" i="25"/>
  <c r="I95" i="25"/>
  <c r="I96" i="25"/>
  <c r="I97" i="25"/>
  <c r="I98" i="25"/>
  <c r="I99" i="25"/>
  <c r="I100" i="25"/>
  <c r="I102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8" i="25"/>
  <c r="I119" i="25"/>
  <c r="I120" i="25"/>
  <c r="I121" i="25"/>
  <c r="I122" i="25"/>
  <c r="I123" i="25"/>
  <c r="I124" i="25"/>
  <c r="I125" i="25"/>
  <c r="I126" i="25"/>
  <c r="I127" i="25"/>
  <c r="I128" i="25"/>
  <c r="I129" i="25"/>
  <c r="I130" i="25"/>
  <c r="J130" i="25" s="1"/>
  <c r="I131" i="25"/>
  <c r="I132" i="25"/>
  <c r="I133" i="25"/>
  <c r="I134" i="25"/>
  <c r="I135" i="25"/>
  <c r="I136" i="25"/>
  <c r="I137" i="25"/>
  <c r="I138" i="25"/>
  <c r="I139" i="25"/>
  <c r="I140" i="25"/>
  <c r="I141" i="25"/>
  <c r="I142" i="25"/>
  <c r="I143" i="25"/>
  <c r="I144" i="25"/>
  <c r="I145" i="25"/>
  <c r="I146" i="25"/>
  <c r="I147" i="25"/>
  <c r="I148" i="25"/>
  <c r="I149" i="25"/>
  <c r="I151" i="25"/>
  <c r="I152" i="25"/>
  <c r="I153" i="25"/>
  <c r="I154" i="25"/>
  <c r="I155" i="25"/>
  <c r="I156" i="25"/>
  <c r="I157" i="25"/>
  <c r="I158" i="25"/>
  <c r="I159" i="25"/>
  <c r="I160" i="25"/>
  <c r="I161" i="25"/>
  <c r="I162" i="25"/>
  <c r="I163" i="25"/>
  <c r="I164" i="25"/>
  <c r="I17" i="25"/>
  <c r="I16" i="25"/>
  <c r="P15" i="25"/>
  <c r="Q15" i="25" s="1"/>
  <c r="P14" i="25"/>
  <c r="Q14" i="25" s="1"/>
  <c r="P13" i="25"/>
  <c r="Q13" i="25" s="1"/>
  <c r="I13" i="25"/>
  <c r="P12" i="25"/>
  <c r="Q12" i="25" s="1"/>
  <c r="I12" i="25"/>
  <c r="P11" i="25"/>
  <c r="Q11" i="25" s="1"/>
  <c r="I11" i="25"/>
  <c r="P10" i="25"/>
  <c r="Q10" i="25" s="1"/>
  <c r="I10" i="25"/>
  <c r="P9" i="25"/>
  <c r="I9" i="25"/>
  <c r="Z8" i="25"/>
  <c r="P8" i="25"/>
  <c r="Q8" i="25" s="1"/>
  <c r="I8" i="25"/>
  <c r="Z7" i="25"/>
  <c r="P7" i="25"/>
  <c r="I7" i="25"/>
  <c r="W76" i="25" l="1"/>
  <c r="X76" i="25" s="1"/>
  <c r="W149" i="25"/>
  <c r="X149" i="25" s="1"/>
  <c r="W65" i="25"/>
  <c r="X65" i="25" s="1"/>
  <c r="W57" i="25"/>
  <c r="X57" i="25" s="1"/>
  <c r="W48" i="25"/>
  <c r="X48" i="25" s="1"/>
  <c r="W61" i="25"/>
  <c r="X61" i="25" s="1"/>
  <c r="W69" i="25"/>
  <c r="X69" i="25" s="1"/>
  <c r="W26" i="25"/>
  <c r="X26" i="25" s="1"/>
  <c r="W60" i="25"/>
  <c r="X60" i="25" s="1"/>
  <c r="W52" i="25"/>
  <c r="X52" i="25" s="1"/>
  <c r="W158" i="25"/>
  <c r="X158" i="25" s="1"/>
  <c r="W117" i="25"/>
  <c r="X117" i="25" s="1"/>
  <c r="W109" i="25"/>
  <c r="X109" i="25" s="1"/>
  <c r="W100" i="25"/>
  <c r="X100" i="25" s="1"/>
  <c r="W92" i="25"/>
  <c r="X92" i="25" s="1"/>
  <c r="W84" i="25"/>
  <c r="X84" i="25" s="1"/>
  <c r="W64" i="25"/>
  <c r="X64" i="25" s="1"/>
  <c r="W56" i="25"/>
  <c r="X56" i="25" s="1"/>
  <c r="W47" i="25"/>
  <c r="X47" i="25" s="1"/>
  <c r="J76" i="25"/>
  <c r="W162" i="25"/>
  <c r="X162" i="25" s="1"/>
  <c r="W154" i="25"/>
  <c r="X154" i="25" s="1"/>
  <c r="W129" i="25"/>
  <c r="X129" i="25" s="1"/>
  <c r="W121" i="25"/>
  <c r="X121" i="25" s="1"/>
  <c r="W96" i="25"/>
  <c r="X96" i="25" s="1"/>
  <c r="W18" i="25"/>
  <c r="X18" i="25" s="1"/>
  <c r="W80" i="25"/>
  <c r="X80" i="25" s="1"/>
  <c r="W128" i="25"/>
  <c r="X128" i="25" s="1"/>
  <c r="W87" i="25"/>
  <c r="X87" i="25" s="1"/>
  <c r="W153" i="25"/>
  <c r="X153" i="25" s="1"/>
  <c r="W79" i="25"/>
  <c r="X79" i="25" s="1"/>
  <c r="W120" i="25"/>
  <c r="X120" i="25" s="1"/>
  <c r="W95" i="25"/>
  <c r="X95" i="25" s="1"/>
  <c r="W59" i="25"/>
  <c r="X59" i="25" s="1"/>
  <c r="W51" i="25"/>
  <c r="X51" i="25" s="1"/>
  <c r="W91" i="25"/>
  <c r="X91" i="25" s="1"/>
  <c r="W83" i="25"/>
  <c r="X83" i="25" s="1"/>
  <c r="W17" i="25"/>
  <c r="X17" i="25" s="1"/>
  <c r="W116" i="25"/>
  <c r="X116" i="25" s="1"/>
  <c r="W99" i="25"/>
  <c r="X99" i="25" s="1"/>
  <c r="J18" i="25"/>
  <c r="J129" i="25"/>
  <c r="W42" i="25"/>
  <c r="X42" i="25" s="1"/>
  <c r="W10" i="25"/>
  <c r="X10" i="25" s="1"/>
  <c r="W119" i="25"/>
  <c r="X119" i="25" s="1"/>
  <c r="W94" i="25"/>
  <c r="X94" i="25" s="1"/>
  <c r="W78" i="25"/>
  <c r="X78" i="25" s="1"/>
  <c r="W16" i="25"/>
  <c r="X16" i="25" s="1"/>
  <c r="W159" i="25"/>
  <c r="X159" i="25" s="1"/>
  <c r="W151" i="25"/>
  <c r="X151" i="25" s="1"/>
  <c r="W118" i="25"/>
  <c r="X118" i="25" s="1"/>
  <c r="W93" i="25"/>
  <c r="X93" i="25" s="1"/>
  <c r="W85" i="25"/>
  <c r="X85" i="25" s="1"/>
  <c r="W41" i="25"/>
  <c r="X41" i="25" s="1"/>
  <c r="W32" i="25"/>
  <c r="X32" i="25" s="1"/>
  <c r="W24" i="25"/>
  <c r="X24" i="25" s="1"/>
  <c r="W135" i="25"/>
  <c r="X135" i="25" s="1"/>
  <c r="W8" i="25"/>
  <c r="X8" i="25" s="1"/>
  <c r="W58" i="25"/>
  <c r="X58" i="25" s="1"/>
  <c r="W40" i="25"/>
  <c r="X40" i="25" s="1"/>
  <c r="W31" i="25"/>
  <c r="X31" i="25" s="1"/>
  <c r="W148" i="25"/>
  <c r="X148" i="25" s="1"/>
  <c r="W115" i="25"/>
  <c r="X115" i="25" s="1"/>
  <c r="W164" i="25"/>
  <c r="X164" i="25" s="1"/>
  <c r="W90" i="25"/>
  <c r="X90" i="25" s="1"/>
  <c r="W20" i="25"/>
  <c r="X20" i="25" s="1"/>
  <c r="J57" i="25"/>
  <c r="W155" i="25"/>
  <c r="X155" i="25" s="1"/>
  <c r="W138" i="25"/>
  <c r="X138" i="25" s="1"/>
  <c r="W130" i="25"/>
  <c r="X130" i="25" s="1"/>
  <c r="W114" i="25"/>
  <c r="X114" i="25" s="1"/>
  <c r="W81" i="25"/>
  <c r="X81" i="25" s="1"/>
  <c r="W37" i="25"/>
  <c r="X37" i="25" s="1"/>
  <c r="W28" i="25"/>
  <c r="X28" i="25" s="1"/>
  <c r="W19" i="25"/>
  <c r="X19" i="25" s="1"/>
  <c r="W98" i="25"/>
  <c r="X98" i="25" s="1"/>
  <c r="W82" i="25"/>
  <c r="X82" i="25" s="1"/>
  <c r="W62" i="25"/>
  <c r="X62" i="25" s="1"/>
  <c r="W54" i="25"/>
  <c r="X54" i="25" s="1"/>
  <c r="W45" i="25"/>
  <c r="X45" i="25" s="1"/>
  <c r="W36" i="25"/>
  <c r="X36" i="25" s="1"/>
  <c r="W27" i="25"/>
  <c r="X27" i="25" s="1"/>
  <c r="W86" i="25"/>
  <c r="X86" i="25" s="1"/>
  <c r="W11" i="25"/>
  <c r="X11" i="25" s="1"/>
  <c r="W38" i="25"/>
  <c r="X38" i="25" s="1"/>
  <c r="W29" i="25"/>
  <c r="X29" i="25" s="1"/>
  <c r="W13" i="25"/>
  <c r="X13" i="25" s="1"/>
  <c r="W63" i="25"/>
  <c r="X63" i="25" s="1"/>
  <c r="W46" i="25"/>
  <c r="X46" i="25" s="1"/>
  <c r="W71" i="25"/>
  <c r="X71" i="25" s="1"/>
  <c r="J152" i="25"/>
  <c r="W152" i="25"/>
  <c r="X152" i="25" s="1"/>
  <c r="J127" i="25"/>
  <c r="W127" i="25"/>
  <c r="X127" i="25" s="1"/>
  <c r="W12" i="25"/>
  <c r="X12" i="25" s="1"/>
  <c r="J142" i="25"/>
  <c r="W142" i="25"/>
  <c r="X142" i="25" s="1"/>
  <c r="J134" i="25"/>
  <c r="W134" i="25"/>
  <c r="X134" i="25" s="1"/>
  <c r="J126" i="25"/>
  <c r="W126" i="25"/>
  <c r="X126" i="25" s="1"/>
  <c r="J110" i="25"/>
  <c r="W110" i="25"/>
  <c r="X110" i="25" s="1"/>
  <c r="J102" i="25"/>
  <c r="W102" i="25"/>
  <c r="X102" i="25" s="1"/>
  <c r="J68" i="25"/>
  <c r="W68" i="25"/>
  <c r="X68" i="25" s="1"/>
  <c r="Q22" i="25"/>
  <c r="W22" i="25"/>
  <c r="X22" i="25" s="1"/>
  <c r="W14" i="25"/>
  <c r="X14" i="25" s="1"/>
  <c r="J141" i="25"/>
  <c r="W141" i="25"/>
  <c r="X141" i="25" s="1"/>
  <c r="J133" i="25"/>
  <c r="W133" i="25"/>
  <c r="X133" i="25" s="1"/>
  <c r="J125" i="25"/>
  <c r="W125" i="25"/>
  <c r="X125" i="25" s="1"/>
  <c r="J75" i="25"/>
  <c r="W75" i="25"/>
  <c r="X75" i="25" s="1"/>
  <c r="J66" i="25"/>
  <c r="W66" i="25"/>
  <c r="X66" i="25" s="1"/>
  <c r="J50" i="25"/>
  <c r="W50" i="25"/>
  <c r="X50" i="25" s="1"/>
  <c r="J23" i="25"/>
  <c r="W23" i="25"/>
  <c r="X23" i="25" s="1"/>
  <c r="J140" i="25"/>
  <c r="W140" i="25"/>
  <c r="X140" i="25" s="1"/>
  <c r="J132" i="25"/>
  <c r="W132" i="25"/>
  <c r="X132" i="25" s="1"/>
  <c r="J124" i="25"/>
  <c r="W124" i="25"/>
  <c r="X124" i="25" s="1"/>
  <c r="J108" i="25"/>
  <c r="W108" i="25"/>
  <c r="X108" i="25" s="1"/>
  <c r="J74" i="25"/>
  <c r="W74" i="25"/>
  <c r="X74" i="25" s="1"/>
  <c r="J39" i="25"/>
  <c r="W39" i="25"/>
  <c r="X39" i="25" s="1"/>
  <c r="J30" i="25"/>
  <c r="W30" i="25"/>
  <c r="X30" i="25" s="1"/>
  <c r="J21" i="25"/>
  <c r="W21" i="25"/>
  <c r="X21" i="25" s="1"/>
  <c r="W9" i="25"/>
  <c r="X9" i="25" s="1"/>
  <c r="J156" i="25"/>
  <c r="W156" i="25"/>
  <c r="X156" i="25" s="1"/>
  <c r="J147" i="25"/>
  <c r="W147" i="25"/>
  <c r="X147" i="25" s="1"/>
  <c r="J139" i="25"/>
  <c r="W139" i="25"/>
  <c r="X139" i="25" s="1"/>
  <c r="J131" i="25"/>
  <c r="W131" i="25"/>
  <c r="X131" i="25" s="1"/>
  <c r="J123" i="25"/>
  <c r="W123" i="25"/>
  <c r="X123" i="25" s="1"/>
  <c r="J107" i="25"/>
  <c r="W107" i="25"/>
  <c r="X107" i="25" s="1"/>
  <c r="J73" i="25"/>
  <c r="W73" i="25"/>
  <c r="X73" i="25" s="1"/>
  <c r="Q101" i="25"/>
  <c r="W101" i="25"/>
  <c r="X101" i="25" s="1"/>
  <c r="Q77" i="25"/>
  <c r="W77" i="25"/>
  <c r="X77" i="25" s="1"/>
  <c r="Q44" i="25"/>
  <c r="W44" i="25"/>
  <c r="X44" i="25" s="1"/>
  <c r="J157" i="25"/>
  <c r="W157" i="25"/>
  <c r="X157" i="25" s="1"/>
  <c r="J163" i="25"/>
  <c r="W163" i="25"/>
  <c r="X163" i="25" s="1"/>
  <c r="J146" i="25"/>
  <c r="W146" i="25"/>
  <c r="X146" i="25" s="1"/>
  <c r="J122" i="25"/>
  <c r="W122" i="25"/>
  <c r="X122" i="25" s="1"/>
  <c r="J106" i="25"/>
  <c r="W106" i="25"/>
  <c r="X106" i="25" s="1"/>
  <c r="J97" i="25"/>
  <c r="W97" i="25"/>
  <c r="X97" i="25" s="1"/>
  <c r="J89" i="25"/>
  <c r="W89" i="25"/>
  <c r="X89" i="25" s="1"/>
  <c r="J72" i="25"/>
  <c r="W72" i="25"/>
  <c r="X72" i="25" s="1"/>
  <c r="J55" i="25"/>
  <c r="W55" i="25"/>
  <c r="X55" i="25" s="1"/>
  <c r="Q150" i="25"/>
  <c r="W150" i="25"/>
  <c r="X150" i="25" s="1"/>
  <c r="Q35" i="25"/>
  <c r="W35" i="25"/>
  <c r="X35" i="25" s="1"/>
  <c r="J135" i="25"/>
  <c r="J138" i="25"/>
  <c r="J145" i="25"/>
  <c r="W145" i="25"/>
  <c r="X145" i="25" s="1"/>
  <c r="J137" i="25"/>
  <c r="W137" i="25"/>
  <c r="X137" i="25" s="1"/>
  <c r="J113" i="25"/>
  <c r="W113" i="25"/>
  <c r="X113" i="25" s="1"/>
  <c r="J105" i="25"/>
  <c r="W105" i="25"/>
  <c r="X105" i="25" s="1"/>
  <c r="J88" i="25"/>
  <c r="W88" i="25"/>
  <c r="X88" i="25" s="1"/>
  <c r="Q67" i="25"/>
  <c r="W67" i="25"/>
  <c r="X67" i="25" s="1"/>
  <c r="J161" i="25"/>
  <c r="W161" i="25"/>
  <c r="X161" i="25" s="1"/>
  <c r="J144" i="25"/>
  <c r="W144" i="25"/>
  <c r="X144" i="25" s="1"/>
  <c r="J136" i="25"/>
  <c r="W136" i="25"/>
  <c r="X136" i="25" s="1"/>
  <c r="J112" i="25"/>
  <c r="W112" i="25"/>
  <c r="X112" i="25" s="1"/>
  <c r="J104" i="25"/>
  <c r="W104" i="25"/>
  <c r="X104" i="25" s="1"/>
  <c r="J70" i="25"/>
  <c r="W70" i="25"/>
  <c r="X70" i="25" s="1"/>
  <c r="J53" i="25"/>
  <c r="W53" i="25"/>
  <c r="X53" i="25" s="1"/>
  <c r="J43" i="25"/>
  <c r="W43" i="25"/>
  <c r="X43" i="25" s="1"/>
  <c r="J160" i="25"/>
  <c r="W160" i="25"/>
  <c r="X160" i="25" s="1"/>
  <c r="J143" i="25"/>
  <c r="W143" i="25"/>
  <c r="X143" i="25" s="1"/>
  <c r="J111" i="25"/>
  <c r="W111" i="25"/>
  <c r="X111" i="25" s="1"/>
  <c r="J103" i="25"/>
  <c r="W103" i="25"/>
  <c r="X103" i="25" s="1"/>
  <c r="J33" i="25"/>
  <c r="W33" i="25"/>
  <c r="X33" i="25" s="1"/>
  <c r="J25" i="25"/>
  <c r="W25" i="25"/>
  <c r="X25" i="25" s="1"/>
  <c r="W15" i="25"/>
  <c r="X15" i="25" s="1"/>
  <c r="Q9" i="25"/>
  <c r="O370" i="25"/>
  <c r="P370" i="25"/>
  <c r="Q370" i="25"/>
  <c r="R370" i="25"/>
  <c r="S370" i="25"/>
  <c r="J128" i="25"/>
  <c r="Q21" i="25"/>
  <c r="J164" i="25"/>
  <c r="J159" i="25"/>
  <c r="J109" i="25"/>
  <c r="J93" i="25"/>
  <c r="J64" i="25"/>
  <c r="Q136" i="25"/>
  <c r="Q109" i="25"/>
  <c r="Q128" i="25"/>
  <c r="J47" i="25"/>
  <c r="J31" i="25"/>
  <c r="J52" i="25"/>
  <c r="J116" i="25"/>
  <c r="J120" i="25"/>
  <c r="J153" i="25"/>
  <c r="J154" i="25"/>
  <c r="J158" i="25"/>
  <c r="J162" i="25"/>
  <c r="J32" i="25"/>
  <c r="J37" i="25"/>
  <c r="J41" i="25"/>
  <c r="J45" i="25"/>
  <c r="J91" i="25"/>
  <c r="J95" i="25"/>
  <c r="J99" i="25"/>
  <c r="J148" i="25"/>
  <c r="J24" i="25"/>
  <c r="J114" i="25"/>
  <c r="J118" i="25"/>
  <c r="J155" i="25"/>
  <c r="J42" i="25"/>
  <c r="J46" i="25"/>
  <c r="J7" i="25"/>
  <c r="W7" i="25"/>
  <c r="J9" i="25"/>
  <c r="J11" i="25"/>
  <c r="J13" i="25"/>
  <c r="J15" i="25"/>
  <c r="J17" i="25"/>
  <c r="J36" i="25"/>
  <c r="J58" i="25"/>
  <c r="J62" i="25"/>
  <c r="Q74" i="25"/>
  <c r="J83" i="25"/>
  <c r="Q68" i="25"/>
  <c r="Q7" i="25"/>
  <c r="J20" i="25"/>
  <c r="J59" i="25"/>
  <c r="J63" i="25"/>
  <c r="J40" i="25"/>
  <c r="J48" i="25"/>
  <c r="Q70" i="25"/>
  <c r="J8" i="25"/>
  <c r="J10" i="25"/>
  <c r="J12" i="25"/>
  <c r="J14" i="25"/>
  <c r="J16" i="25"/>
  <c r="J60" i="25"/>
  <c r="Q72" i="25"/>
  <c r="J79" i="25"/>
  <c r="J19" i="25"/>
  <c r="J38" i="25"/>
  <c r="J61" i="25"/>
  <c r="J26" i="25"/>
  <c r="J28" i="25"/>
  <c r="Q66" i="25"/>
  <c r="J81" i="25"/>
  <c r="J85" i="25"/>
  <c r="J87" i="25"/>
  <c r="J149" i="25"/>
  <c r="J151" i="25"/>
  <c r="Q155" i="25"/>
  <c r="Q157" i="25"/>
  <c r="Q159" i="25"/>
  <c r="Q161" i="25"/>
  <c r="Q163" i="25"/>
  <c r="J65" i="25"/>
  <c r="J69" i="25"/>
  <c r="J71" i="25"/>
  <c r="J90" i="25"/>
  <c r="J92" i="25"/>
  <c r="J94" i="25"/>
  <c r="J96" i="25"/>
  <c r="J98" i="25"/>
  <c r="J100" i="25"/>
  <c r="J115" i="25"/>
  <c r="J117" i="25"/>
  <c r="J119" i="25"/>
  <c r="J121" i="25"/>
  <c r="J78" i="25"/>
  <c r="J80" i="25"/>
  <c r="J82" i="25"/>
  <c r="J84" i="25"/>
  <c r="J86" i="25"/>
  <c r="X7" i="25" l="1"/>
  <c r="J9" i="2"/>
  <c r="J7" i="2"/>
  <c r="J6" i="2"/>
  <c r="D4" i="2"/>
  <c r="D6" i="5" s="1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7" i="6"/>
  <c r="P8" i="6"/>
  <c r="Q8" i="6" s="1"/>
  <c r="P9" i="6"/>
  <c r="P10" i="6"/>
  <c r="Q10" i="6" s="1"/>
  <c r="P11" i="6"/>
  <c r="Q11" i="6" s="1"/>
  <c r="P12" i="6"/>
  <c r="Q12" i="6" s="1"/>
  <c r="P13" i="6"/>
  <c r="Q13" i="6" s="1"/>
  <c r="P14" i="6"/>
  <c r="Q14" i="6" s="1"/>
  <c r="P15" i="6"/>
  <c r="Q15" i="6" s="1"/>
  <c r="P16" i="6"/>
  <c r="Q16" i="6" s="1"/>
  <c r="Q17" i="6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6" i="6"/>
  <c r="Q26" i="6" s="1"/>
  <c r="P27" i="6"/>
  <c r="Q27" i="6" s="1"/>
  <c r="P28" i="6"/>
  <c r="Q28" i="6" s="1"/>
  <c r="P30" i="6"/>
  <c r="Q30" i="6" s="1"/>
  <c r="P31" i="6"/>
  <c r="Q31" i="6" s="1"/>
  <c r="P32" i="6"/>
  <c r="Q32" i="6" s="1"/>
  <c r="P33" i="6"/>
  <c r="Q33" i="6" s="1"/>
  <c r="P35" i="6"/>
  <c r="Q35" i="6" s="1"/>
  <c r="P36" i="6"/>
  <c r="Q36" i="6" s="1"/>
  <c r="P37" i="6"/>
  <c r="Q37" i="6" s="1"/>
  <c r="P38" i="6"/>
  <c r="Q38" i="6" s="1"/>
  <c r="P39" i="6"/>
  <c r="Q39" i="6" s="1"/>
  <c r="P40" i="6"/>
  <c r="Q40" i="6" s="1"/>
  <c r="P41" i="6"/>
  <c r="Q41" i="6" s="1"/>
  <c r="P42" i="6"/>
  <c r="Q42" i="6" s="1"/>
  <c r="P43" i="6"/>
  <c r="Q43" i="6" s="1"/>
  <c r="P44" i="6"/>
  <c r="Q44" i="6" s="1"/>
  <c r="P45" i="6"/>
  <c r="Q45" i="6" s="1"/>
  <c r="P46" i="6"/>
  <c r="Q46" i="6" s="1"/>
  <c r="P47" i="6"/>
  <c r="Q47" i="6" s="1"/>
  <c r="P48" i="6"/>
  <c r="Q48" i="6" s="1"/>
  <c r="P50" i="6"/>
  <c r="Q50" i="6" s="1"/>
  <c r="P51" i="6"/>
  <c r="Q51" i="6" s="1"/>
  <c r="P52" i="6"/>
  <c r="Q52" i="6" s="1"/>
  <c r="P53" i="6"/>
  <c r="Q53" i="6" s="1"/>
  <c r="P54" i="6"/>
  <c r="Q54" i="6" s="1"/>
  <c r="P55" i="6"/>
  <c r="Q55" i="6" s="1"/>
  <c r="P57" i="6"/>
  <c r="Q57" i="6" s="1"/>
  <c r="P60" i="6"/>
  <c r="Q60" i="6" s="1"/>
  <c r="P61" i="6"/>
  <c r="Q61" i="6" s="1"/>
  <c r="P62" i="6"/>
  <c r="Q62" i="6" s="1"/>
  <c r="P63" i="6"/>
  <c r="Q63" i="6" s="1"/>
  <c r="P65" i="6"/>
  <c r="Q65" i="6" s="1"/>
  <c r="P66" i="6"/>
  <c r="Q66" i="6" s="1"/>
  <c r="P67" i="6"/>
  <c r="Q67" i="6" s="1"/>
  <c r="P68" i="6"/>
  <c r="Q68" i="6" s="1"/>
  <c r="P69" i="6"/>
  <c r="Q69" i="6" s="1"/>
  <c r="P70" i="6"/>
  <c r="Q70" i="6" s="1"/>
  <c r="P71" i="6"/>
  <c r="Q71" i="6" s="1"/>
  <c r="P72" i="6"/>
  <c r="Q72" i="6" s="1"/>
  <c r="P73" i="6"/>
  <c r="Q73" i="6" s="1"/>
  <c r="P74" i="6"/>
  <c r="Q74" i="6" s="1"/>
  <c r="P75" i="6"/>
  <c r="Q75" i="6" s="1"/>
  <c r="P77" i="6"/>
  <c r="Q77" i="6" s="1"/>
  <c r="P78" i="6"/>
  <c r="Q78" i="6" s="1"/>
  <c r="P79" i="6"/>
  <c r="Q79" i="6" s="1"/>
  <c r="P80" i="6"/>
  <c r="Q80" i="6" s="1"/>
  <c r="P81" i="6"/>
  <c r="Q81" i="6" s="1"/>
  <c r="P82" i="6"/>
  <c r="Q82" i="6" s="1"/>
  <c r="P83" i="6"/>
  <c r="Q83" i="6" s="1"/>
  <c r="P84" i="6"/>
  <c r="Q84" i="6" s="1"/>
  <c r="P86" i="6"/>
  <c r="Q86" i="6" s="1"/>
  <c r="P87" i="6"/>
  <c r="Q87" i="6" s="1"/>
  <c r="P89" i="6"/>
  <c r="Q89" i="6" s="1"/>
  <c r="P90" i="6"/>
  <c r="Q90" i="6" s="1"/>
  <c r="P91" i="6"/>
  <c r="Q91" i="6" s="1"/>
  <c r="P92" i="6"/>
  <c r="Q92" i="6" s="1"/>
  <c r="P93" i="6"/>
  <c r="Q93" i="6" s="1"/>
  <c r="P94" i="6"/>
  <c r="Q94" i="6" s="1"/>
  <c r="P95" i="6"/>
  <c r="Q95" i="6" s="1"/>
  <c r="P96" i="6"/>
  <c r="Q96" i="6" s="1"/>
  <c r="P97" i="6"/>
  <c r="Q97" i="6" s="1"/>
  <c r="P98" i="6"/>
  <c r="Q98" i="6" s="1"/>
  <c r="P99" i="6"/>
  <c r="Q99" i="6" s="1"/>
  <c r="P100" i="6"/>
  <c r="Q100" i="6" s="1"/>
  <c r="P101" i="6"/>
  <c r="Q101" i="6" s="1"/>
  <c r="P103" i="6"/>
  <c r="Q103" i="6" s="1"/>
  <c r="P104" i="6"/>
  <c r="Q104" i="6" s="1"/>
  <c r="P105" i="6"/>
  <c r="Q105" i="6" s="1"/>
  <c r="P106" i="6"/>
  <c r="Q106" i="6" s="1"/>
  <c r="P107" i="6"/>
  <c r="Q107" i="6" s="1"/>
  <c r="P108" i="6"/>
  <c r="Q108" i="6" s="1"/>
  <c r="P109" i="6"/>
  <c r="Q109" i="6" s="1"/>
  <c r="P110" i="6"/>
  <c r="Q110" i="6" s="1"/>
  <c r="P111" i="6"/>
  <c r="Q111" i="6" s="1"/>
  <c r="P112" i="6"/>
  <c r="Q112" i="6" s="1"/>
  <c r="P114" i="6"/>
  <c r="Q114" i="6" s="1"/>
  <c r="P115" i="6"/>
  <c r="Q115" i="6" s="1"/>
  <c r="P116" i="6"/>
  <c r="Q116" i="6" s="1"/>
  <c r="P117" i="6"/>
  <c r="Q117" i="6" s="1"/>
  <c r="P118" i="6"/>
  <c r="Q118" i="6" s="1"/>
  <c r="P119" i="6"/>
  <c r="Q119" i="6" s="1"/>
  <c r="P120" i="6"/>
  <c r="Q120" i="6" s="1"/>
  <c r="P121" i="6"/>
  <c r="Q121" i="6" s="1"/>
  <c r="P123" i="6"/>
  <c r="Q123" i="6" s="1"/>
  <c r="P124" i="6"/>
  <c r="Q124" i="6" s="1"/>
  <c r="P125" i="6"/>
  <c r="Q125" i="6" s="1"/>
  <c r="P126" i="6"/>
  <c r="Q126" i="6" s="1"/>
  <c r="P127" i="6"/>
  <c r="Q127" i="6" s="1"/>
  <c r="P128" i="6"/>
  <c r="Q128" i="6" s="1"/>
  <c r="P129" i="6"/>
  <c r="Q129" i="6" s="1"/>
  <c r="P130" i="6"/>
  <c r="Q130" i="6" s="1"/>
  <c r="P131" i="6"/>
  <c r="Q131" i="6" s="1"/>
  <c r="P132" i="6"/>
  <c r="Q132" i="6" s="1"/>
  <c r="P133" i="6"/>
  <c r="Q133" i="6" s="1"/>
  <c r="P134" i="6"/>
  <c r="Q134" i="6" s="1"/>
  <c r="P135" i="6"/>
  <c r="Q135" i="6" s="1"/>
  <c r="P136" i="6"/>
  <c r="Q136" i="6" s="1"/>
  <c r="P137" i="6"/>
  <c r="Q137" i="6" s="1"/>
  <c r="P138" i="6"/>
  <c r="Q138" i="6" s="1"/>
  <c r="P139" i="6"/>
  <c r="Q139" i="6" s="1"/>
  <c r="P140" i="6"/>
  <c r="Q140" i="6" s="1"/>
  <c r="P141" i="6"/>
  <c r="Q141" i="6" s="1"/>
  <c r="P142" i="6"/>
  <c r="Q142" i="6" s="1"/>
  <c r="P143" i="6"/>
  <c r="Q143" i="6" s="1"/>
  <c r="P145" i="6"/>
  <c r="Q145" i="6" s="1"/>
  <c r="P146" i="6"/>
  <c r="Q146" i="6" s="1"/>
  <c r="P149" i="6"/>
  <c r="Q149" i="6" s="1"/>
  <c r="P150" i="6"/>
  <c r="Q150" i="6" s="1"/>
  <c r="P151" i="6"/>
  <c r="Q151" i="6" s="1"/>
  <c r="P152" i="6"/>
  <c r="Q152" i="6" s="1"/>
  <c r="P352" i="6"/>
  <c r="P353" i="6"/>
  <c r="Q353" i="6" s="1"/>
  <c r="P354" i="6"/>
  <c r="Q354" i="6" s="1"/>
  <c r="P355" i="6"/>
  <c r="Q355" i="6" s="1"/>
  <c r="P356" i="6"/>
  <c r="Q356" i="6" s="1"/>
  <c r="P357" i="6"/>
  <c r="Q357" i="6" s="1"/>
  <c r="P358" i="6"/>
  <c r="Q358" i="6" s="1"/>
  <c r="P7" i="6"/>
  <c r="D360" i="6"/>
  <c r="I8" i="6"/>
  <c r="J8" i="6" s="1"/>
  <c r="I9" i="6"/>
  <c r="I10" i="6"/>
  <c r="I11" i="6"/>
  <c r="J11" i="6" s="1"/>
  <c r="I12" i="6"/>
  <c r="J12" i="6" s="1"/>
  <c r="I13" i="6"/>
  <c r="J13" i="6" s="1"/>
  <c r="I14" i="6"/>
  <c r="I15" i="6"/>
  <c r="J15" i="6" s="1"/>
  <c r="I16" i="6"/>
  <c r="J16" i="6" s="1"/>
  <c r="I17" i="6"/>
  <c r="I19" i="6"/>
  <c r="J19" i="6" s="1"/>
  <c r="I20" i="6"/>
  <c r="J20" i="6" s="1"/>
  <c r="I22" i="6"/>
  <c r="I23" i="6"/>
  <c r="J23" i="6" s="1"/>
  <c r="J24" i="6"/>
  <c r="I27" i="6"/>
  <c r="J27" i="6" s="1"/>
  <c r="I28" i="6"/>
  <c r="J28" i="6" s="1"/>
  <c r="J29" i="6"/>
  <c r="I30" i="6"/>
  <c r="I31" i="6"/>
  <c r="J31" i="6" s="1"/>
  <c r="I32" i="6"/>
  <c r="J32" i="6" s="1"/>
  <c r="W34" i="6"/>
  <c r="X34" i="6" s="1"/>
  <c r="I35" i="6"/>
  <c r="J35" i="6" s="1"/>
  <c r="I36" i="6"/>
  <c r="J36" i="6" s="1"/>
  <c r="I37" i="6"/>
  <c r="J37" i="6" s="1"/>
  <c r="I38" i="6"/>
  <c r="I39" i="6"/>
  <c r="J39" i="6" s="1"/>
  <c r="I40" i="6"/>
  <c r="J40" i="6" s="1"/>
  <c r="I41" i="6"/>
  <c r="I42" i="6"/>
  <c r="I43" i="6"/>
  <c r="J43" i="6" s="1"/>
  <c r="I44" i="6"/>
  <c r="J44" i="6" s="1"/>
  <c r="I45" i="6"/>
  <c r="J45" i="6" s="1"/>
  <c r="I46" i="6"/>
  <c r="I47" i="6"/>
  <c r="J47" i="6" s="1"/>
  <c r="I48" i="6"/>
  <c r="J48" i="6" s="1"/>
  <c r="I50" i="6"/>
  <c r="I51" i="6"/>
  <c r="J51" i="6" s="1"/>
  <c r="I52" i="6"/>
  <c r="J52" i="6" s="1"/>
  <c r="I53" i="6"/>
  <c r="I54" i="6"/>
  <c r="I55" i="6"/>
  <c r="J55" i="6" s="1"/>
  <c r="I56" i="6"/>
  <c r="J56" i="6" s="1"/>
  <c r="I60" i="6"/>
  <c r="J60" i="6" s="1"/>
  <c r="I61" i="6"/>
  <c r="J61" i="6" s="1"/>
  <c r="I62" i="6"/>
  <c r="I63" i="6"/>
  <c r="J63" i="6" s="1"/>
  <c r="I64" i="6"/>
  <c r="J64" i="6" s="1"/>
  <c r="I65" i="6"/>
  <c r="I66" i="6"/>
  <c r="I67" i="6"/>
  <c r="J67" i="6" s="1"/>
  <c r="I68" i="6"/>
  <c r="J68" i="6" s="1"/>
  <c r="I69" i="6"/>
  <c r="I70" i="6"/>
  <c r="J70" i="6" s="1"/>
  <c r="I71" i="6"/>
  <c r="J71" i="6" s="1"/>
  <c r="I72" i="6"/>
  <c r="J72" i="6" s="1"/>
  <c r="I73" i="6"/>
  <c r="I74" i="6"/>
  <c r="I75" i="6"/>
  <c r="J75" i="6" s="1"/>
  <c r="J76" i="6"/>
  <c r="I77" i="6"/>
  <c r="I78" i="6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6" i="6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I94" i="6"/>
  <c r="I95" i="6"/>
  <c r="J95" i="6" s="1"/>
  <c r="I96" i="6"/>
  <c r="J96" i="6" s="1"/>
  <c r="I97" i="6"/>
  <c r="I98" i="6"/>
  <c r="I99" i="6"/>
  <c r="J99" i="6" s="1"/>
  <c r="I100" i="6"/>
  <c r="J100" i="6" s="1"/>
  <c r="I101" i="6"/>
  <c r="W102" i="6"/>
  <c r="X102" i="6" s="1"/>
  <c r="I103" i="6"/>
  <c r="J103" i="6" s="1"/>
  <c r="I104" i="6"/>
  <c r="J104" i="6" s="1"/>
  <c r="I105" i="6"/>
  <c r="I106" i="6"/>
  <c r="I107" i="6"/>
  <c r="J107" i="6" s="1"/>
  <c r="I108" i="6"/>
  <c r="J108" i="6" s="1"/>
  <c r="I109" i="6"/>
  <c r="I110" i="6"/>
  <c r="I111" i="6"/>
  <c r="J111" i="6" s="1"/>
  <c r="I112" i="6"/>
  <c r="J112" i="6" s="1"/>
  <c r="J113" i="6"/>
  <c r="I114" i="6"/>
  <c r="J114" i="6" s="1"/>
  <c r="I115" i="6"/>
  <c r="J115" i="6" s="1"/>
  <c r="I116" i="6"/>
  <c r="J116" i="6" s="1"/>
  <c r="I117" i="6"/>
  <c r="J117" i="6" s="1"/>
  <c r="I118" i="6"/>
  <c r="I119" i="6"/>
  <c r="J119" i="6" s="1"/>
  <c r="I120" i="6"/>
  <c r="J120" i="6" s="1"/>
  <c r="I121" i="6"/>
  <c r="J121" i="6" s="1"/>
  <c r="J122" i="6"/>
  <c r="I123" i="6"/>
  <c r="J123" i="6" s="1"/>
  <c r="I124" i="6"/>
  <c r="J124" i="6" s="1"/>
  <c r="I125" i="6"/>
  <c r="I126" i="6"/>
  <c r="I127" i="6"/>
  <c r="J127" i="6" s="1"/>
  <c r="I128" i="6"/>
  <c r="J128" i="6" s="1"/>
  <c r="I129" i="6"/>
  <c r="I130" i="6"/>
  <c r="I131" i="6"/>
  <c r="J131" i="6" s="1"/>
  <c r="I132" i="6"/>
  <c r="J132" i="6" s="1"/>
  <c r="I133" i="6"/>
  <c r="I134" i="6"/>
  <c r="J134" i="6" s="1"/>
  <c r="I135" i="6"/>
  <c r="J135" i="6" s="1"/>
  <c r="I136" i="6"/>
  <c r="J136" i="6" s="1"/>
  <c r="I137" i="6"/>
  <c r="I138" i="6"/>
  <c r="I139" i="6"/>
  <c r="J139" i="6" s="1"/>
  <c r="I140" i="6"/>
  <c r="J140" i="6" s="1"/>
  <c r="I141" i="6"/>
  <c r="I142" i="6"/>
  <c r="J142" i="6" s="1"/>
  <c r="I143" i="6"/>
  <c r="J143" i="6" s="1"/>
  <c r="I145" i="6"/>
  <c r="J145" i="6" s="1"/>
  <c r="I146" i="6"/>
  <c r="J146" i="6" s="1"/>
  <c r="I148" i="6"/>
  <c r="J148" i="6" s="1"/>
  <c r="I149" i="6"/>
  <c r="J149" i="6" s="1"/>
  <c r="I150" i="6"/>
  <c r="I151" i="6"/>
  <c r="J151" i="6" s="1"/>
  <c r="J152" i="6"/>
  <c r="I153" i="6"/>
  <c r="J153" i="6" s="1"/>
  <c r="J250" i="6"/>
  <c r="I353" i="6"/>
  <c r="I354" i="6"/>
  <c r="I355" i="6"/>
  <c r="I356" i="6"/>
  <c r="I357" i="6"/>
  <c r="I358" i="6"/>
  <c r="I7" i="6"/>
  <c r="W355" i="6" l="1"/>
  <c r="X355" i="6" s="1"/>
  <c r="W358" i="6"/>
  <c r="X358" i="6" s="1"/>
  <c r="J356" i="6"/>
  <c r="W356" i="6"/>
  <c r="X356" i="6" s="1"/>
  <c r="J353" i="6"/>
  <c r="W353" i="6"/>
  <c r="X353" i="6" s="1"/>
  <c r="Q352" i="6"/>
  <c r="W352" i="6"/>
  <c r="X352" i="6" s="1"/>
  <c r="Z360" i="6"/>
  <c r="Q7" i="6"/>
  <c r="P360" i="6"/>
  <c r="I360" i="6"/>
  <c r="W354" i="6"/>
  <c r="X354" i="6" s="1"/>
  <c r="J357" i="6"/>
  <c r="W357" i="6"/>
  <c r="X357" i="6" s="1"/>
  <c r="W150" i="6"/>
  <c r="X150" i="6" s="1"/>
  <c r="W106" i="6"/>
  <c r="X106" i="6" s="1"/>
  <c r="Q9" i="6"/>
  <c r="W10" i="6"/>
  <c r="X10" i="6" s="1"/>
  <c r="W141" i="6"/>
  <c r="X141" i="6" s="1"/>
  <c r="W86" i="6"/>
  <c r="X86" i="6" s="1"/>
  <c r="W77" i="6"/>
  <c r="X77" i="6" s="1"/>
  <c r="W42" i="6"/>
  <c r="X42" i="6" s="1"/>
  <c r="W33" i="6"/>
  <c r="X33" i="6" s="1"/>
  <c r="W66" i="6"/>
  <c r="X66" i="6" s="1"/>
  <c r="W138" i="6"/>
  <c r="X138" i="6" s="1"/>
  <c r="W137" i="6"/>
  <c r="X137" i="6" s="1"/>
  <c r="W133" i="6"/>
  <c r="X133" i="6" s="1"/>
  <c r="W130" i="6"/>
  <c r="X130" i="6" s="1"/>
  <c r="W129" i="6"/>
  <c r="X129" i="6" s="1"/>
  <c r="W126" i="6"/>
  <c r="X126" i="6" s="1"/>
  <c r="W125" i="6"/>
  <c r="X125" i="6" s="1"/>
  <c r="W118" i="6"/>
  <c r="X118" i="6" s="1"/>
  <c r="W110" i="6"/>
  <c r="X110" i="6" s="1"/>
  <c r="W109" i="6"/>
  <c r="X109" i="6" s="1"/>
  <c r="W105" i="6"/>
  <c r="X105" i="6" s="1"/>
  <c r="W101" i="6"/>
  <c r="X101" i="6" s="1"/>
  <c r="W98" i="6"/>
  <c r="X98" i="6" s="1"/>
  <c r="W97" i="6"/>
  <c r="X97" i="6" s="1"/>
  <c r="W94" i="6"/>
  <c r="X94" i="6" s="1"/>
  <c r="W93" i="6"/>
  <c r="X93" i="6" s="1"/>
  <c r="W78" i="6"/>
  <c r="X78" i="6" s="1"/>
  <c r="W74" i="6"/>
  <c r="X74" i="6" s="1"/>
  <c r="W73" i="6"/>
  <c r="X73" i="6" s="1"/>
  <c r="W69" i="6"/>
  <c r="X69" i="6" s="1"/>
  <c r="W65" i="6"/>
  <c r="X65" i="6" s="1"/>
  <c r="W62" i="6"/>
  <c r="X62" i="6" s="1"/>
  <c r="W57" i="6"/>
  <c r="X57" i="6" s="1"/>
  <c r="W54" i="6"/>
  <c r="X54" i="6" s="1"/>
  <c r="W53" i="6"/>
  <c r="X53" i="6" s="1"/>
  <c r="W50" i="6"/>
  <c r="X50" i="6" s="1"/>
  <c r="W49" i="6"/>
  <c r="X49" i="6" s="1"/>
  <c r="W46" i="6"/>
  <c r="X46" i="6" s="1"/>
  <c r="W41" i="6"/>
  <c r="X41" i="6" s="1"/>
  <c r="W38" i="6"/>
  <c r="X38" i="6" s="1"/>
  <c r="W30" i="6"/>
  <c r="X30" i="6" s="1"/>
  <c r="W26" i="6"/>
  <c r="X26" i="6" s="1"/>
  <c r="W25" i="6"/>
  <c r="X25" i="6" s="1"/>
  <c r="W22" i="6"/>
  <c r="X22" i="6" s="1"/>
  <c r="W18" i="6"/>
  <c r="X18" i="6" s="1"/>
  <c r="W17" i="6"/>
  <c r="X17" i="6" s="1"/>
  <c r="W14" i="6"/>
  <c r="X14" i="6" s="1"/>
  <c r="W9" i="6"/>
  <c r="W7" i="6"/>
  <c r="J358" i="6"/>
  <c r="J355" i="6"/>
  <c r="J354" i="6"/>
  <c r="W153" i="6"/>
  <c r="X153" i="6" s="1"/>
  <c r="W152" i="6"/>
  <c r="X152" i="6" s="1"/>
  <c r="W151" i="6"/>
  <c r="X151" i="6" s="1"/>
  <c r="J150" i="6"/>
  <c r="W149" i="6"/>
  <c r="X149" i="6" s="1"/>
  <c r="W148" i="6"/>
  <c r="X148" i="6" s="1"/>
  <c r="W147" i="6"/>
  <c r="X147" i="6" s="1"/>
  <c r="W146" i="6"/>
  <c r="X146" i="6" s="1"/>
  <c r="W145" i="6"/>
  <c r="X145" i="6" s="1"/>
  <c r="W144" i="6"/>
  <c r="X144" i="6" s="1"/>
  <c r="W143" i="6"/>
  <c r="X143" i="6" s="1"/>
  <c r="W142" i="6"/>
  <c r="X142" i="6" s="1"/>
  <c r="J141" i="6"/>
  <c r="W140" i="6"/>
  <c r="X140" i="6" s="1"/>
  <c r="W139" i="6"/>
  <c r="X139" i="6" s="1"/>
  <c r="J138" i="6"/>
  <c r="J137" i="6"/>
  <c r="W136" i="6"/>
  <c r="X136" i="6" s="1"/>
  <c r="W135" i="6"/>
  <c r="X135" i="6" s="1"/>
  <c r="W134" i="6"/>
  <c r="X134" i="6" s="1"/>
  <c r="J133" i="6"/>
  <c r="W132" i="6"/>
  <c r="X132" i="6" s="1"/>
  <c r="W131" i="6"/>
  <c r="X131" i="6" s="1"/>
  <c r="J130" i="6"/>
  <c r="J129" i="6"/>
  <c r="W128" i="6"/>
  <c r="X128" i="6" s="1"/>
  <c r="W127" i="6"/>
  <c r="X127" i="6" s="1"/>
  <c r="J126" i="6"/>
  <c r="J125" i="6"/>
  <c r="W124" i="6"/>
  <c r="X124" i="6" s="1"/>
  <c r="W123" i="6"/>
  <c r="X123" i="6" s="1"/>
  <c r="W122" i="6"/>
  <c r="X122" i="6" s="1"/>
  <c r="W121" i="6"/>
  <c r="X121" i="6" s="1"/>
  <c r="W120" i="6"/>
  <c r="X120" i="6" s="1"/>
  <c r="W119" i="6"/>
  <c r="X119" i="6" s="1"/>
  <c r="J118" i="6"/>
  <c r="W117" i="6"/>
  <c r="X117" i="6" s="1"/>
  <c r="W116" i="6"/>
  <c r="X116" i="6" s="1"/>
  <c r="W115" i="6"/>
  <c r="X115" i="6" s="1"/>
  <c r="W114" i="6"/>
  <c r="X114" i="6" s="1"/>
  <c r="W113" i="6"/>
  <c r="X113" i="6" s="1"/>
  <c r="W112" i="6"/>
  <c r="X112" i="6" s="1"/>
  <c r="W111" i="6"/>
  <c r="X111" i="6" s="1"/>
  <c r="J110" i="6"/>
  <c r="J109" i="6"/>
  <c r="W108" i="6"/>
  <c r="X108" i="6" s="1"/>
  <c r="W107" i="6"/>
  <c r="X107" i="6" s="1"/>
  <c r="J106" i="6"/>
  <c r="J105" i="6"/>
  <c r="W104" i="6"/>
  <c r="X104" i="6" s="1"/>
  <c r="W103" i="6"/>
  <c r="X103" i="6" s="1"/>
  <c r="J102" i="6"/>
  <c r="J101" i="6"/>
  <c r="W100" i="6"/>
  <c r="X100" i="6" s="1"/>
  <c r="W99" i="6"/>
  <c r="X99" i="6" s="1"/>
  <c r="J98" i="6"/>
  <c r="J97" i="6"/>
  <c r="W96" i="6"/>
  <c r="X96" i="6" s="1"/>
  <c r="W95" i="6"/>
  <c r="X95" i="6" s="1"/>
  <c r="J94" i="6"/>
  <c r="J93" i="6"/>
  <c r="W92" i="6"/>
  <c r="X92" i="6" s="1"/>
  <c r="W91" i="6"/>
  <c r="X91" i="6" s="1"/>
  <c r="W90" i="6"/>
  <c r="X90" i="6" s="1"/>
  <c r="W89" i="6"/>
  <c r="X89" i="6" s="1"/>
  <c r="W88" i="6"/>
  <c r="X88" i="6" s="1"/>
  <c r="W87" i="6"/>
  <c r="X87" i="6" s="1"/>
  <c r="J86" i="6"/>
  <c r="W85" i="6"/>
  <c r="X85" i="6" s="1"/>
  <c r="W84" i="6"/>
  <c r="X84" i="6" s="1"/>
  <c r="W83" i="6"/>
  <c r="X83" i="6" s="1"/>
  <c r="W82" i="6"/>
  <c r="X82" i="6" s="1"/>
  <c r="W81" i="6"/>
  <c r="X81" i="6" s="1"/>
  <c r="W80" i="6"/>
  <c r="X80" i="6" s="1"/>
  <c r="W79" i="6"/>
  <c r="X79" i="6" s="1"/>
  <c r="J78" i="6"/>
  <c r="J77" i="6"/>
  <c r="W76" i="6"/>
  <c r="X76" i="6" s="1"/>
  <c r="W75" i="6"/>
  <c r="X75" i="6" s="1"/>
  <c r="J74" i="6"/>
  <c r="J73" i="6"/>
  <c r="W72" i="6"/>
  <c r="X72" i="6" s="1"/>
  <c r="W71" i="6"/>
  <c r="X71" i="6" s="1"/>
  <c r="W70" i="6"/>
  <c r="X70" i="6" s="1"/>
  <c r="J69" i="6"/>
  <c r="W68" i="6"/>
  <c r="X68" i="6" s="1"/>
  <c r="W67" i="6"/>
  <c r="X67" i="6" s="1"/>
  <c r="J66" i="6"/>
  <c r="J65" i="6"/>
  <c r="W64" i="6"/>
  <c r="X64" i="6" s="1"/>
  <c r="W63" i="6"/>
  <c r="X63" i="6" s="1"/>
  <c r="J62" i="6"/>
  <c r="W61" i="6"/>
  <c r="X61" i="6" s="1"/>
  <c r="W60" i="6"/>
  <c r="X60" i="6" s="1"/>
  <c r="J57" i="6"/>
  <c r="W56" i="6"/>
  <c r="X56" i="6" s="1"/>
  <c r="W55" i="6"/>
  <c r="X55" i="6" s="1"/>
  <c r="J54" i="6"/>
  <c r="J53" i="6"/>
  <c r="W52" i="6"/>
  <c r="X52" i="6" s="1"/>
  <c r="W51" i="6"/>
  <c r="X51" i="6" s="1"/>
  <c r="J50" i="6"/>
  <c r="J49" i="6"/>
  <c r="W48" i="6"/>
  <c r="X48" i="6" s="1"/>
  <c r="W47" i="6"/>
  <c r="X47" i="6" s="1"/>
  <c r="J46" i="6"/>
  <c r="W45" i="6"/>
  <c r="X45" i="6" s="1"/>
  <c r="W44" i="6"/>
  <c r="X44" i="6" s="1"/>
  <c r="W43" i="6"/>
  <c r="X43" i="6" s="1"/>
  <c r="J42" i="6"/>
  <c r="J41" i="6"/>
  <c r="W40" i="6"/>
  <c r="X40" i="6" s="1"/>
  <c r="W39" i="6"/>
  <c r="X39" i="6" s="1"/>
  <c r="J38" i="6"/>
  <c r="W37" i="6"/>
  <c r="X37" i="6" s="1"/>
  <c r="W36" i="6"/>
  <c r="X36" i="6" s="1"/>
  <c r="W35" i="6"/>
  <c r="X35" i="6" s="1"/>
  <c r="J34" i="6"/>
  <c r="J33" i="6"/>
  <c r="W32" i="6"/>
  <c r="X32" i="6" s="1"/>
  <c r="W31" i="6"/>
  <c r="X31" i="6" s="1"/>
  <c r="J30" i="6"/>
  <c r="W29" i="6"/>
  <c r="X29" i="6" s="1"/>
  <c r="W28" i="6"/>
  <c r="X28" i="6" s="1"/>
  <c r="W27" i="6"/>
  <c r="X27" i="6" s="1"/>
  <c r="J26" i="6"/>
  <c r="J25" i="6"/>
  <c r="W24" i="6"/>
  <c r="X24" i="6" s="1"/>
  <c r="W23" i="6"/>
  <c r="X23" i="6" s="1"/>
  <c r="J22" i="6"/>
  <c r="W21" i="6"/>
  <c r="X21" i="6" s="1"/>
  <c r="W20" i="6"/>
  <c r="X20" i="6" s="1"/>
  <c r="W19" i="6"/>
  <c r="X19" i="6" s="1"/>
  <c r="J17" i="6"/>
  <c r="W16" i="6"/>
  <c r="X16" i="6" s="1"/>
  <c r="W15" i="6"/>
  <c r="X15" i="6" s="1"/>
  <c r="J14" i="6"/>
  <c r="W13" i="6"/>
  <c r="X13" i="6" s="1"/>
  <c r="W12" i="6"/>
  <c r="X12" i="6" s="1"/>
  <c r="W11" i="6"/>
  <c r="X11" i="6" s="1"/>
  <c r="J10" i="6"/>
  <c r="J9" i="6"/>
  <c r="W8" i="6"/>
  <c r="X8" i="6" s="1"/>
  <c r="J7" i="6"/>
  <c r="Y365" i="6"/>
  <c r="O365" i="6"/>
  <c r="N365" i="6"/>
  <c r="M365" i="6"/>
  <c r="L365" i="6"/>
  <c r="K365" i="6"/>
  <c r="Y362" i="6"/>
  <c r="W362" i="6"/>
  <c r="O362" i="6"/>
  <c r="N362" i="6"/>
  <c r="M362" i="6"/>
  <c r="L362" i="6"/>
  <c r="K362" i="6"/>
  <c r="H362" i="6"/>
  <c r="G362" i="6"/>
  <c r="F362" i="6"/>
  <c r="E362" i="6"/>
  <c r="D362" i="6"/>
  <c r="Z361" i="6"/>
  <c r="Z362" i="6" s="1"/>
  <c r="X361" i="6"/>
  <c r="X362" i="6" s="1"/>
  <c r="V361" i="6"/>
  <c r="V362" i="6" s="1"/>
  <c r="U361" i="6"/>
  <c r="U362" i="6" s="1"/>
  <c r="T361" i="6"/>
  <c r="T362" i="6" s="1"/>
  <c r="S361" i="6"/>
  <c r="S362" i="6" s="1"/>
  <c r="R361" i="6"/>
  <c r="R362" i="6" s="1"/>
  <c r="P361" i="6"/>
  <c r="P362" i="6" s="1"/>
  <c r="I361" i="6"/>
  <c r="J361" i="6" s="1"/>
  <c r="J362" i="6" s="1"/>
  <c r="Q360" i="6" l="1"/>
  <c r="J360" i="6"/>
  <c r="X7" i="6"/>
  <c r="W360" i="6"/>
  <c r="X9" i="6"/>
  <c r="I365" i="6"/>
  <c r="J365" i="6"/>
  <c r="I362" i="6"/>
  <c r="D51" i="3"/>
  <c r="D36" i="3"/>
  <c r="D21" i="3"/>
  <c r="D6" i="3"/>
  <c r="R365" i="6"/>
  <c r="S365" i="6"/>
  <c r="P365" i="6"/>
  <c r="T365" i="6"/>
  <c r="U365" i="6"/>
  <c r="Q361" i="6"/>
  <c r="Q362" i="6" s="1"/>
  <c r="AA14" i="5"/>
  <c r="Y14" i="5"/>
  <c r="W14" i="5"/>
  <c r="U14" i="5"/>
  <c r="S14" i="5"/>
  <c r="Q14" i="5"/>
  <c r="O14" i="5"/>
  <c r="M14" i="5"/>
  <c r="K14" i="5"/>
  <c r="I14" i="5"/>
  <c r="G14" i="5"/>
  <c r="E14" i="5"/>
  <c r="X360" i="6" l="1"/>
  <c r="Z365" i="6"/>
  <c r="J8" i="2"/>
  <c r="Q365" i="6"/>
  <c r="R368" i="6" l="1"/>
  <c r="P368" i="6"/>
  <c r="Q368" i="6"/>
  <c r="O368" i="6"/>
  <c r="G4" i="2" l="1"/>
  <c r="G10" i="2" s="1"/>
  <c r="U5" i="3" s="1"/>
  <c r="H4" i="2"/>
  <c r="H10" i="2" s="1"/>
  <c r="U6" i="3" s="1"/>
  <c r="F4" i="2"/>
  <c r="F10" i="2" s="1"/>
  <c r="E4" i="2"/>
  <c r="E10" i="2" s="1"/>
  <c r="J5" i="2"/>
  <c r="U4" i="3" l="1"/>
  <c r="U3" i="3"/>
  <c r="V365" i="6" l="1"/>
  <c r="S368" i="6" s="1"/>
  <c r="I4" i="2" s="1"/>
  <c r="W365" i="6"/>
  <c r="I10" i="2" l="1"/>
  <c r="U7" i="3" s="1"/>
  <c r="J4" i="2"/>
  <c r="X365" i="6"/>
  <c r="J10" i="2" l="1"/>
  <c r="L92" i="3"/>
  <c r="X11" i="5" s="1"/>
  <c r="K77" i="3"/>
  <c r="V10" i="5" s="1"/>
  <c r="K92" i="3"/>
  <c r="V11" i="5" s="1"/>
  <c r="D92" i="3"/>
  <c r="H11" i="5" s="1"/>
  <c r="C77" i="3"/>
  <c r="F10" i="5" s="1"/>
  <c r="J92" i="3"/>
  <c r="T11" i="5" s="1"/>
  <c r="H92" i="3"/>
  <c r="P11" i="5" s="1"/>
  <c r="C92" i="3"/>
  <c r="F11" i="5" s="1"/>
  <c r="M92" i="3"/>
  <c r="Z11" i="5" s="1"/>
  <c r="L77" i="3"/>
  <c r="X10" i="5" s="1"/>
  <c r="N77" i="3"/>
  <c r="AB10" i="5" s="1"/>
  <c r="E92" i="3"/>
  <c r="J11" i="5" s="1"/>
  <c r="M77" i="3"/>
  <c r="Z10" i="5" s="1"/>
  <c r="F77" i="3"/>
  <c r="L10" i="5" s="1"/>
  <c r="J77" i="3"/>
  <c r="T10" i="5" s="1"/>
  <c r="E77" i="3"/>
  <c r="J10" i="5" s="1"/>
  <c r="G92" i="3"/>
  <c r="N11" i="5" s="1"/>
  <c r="H77" i="3"/>
  <c r="P10" i="5" s="1"/>
  <c r="D77" i="3"/>
  <c r="N92" i="3"/>
  <c r="AB11" i="5" s="1"/>
  <c r="I77" i="3"/>
  <c r="R10" i="5" s="1"/>
  <c r="I92" i="3"/>
  <c r="R11" i="5" s="1"/>
  <c r="G77" i="3"/>
  <c r="N10" i="5" s="1"/>
  <c r="F92" i="3"/>
  <c r="L11" i="5" s="1"/>
  <c r="N31" i="3"/>
  <c r="AB7" i="5" s="1"/>
  <c r="J61" i="3"/>
  <c r="T9" i="5" s="1"/>
  <c r="G46" i="3"/>
  <c r="N8" i="5" s="1"/>
  <c r="F61" i="3"/>
  <c r="L9" i="5" s="1"/>
  <c r="J31" i="3"/>
  <c r="T7" i="5" s="1"/>
  <c r="M16" i="3"/>
  <c r="Z6" i="5" s="1"/>
  <c r="N46" i="3"/>
  <c r="AB8" i="5" s="1"/>
  <c r="M61" i="3"/>
  <c r="Z9" i="5" s="1"/>
  <c r="L46" i="3"/>
  <c r="X8" i="5" s="1"/>
  <c r="M46" i="3"/>
  <c r="Z8" i="5" s="1"/>
  <c r="G61" i="3"/>
  <c r="N9" i="5" s="1"/>
  <c r="K31" i="3"/>
  <c r="V7" i="5" s="1"/>
  <c r="H46" i="3"/>
  <c r="P8" i="5" s="1"/>
  <c r="L61" i="3"/>
  <c r="X9" i="5" s="1"/>
  <c r="L16" i="3"/>
  <c r="X6" i="5" s="1"/>
  <c r="G31" i="3"/>
  <c r="N7" i="5" s="1"/>
  <c r="D61" i="3"/>
  <c r="H9" i="5" s="1"/>
  <c r="C16" i="3"/>
  <c r="F6" i="5" s="1"/>
  <c r="N61" i="3"/>
  <c r="AB9" i="5" s="1"/>
  <c r="J16" i="3"/>
  <c r="T6" i="5" s="1"/>
  <c r="I31" i="3"/>
  <c r="R7" i="5" s="1"/>
  <c r="C31" i="3"/>
  <c r="F7" i="5" s="1"/>
  <c r="F16" i="3"/>
  <c r="L6" i="5" s="1"/>
  <c r="M31" i="3"/>
  <c r="Z7" i="5" s="1"/>
  <c r="I46" i="3"/>
  <c r="R8" i="5" s="1"/>
  <c r="F31" i="3"/>
  <c r="L7" i="5" s="1"/>
  <c r="E46" i="3"/>
  <c r="J8" i="5" s="1"/>
  <c r="E61" i="3"/>
  <c r="J9" i="5" s="1"/>
  <c r="K16" i="3"/>
  <c r="V6" i="5" s="1"/>
  <c r="H31" i="3"/>
  <c r="P7" i="5" s="1"/>
  <c r="L31" i="3"/>
  <c r="X7" i="5" s="1"/>
  <c r="E16" i="3"/>
  <c r="J6" i="5" s="1"/>
  <c r="I61" i="3"/>
  <c r="R9" i="5" s="1"/>
  <c r="D31" i="3"/>
  <c r="H7" i="5" s="1"/>
  <c r="N16" i="3"/>
  <c r="AB6" i="5" s="1"/>
  <c r="K61" i="3"/>
  <c r="V9" i="5" s="1"/>
  <c r="F46" i="3"/>
  <c r="D16" i="3"/>
  <c r="H6" i="5" s="1"/>
  <c r="C61" i="3"/>
  <c r="F9" i="5" s="1"/>
  <c r="E31" i="3"/>
  <c r="J7" i="5" s="1"/>
  <c r="H16" i="3"/>
  <c r="P6" i="5" s="1"/>
  <c r="J46" i="3"/>
  <c r="T8" i="5" s="1"/>
  <c r="D46" i="3"/>
  <c r="H8" i="5" s="1"/>
  <c r="K46" i="3"/>
  <c r="V8" i="5" s="1"/>
  <c r="G16" i="3"/>
  <c r="N6" i="5" s="1"/>
  <c r="H61" i="3"/>
  <c r="P9" i="5" s="1"/>
  <c r="C46" i="3"/>
  <c r="F8" i="5" s="1"/>
  <c r="I16" i="3"/>
  <c r="R6" i="5" s="1"/>
  <c r="R16" i="5" l="1"/>
  <c r="R20" i="5" s="1"/>
  <c r="Q23" i="5" s="1"/>
  <c r="H16" i="5"/>
  <c r="H20" i="5" s="1"/>
  <c r="G23" i="5" s="1"/>
  <c r="Z16" i="5"/>
  <c r="Z20" i="5" s="1"/>
  <c r="Y23" i="5" s="1"/>
  <c r="N16" i="5"/>
  <c r="N20" i="5" s="1"/>
  <c r="M23" i="5" s="1"/>
  <c r="T16" i="5"/>
  <c r="T20" i="5" s="1"/>
  <c r="S23" i="5" s="1"/>
  <c r="AB16" i="5"/>
  <c r="AB20" i="5" s="1"/>
  <c r="AA23" i="5" s="1"/>
  <c r="J16" i="5"/>
  <c r="J20" i="5" s="1"/>
  <c r="I23" i="5" s="1"/>
  <c r="X16" i="5"/>
  <c r="X20" i="5" s="1"/>
  <c r="W23" i="5" s="1"/>
  <c r="L8" i="5"/>
  <c r="V16" i="5"/>
  <c r="V20" i="5" s="1"/>
  <c r="U23" i="5" s="1"/>
  <c r="F16" i="5"/>
  <c r="F20" i="5" s="1"/>
  <c r="E23" i="5" s="1"/>
  <c r="P16" i="5"/>
  <c r="P20" i="5" s="1"/>
  <c r="O23" i="5" s="1"/>
  <c r="L16" i="5" l="1"/>
  <c r="L20" i="5" s="1"/>
  <c r="K23" i="5" s="1"/>
</calcChain>
</file>

<file path=xl/comments1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35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352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15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15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15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sharedStrings.xml><?xml version="1.0" encoding="utf-8"?>
<sst xmlns="http://schemas.openxmlformats.org/spreadsheetml/2006/main" count="2743" uniqueCount="467">
  <si>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</si>
  <si>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</si>
  <si>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</si>
  <si>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</si>
  <si>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</si>
  <si>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</si>
  <si>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</si>
  <si>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</si>
  <si>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</si>
  <si>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</si>
  <si>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</si>
  <si>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</si>
  <si>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</si>
  <si>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</si>
  <si>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</si>
  <si>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</si>
  <si>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</si>
  <si>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</si>
  <si>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</si>
  <si>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</si>
  <si>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</si>
  <si>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</si>
  <si>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</si>
  <si>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</si>
  <si>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</si>
  <si>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</si>
  <si>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</si>
  <si>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</si>
  <si>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</si>
  <si>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</si>
  <si>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</si>
  <si>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</si>
  <si>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</si>
  <si>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</si>
  <si>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</si>
  <si>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</si>
  <si>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</si>
  <si>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</si>
  <si>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</si>
  <si>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</si>
  <si>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</si>
  <si>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</si>
  <si>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</si>
  <si>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</si>
  <si>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</si>
  <si>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</si>
  <si>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</si>
  <si>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</si>
  <si>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</si>
  <si>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</si>
  <si>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</si>
  <si>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</si>
  <si>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</si>
  <si>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</si>
  <si>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</si>
  <si>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</si>
  <si>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</si>
  <si>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</si>
  <si>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</si>
  <si>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</si>
  <si>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</si>
  <si>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</si>
  <si>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</si>
  <si>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</si>
  <si>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</si>
  <si>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</si>
  <si>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</si>
  <si>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</si>
  <si>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</si>
  <si>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</si>
  <si>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</si>
  <si>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</si>
  <si>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</si>
  <si>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</si>
  <si>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</si>
  <si>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</si>
  <si>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</si>
  <si>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</si>
  <si>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</si>
  <si>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</si>
  <si>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</si>
  <si>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</si>
  <si>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</si>
  <si>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</si>
  <si>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</si>
  <si>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</si>
  <si>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</si>
  <si>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</si>
  <si>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</si>
  <si>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</si>
  <si>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</si>
  <si>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</si>
  <si>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</si>
  <si>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</si>
  <si>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</si>
  <si>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</si>
  <si>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</si>
  <si>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</si>
  <si>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</si>
  <si>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</si>
  <si>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Total Marks Pre University Marks (100) + Internal Marks (30) = 130</t>
  </si>
  <si>
    <t>FINAL CO Marks PUM &amp; IM (15% PUM + 05% IM)</t>
  </si>
  <si>
    <t>ST' S WILFRED PG COLLEGE</t>
  </si>
  <si>
    <t xml:space="preserve"> Department:- Computer Science</t>
  </si>
  <si>
    <t>ANKIT SAINI</t>
  </si>
  <si>
    <t>AA</t>
  </si>
  <si>
    <t>Computer Fundamentals and Office Management Tools</t>
  </si>
  <si>
    <t>COMPUTER ARCHITECTURE</t>
  </si>
  <si>
    <t>Principles of Programming Language through C</t>
  </si>
  <si>
    <t>MATHEMATICS</t>
  </si>
  <si>
    <t>AABID KHAN</t>
  </si>
  <si>
    <t>AADITYA MEENA</t>
  </si>
  <si>
    <t>ABDUL RAB</t>
  </si>
  <si>
    <t>ABHAY SINGH RATHORE</t>
  </si>
  <si>
    <t>ABHILASH REJI</t>
  </si>
  <si>
    <t>ABHISHEK</t>
  </si>
  <si>
    <t>ABHISHEK AGRAWAL</t>
  </si>
  <si>
    <t>ABHISHEK SHARMA</t>
  </si>
  <si>
    <t>ABHISHEK SINGH</t>
  </si>
  <si>
    <t>ABHITEJ SINGH TANWAR</t>
  </si>
  <si>
    <t>ADIL KHAN</t>
  </si>
  <si>
    <t>ADITYA BHATTACHARYA</t>
  </si>
  <si>
    <t>ADITYA BIJARNIA</t>
  </si>
  <si>
    <t>ADITYA YOGI</t>
  </si>
  <si>
    <t>AJAY KUMAR PARIHAR</t>
  </si>
  <si>
    <t>AJAY MEHRA</t>
  </si>
  <si>
    <t>AJAY ROY</t>
  </si>
  <si>
    <t>AKSHAT GAUTAM</t>
  </si>
  <si>
    <t>AKSHAT KUKREJA</t>
  </si>
  <si>
    <t>AKSHAT PALIWAL</t>
  </si>
  <si>
    <t>AKSHAY SAIN</t>
  </si>
  <si>
    <t>AKSHITA SINGH KUSHWAHA</t>
  </si>
  <si>
    <t>AMAN KUMAR MANDAL</t>
  </si>
  <si>
    <t>AMIT CHOUDHARY</t>
  </si>
  <si>
    <t>AMIT SAINI</t>
  </si>
  <si>
    <t>ANIKET MURARIYA</t>
  </si>
  <si>
    <t>ANISHA SHARMA</t>
  </si>
  <si>
    <t>ANJUL KHOWAL</t>
  </si>
  <si>
    <t>ANKIT JANGID</t>
  </si>
  <si>
    <t>ANKIT KUMAR</t>
  </si>
  <si>
    <t>ANKIT KUMAR VERMA</t>
  </si>
  <si>
    <t>ANKIT SHARMA</t>
  </si>
  <si>
    <t>ANKUSH DHOBI</t>
  </si>
  <si>
    <t>ANMOL SHARMA</t>
  </si>
  <si>
    <t>ANUJ</t>
  </si>
  <si>
    <t>ANUJ SHARMA</t>
  </si>
  <si>
    <t>ANURAG SHARMA</t>
  </si>
  <si>
    <t>ANURAG SONI</t>
  </si>
  <si>
    <t>ANURAG TAK</t>
  </si>
  <si>
    <t>ARJUN SINGH NATHAWAT</t>
  </si>
  <si>
    <t>ARJUN TREHAN</t>
  </si>
  <si>
    <t>ARNAV MEENA</t>
  </si>
  <si>
    <t>ARPIT MITTAL</t>
  </si>
  <si>
    <t>ARPIT SHARMA</t>
  </si>
  <si>
    <t>ARSHAD KHAN</t>
  </si>
  <si>
    <t>ARUN DONERIYA</t>
  </si>
  <si>
    <t>ARYAN SHARMA</t>
  </si>
  <si>
    <t>ARYAN SINGH RAJPUT</t>
  </si>
  <si>
    <t>ASHAWANI KUMAR</t>
  </si>
  <si>
    <t>ASHISH</t>
  </si>
  <si>
    <t>ASHISH MEENA</t>
  </si>
  <si>
    <t>ASHISH SHARMA</t>
  </si>
  <si>
    <t>ASHU SAINI</t>
  </si>
  <si>
    <t>ASIM AHMED</t>
  </si>
  <si>
    <t>ASMA SHEIKH</t>
  </si>
  <si>
    <t>ASTHA KATHAYAT</t>
  </si>
  <si>
    <t>AYUSH KUMAR</t>
  </si>
  <si>
    <t>AZAD SINGH</t>
  </si>
  <si>
    <t>BELA SAHU</t>
  </si>
  <si>
    <t>BHANU JANGID</t>
  </si>
  <si>
    <t>BHANU KIRODIWAL</t>
  </si>
  <si>
    <t>BHANU PRATAP SINGH RAJAWAT</t>
  </si>
  <si>
    <t>BHANU SHARMA</t>
  </si>
  <si>
    <t>BHAVESH KEWLANI</t>
  </si>
  <si>
    <t>BHAVESH SARASWAT</t>
  </si>
  <si>
    <t>BHAVESH SHARMA</t>
  </si>
  <si>
    <t>BHAVYA PRATAP SINGH JADON</t>
  </si>
  <si>
    <t>BHAVYA SIROHIYA</t>
  </si>
  <si>
    <t>BHUMI KANKARWAL</t>
  </si>
  <si>
    <t>BHUPENDRA KUMAR SAINI</t>
  </si>
  <si>
    <t>BISWENDRA SINGH RAJAWAT</t>
  </si>
  <si>
    <t>CHANCHAL SAINI</t>
  </si>
  <si>
    <t>CHETAN NAMA</t>
  </si>
  <si>
    <t>CHETANAYA SAXENA</t>
  </si>
  <si>
    <t>DARSHANA</t>
  </si>
  <si>
    <t>DEEPAK KUMAR BAIRWA</t>
  </si>
  <si>
    <t>DEEPAK SINGH RAJAWAT</t>
  </si>
  <si>
    <t>DEEPAK SINGH RATHORE</t>
  </si>
  <si>
    <t>DEEPAK VERMA</t>
  </si>
  <si>
    <t>DEEPANSHU SINGH RATHORE</t>
  </si>
  <si>
    <t>DEEPENDRA SINGH</t>
  </si>
  <si>
    <t>DEV SONI</t>
  </si>
  <si>
    <t>DEVANG GAUTAM</t>
  </si>
  <si>
    <t>DEVANSH VERMA</t>
  </si>
  <si>
    <t>DEVANSHU SHARMA</t>
  </si>
  <si>
    <t>DEVENDRA KANSOTIYA</t>
  </si>
  <si>
    <t>DEVENDRA RATHORE</t>
  </si>
  <si>
    <t>DEVENDRA SWARNKAR</t>
  </si>
  <si>
    <t>DEVENDRA YADAV</t>
  </si>
  <si>
    <t>DHEERAJ MEHTO</t>
  </si>
  <si>
    <t>DHRUV PRATAP SINGH RATHORE</t>
  </si>
  <si>
    <t>DHRUV VERMA</t>
  </si>
  <si>
    <t>DIGVIJAY SINGH SHEKHAWAT</t>
  </si>
  <si>
    <t>DIKSHA ASWANI</t>
  </si>
  <si>
    <t>DIKSHIT RAJPOOT</t>
  </si>
  <si>
    <t>DIVYANSHU JAGARWAL</t>
  </si>
  <si>
    <t>DIYA SHARMA</t>
  </si>
  <si>
    <t>DURGESH YADAV</t>
  </si>
  <si>
    <t>EKAGRA AGRAWAL</t>
  </si>
  <si>
    <t>GAGAN KUSHWAHA</t>
  </si>
  <si>
    <t>GANESH GURJAR</t>
  </si>
  <si>
    <t>GANESH RAJPOOT</t>
  </si>
  <si>
    <t>GANESH RAM JANGID</t>
  </si>
  <si>
    <t>GANESH SHARMA</t>
  </si>
  <si>
    <t>GARIMA BAIRWA</t>
  </si>
  <si>
    <t>GARVIT BISHNOI</t>
  </si>
  <si>
    <t>GAURAV PAHARIYA</t>
  </si>
  <si>
    <t>GAURAV SINGODIYA</t>
  </si>
  <si>
    <t>GOPAL KUMAR</t>
  </si>
  <si>
    <t>GOURAV GOUR</t>
  </si>
  <si>
    <t>GULSHAN JAIN</t>
  </si>
  <si>
    <t>GYANCHAND SHARMA</t>
  </si>
  <si>
    <t>HARDIK SHARMA</t>
  </si>
  <si>
    <t>HARIOM SHARMA</t>
  </si>
  <si>
    <t>HARSH GOYAL</t>
  </si>
  <si>
    <t>HARSH PARASHAR</t>
  </si>
  <si>
    <t>HARSH PRAJAPAT</t>
  </si>
  <si>
    <t>HARSH SHARMA</t>
  </si>
  <si>
    <t>HARSH SINGH SISODIYA</t>
  </si>
  <si>
    <t>HARSHAL SONI</t>
  </si>
  <si>
    <t>HARSHIT AGRE</t>
  </si>
  <si>
    <t>HARSHIT BARMAN</t>
  </si>
  <si>
    <t>HARSHIT JAIN</t>
  </si>
  <si>
    <t>HARSHIT JONWAL</t>
  </si>
  <si>
    <t>HARSHITA REGAR</t>
  </si>
  <si>
    <t>HARSHVARDHAN SHARMA</t>
  </si>
  <si>
    <t>HEMANT CHANDWANI</t>
  </si>
  <si>
    <t>HEMRAJ YADAV</t>
  </si>
  <si>
    <t>HIMANSHU SAINI</t>
  </si>
  <si>
    <t>ISRAN ALI</t>
  </si>
  <si>
    <t>JAHANVI</t>
  </si>
  <si>
    <t>JATIN JAIN</t>
  </si>
  <si>
    <t>JATIN SHARMA</t>
  </si>
  <si>
    <t>JATIN VERMA</t>
  </si>
  <si>
    <t>JYOTRIMAI SAHOO</t>
  </si>
  <si>
    <t>KABIR KUSHWAH</t>
  </si>
  <si>
    <t>KAMAL SONI</t>
  </si>
  <si>
    <t>KANISHK GUPTA</t>
  </si>
  <si>
    <t>KAPIL SAINI</t>
  </si>
  <si>
    <t>KAPISH GUPTA</t>
  </si>
  <si>
    <t>KARAN SINGH</t>
  </si>
  <si>
    <t>KARAN SINGH SHEKHAWAT</t>
  </si>
  <si>
    <t>KARISHMA SINGH</t>
  </si>
  <si>
    <t>KARTAVYA SAINI</t>
  </si>
  <si>
    <t>KARTIK YADAV</t>
  </si>
  <si>
    <t>KASHISH CHHIPA</t>
  </si>
  <si>
    <t>KESHAV VERMA</t>
  </si>
  <si>
    <t>KHUSHI VASHNVI SHARMA</t>
  </si>
  <si>
    <t>KISHAN LAL</t>
  </si>
  <si>
    <t>KISHAN LAL PRAJAPAT</t>
  </si>
  <si>
    <t>KISHAN PALIWAL</t>
  </si>
  <si>
    <t>KOUSHAL KUMAR SAIN</t>
  </si>
  <si>
    <t>KRISH BHARDWAJ</t>
  </si>
  <si>
    <t>KRISH JANGID</t>
  </si>
  <si>
    <t>KRISHAN KANT GOUR</t>
  </si>
  <si>
    <t>KRISHAN KUMAR PANCHAL</t>
  </si>
  <si>
    <t>KRISHAN SHARAN VASHISHTHA</t>
  </si>
  <si>
    <t>KRISHNA</t>
  </si>
  <si>
    <t>KRISHNA GEHLOT</t>
  </si>
  <si>
    <t>KSHITIJ JAIN</t>
  </si>
  <si>
    <t>KULDEEP GODARA</t>
  </si>
  <si>
    <t>KULDEEP SINGH JADAUN</t>
  </si>
  <si>
    <t>KUNAL GUPTA</t>
  </si>
  <si>
    <t>KUNAL KUMAR MANDAL</t>
  </si>
  <si>
    <t>KUNAL SHARMA</t>
  </si>
  <si>
    <t>KUSHAL KUMAR</t>
  </si>
  <si>
    <t>KUSHAL SAHU</t>
  </si>
  <si>
    <t>LABHESH GIRI</t>
  </si>
  <si>
    <t>LAKHAN SAINI</t>
  </si>
  <si>
    <t>LAKHAN YADAV</t>
  </si>
  <si>
    <t>LAKSHIT MEENA</t>
  </si>
  <si>
    <t>LAKSHYA KUMAR YADAV</t>
  </si>
  <si>
    <t>LAKSHYA SHARMA</t>
  </si>
  <si>
    <t>LALIT KUMAR</t>
  </si>
  <si>
    <t>LOKESH VAISHNAV</t>
  </si>
  <si>
    <t>LUCKY MEENA</t>
  </si>
  <si>
    <t>MAHESH CHOUDHARY</t>
  </si>
  <si>
    <t>MAHESH SHARMA</t>
  </si>
  <si>
    <t>MANAN SHARMA</t>
  </si>
  <si>
    <t>MANISH DADHICH</t>
  </si>
  <si>
    <t>MANISH KEWAT</t>
  </si>
  <si>
    <t>MANISH RAMWANI</t>
  </si>
  <si>
    <t>MANISH SAHU</t>
  </si>
  <si>
    <t>MANISH SHARMA</t>
  </si>
  <si>
    <t>MANISH SUTHAR</t>
  </si>
  <si>
    <t>MANN SAINI</t>
  </si>
  <si>
    <t>MAYANK ARORA</t>
  </si>
  <si>
    <t>MAYANK SAINI</t>
  </si>
  <si>
    <t>MAYANK VADHAWANI</t>
  </si>
  <si>
    <t>MEENA NARESH SOHANLAL</t>
  </si>
  <si>
    <t>MEGH SETHI</t>
  </si>
  <si>
    <t>MITALI OSWAL</t>
  </si>
  <si>
    <t>MOHAMMAD HUNAIN KHAN</t>
  </si>
  <si>
    <t>MOHAMMAD TAQUEI RANGREZ</t>
  </si>
  <si>
    <t>MOHAMMED HAARIS</t>
  </si>
  <si>
    <t>MOHD LATIF</t>
  </si>
  <si>
    <t>MOHD RASHID CHOPDAR</t>
  </si>
  <si>
    <t>MOHIT GODSAY</t>
  </si>
  <si>
    <t>MOHIT YADAV</t>
  </si>
  <si>
    <t>MRIDUL MISHRA</t>
  </si>
  <si>
    <t>MUSKAN</t>
  </si>
  <si>
    <t>MUSKAN MATHUR</t>
  </si>
  <si>
    <t>NARAYAN LAL</t>
  </si>
  <si>
    <t>NARESH</t>
  </si>
  <si>
    <t>NAVEEN ADWANI</t>
  </si>
  <si>
    <t>NAVEEN KUMAR CHOUDHARY</t>
  </si>
  <si>
    <t>NAVEEN LAKSHAKAR</t>
  </si>
  <si>
    <t>NAVEEN SAINI</t>
  </si>
  <si>
    <t>NAVEEN YADAV</t>
  </si>
  <si>
    <t>NEERAJ SINGH RAJPUT</t>
  </si>
  <si>
    <t>NEHA GOTHWAL</t>
  </si>
  <si>
    <t>NIKEE KUMARI</t>
  </si>
  <si>
    <t>NIKHIL</t>
  </si>
  <si>
    <t>NIKHIL GOYAR</t>
  </si>
  <si>
    <t>NIKHIL KUMAR SHARMA</t>
  </si>
  <si>
    <t>NILMAY SINGH</t>
  </si>
  <si>
    <t>NISHANT CHHATTANI</t>
  </si>
  <si>
    <t>NITESH BRHAMBHATT</t>
  </si>
  <si>
    <t>NITESH KUMAR</t>
  </si>
  <si>
    <t>NITIN SAHARAN</t>
  </si>
  <si>
    <t>OJASAV KUMAWAT</t>
  </si>
  <si>
    <t>OM SINGH</t>
  </si>
  <si>
    <t>OMI KORANI</t>
  </si>
  <si>
    <t>PANKAJ KUMAR SHARMA</t>
  </si>
  <si>
    <t>PARTH GAUR</t>
  </si>
  <si>
    <t>PIYUSH KUMAWAT</t>
  </si>
  <si>
    <t>PIYUSH NANDWANI</t>
  </si>
  <si>
    <t>POOJA</t>
  </si>
  <si>
    <t>POSHAK SWAMI</t>
  </si>
  <si>
    <t>PRACHI PAREEK</t>
  </si>
  <si>
    <t>PRADHUMAN SINGH SHEKHAWAT</t>
  </si>
  <si>
    <t>PRADHUMAN SINGH SOLANKI</t>
  </si>
  <si>
    <t>PRANSHU SHARMA</t>
  </si>
  <si>
    <t>PRATEEK MAHARSHI</t>
  </si>
  <si>
    <t>PRATHAM SHARMA</t>
  </si>
  <si>
    <t>PRAVEEN TAK</t>
  </si>
  <si>
    <t>PRINCE JANGID</t>
  </si>
  <si>
    <t>PRINCE SINGH</t>
  </si>
  <si>
    <t>PRINSA SHARMA</t>
  </si>
  <si>
    <t>PRITHVI SINGH SHEKHAWAT</t>
  </si>
  <si>
    <t>PRIYANKA KUMARI</t>
  </si>
  <si>
    <t>PRIYANSHU BANJARA</t>
  </si>
  <si>
    <t>PRIYANSHU SAINI</t>
  </si>
  <si>
    <t>PRIYANSHU SINHA</t>
  </si>
  <si>
    <t>PUNEET PAREEK</t>
  </si>
  <si>
    <t>PUNIT UNTWAL</t>
  </si>
  <si>
    <t>PUSHPENDRA KASHYAP</t>
  </si>
  <si>
    <t>RAHUL</t>
  </si>
  <si>
    <t>RAHUL BARMAN</t>
  </si>
  <si>
    <t>RAHUL CHOUDHARY</t>
  </si>
  <si>
    <t>RAHUL GURJAR</t>
  </si>
  <si>
    <t>RAHUL KUMAR BAIRWA</t>
  </si>
  <si>
    <t>RAHUL PRAJAPATI</t>
  </si>
  <si>
    <t>RAHUL SAINI</t>
  </si>
  <si>
    <t>RAHUL SHARMA</t>
  </si>
  <si>
    <t>RAHUL VERMA</t>
  </si>
  <si>
    <t>RAJ SHARMA</t>
  </si>
  <si>
    <t>RAKESH KUMAWAT</t>
  </si>
  <si>
    <t>RAO SHUBHAM MUKESH</t>
  </si>
  <si>
    <t>RAVINDER</t>
  </si>
  <si>
    <t>RISHABH VAISHANDAR</t>
  </si>
  <si>
    <t>RIYA BAMBANI</t>
  </si>
  <si>
    <t>ROHAN KUMAR SWAMI</t>
  </si>
  <si>
    <t>ROHIT JAT</t>
  </si>
  <si>
    <t>ROHIT SAINI</t>
  </si>
  <si>
    <t>RONAK CHOUDHARY</t>
  </si>
  <si>
    <t>RONIT SAINI</t>
  </si>
  <si>
    <t>RUDRAKSH BAL</t>
  </si>
  <si>
    <t>SACHIN</t>
  </si>
  <si>
    <t>SACHIN RATHORE</t>
  </si>
  <si>
    <t>SACHIN TYAGI</t>
  </si>
  <si>
    <t>SAGAR TIWARI</t>
  </si>
  <si>
    <t>SAHIL GUPTA</t>
  </si>
  <si>
    <t>SAHIL GURJAR</t>
  </si>
  <si>
    <t>SAHIL SAXENA</t>
  </si>
  <si>
    <t>SAHIL SINGH</t>
  </si>
  <si>
    <t>SAJAL KAUSHIK</t>
  </si>
  <si>
    <t>SAKSHAM GOPI</t>
  </si>
  <si>
    <t>SAKSHAM MIROLIYA</t>
  </si>
  <si>
    <t>SAKSHI NEEMAWAT</t>
  </si>
  <si>
    <t>SAKSHI VERMA</t>
  </si>
  <si>
    <t>SAMBHAV GOSWAMI</t>
  </si>
  <si>
    <t>SAMEER SHARMA</t>
  </si>
  <si>
    <t>SAMSHER</t>
  </si>
  <si>
    <t>SANJANA JANGID</t>
  </si>
  <si>
    <t>SANJEET SINGH SHAKTAWAT</t>
  </si>
  <si>
    <t>SAURAV KUMAR GOUR</t>
  </si>
  <si>
    <t>SEHZAAN SIDDIQUI</t>
  </si>
  <si>
    <t>SHAKTI SINGH CHOUDHARY</t>
  </si>
  <si>
    <t>SHANKAR SHARMA</t>
  </si>
  <si>
    <t>SHEEL RATANA GAUTAM</t>
  </si>
  <si>
    <t>SHEKHAR CHAUHAN</t>
  </si>
  <si>
    <t>SHIVAM MANDAL</t>
  </si>
  <si>
    <t>SHIVAM SHARMA</t>
  </si>
  <si>
    <t>SHIVANSH SHARMA</t>
  </si>
  <si>
    <t>SHIVANSH YADAV</t>
  </si>
  <si>
    <t>SHIVRAJ GURJAR</t>
  </si>
  <si>
    <t>SHREEYASH SUTRAKAR</t>
  </si>
  <si>
    <t>SHUBHAM DAVE</t>
  </si>
  <si>
    <t>SHUBHAM KUMAR JANGIR</t>
  </si>
  <si>
    <t>SHUBHAM SINGH RAJAWAT</t>
  </si>
  <si>
    <t>SHUBHANSHU MARU</t>
  </si>
  <si>
    <t>SIVAM KUMAR</t>
  </si>
  <si>
    <t>SONU JANGID</t>
  </si>
  <si>
    <t>SONU KUMAR</t>
  </si>
  <si>
    <t>SOURABH</t>
  </si>
  <si>
    <t>SOURABH VERMA</t>
  </si>
  <si>
    <t>SUHANI SHARMA</t>
  </si>
  <si>
    <t>TANISH SAINI</t>
  </si>
  <si>
    <t>TANISHA KHANDELWAL</t>
  </si>
  <si>
    <t>TARUN</t>
  </si>
  <si>
    <t>TARUN GAGAR</t>
  </si>
  <si>
    <t>TRIBHUWAN KUMAWAT</t>
  </si>
  <si>
    <t>TUSHAR KUMAR</t>
  </si>
  <si>
    <t>UDAY NANKANI</t>
  </si>
  <si>
    <t>UDIT CHAUHAN</t>
  </si>
  <si>
    <t>UDIT GAUR</t>
  </si>
  <si>
    <t>UTKARSH CHOUDHARY</t>
  </si>
  <si>
    <t>UTKARSH YADAV</t>
  </si>
  <si>
    <t>VANSH RATHI</t>
  </si>
  <si>
    <t>VANSHIKA SONI</t>
  </si>
  <si>
    <t>VEDANSH JANGID</t>
  </si>
  <si>
    <t>VERSHA VAISHNAV</t>
  </si>
  <si>
    <t>VIJAY BANJARA</t>
  </si>
  <si>
    <t>VIJAY SINGH MEENA</t>
  </si>
  <si>
    <t>VIKAS BAIRWA</t>
  </si>
  <si>
    <t>VIKAS JOSHI</t>
  </si>
  <si>
    <t>VIKASH CHOUDHARY</t>
  </si>
  <si>
    <t>VIKASH YADAV</t>
  </si>
  <si>
    <t>VINAY PRATAP SINGH KALUT</t>
  </si>
  <si>
    <t>VIPUL SHARMA</t>
  </si>
  <si>
    <t>VISHAL SAHU</t>
  </si>
  <si>
    <t>VISHAL SHARMA</t>
  </si>
  <si>
    <t>VISHAL VERMA</t>
  </si>
  <si>
    <t>VIVEK MEHRA</t>
  </si>
  <si>
    <t>YASH AGARWAL</t>
  </si>
  <si>
    <t>YASH CHATURVEDI</t>
  </si>
  <si>
    <t>YASH GUPTA</t>
  </si>
  <si>
    <t>YASH SAIN</t>
  </si>
  <si>
    <t>YASH SAINI</t>
  </si>
  <si>
    <t>YASH SHARMA</t>
  </si>
  <si>
    <t>YASH YADAV</t>
  </si>
  <si>
    <t>YASHIKA TYAGI</t>
  </si>
  <si>
    <t>YASHWANT HADA</t>
  </si>
  <si>
    <t>YOGENDER</t>
  </si>
  <si>
    <t>YOGESH DHAKAD</t>
  </si>
  <si>
    <t>YUVRAJ GURJAR</t>
  </si>
  <si>
    <t xml:space="preserve"> </t>
  </si>
  <si>
    <t>4..1</t>
  </si>
  <si>
    <t>3 .5</t>
  </si>
  <si>
    <t>2 .6</t>
  </si>
  <si>
    <t>2..2</t>
  </si>
  <si>
    <t>4..5</t>
  </si>
  <si>
    <t>Year 2022-23</t>
  </si>
  <si>
    <t>Operating Systems</t>
  </si>
  <si>
    <t>CLASS</t>
  </si>
  <si>
    <t>BCA PART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</si>
</sst>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64">
    <xf numFmtId="0" fontId="0" fillId="0" borderId="0" xfId="0"/>
    <xf numFmtId="0" fontId="1" fillId="0" borderId="0" xfId="0" applyFont="1"/>
    <xf numFmtId="0" fontId="4" fillId="0" borderId="0" xfId="0" applyFont="1"/>
    <xf numFmtId="0" fontId="14" fillId="5" borderId="2" xfId="0" applyFont="1" applyFill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top"/>
    </xf>
    <xf numFmtId="0" fontId="6" fillId="5" borderId="29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top"/>
    </xf>
    <xf numFmtId="0" fontId="14" fillId="5" borderId="2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3" fillId="7" borderId="44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top" wrapText="1"/>
    </xf>
    <xf numFmtId="0" fontId="3" fillId="7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4" fillId="10" borderId="4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2" borderId="3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6" xfId="0" applyFont="1" applyBorder="1" applyAlignment="1">
      <alignment horizontal="right" vertical="center"/>
    </xf>
    <xf numFmtId="2" fontId="15" fillId="0" borderId="5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2" fontId="15" fillId="10" borderId="49" xfId="0" applyNumberFormat="1" applyFont="1" applyFill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/>
    </xf>
    <xf numFmtId="0" fontId="3" fillId="6" borderId="63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2" borderId="65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56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56" xfId="0" applyNumberFormat="1" applyFont="1" applyFill="1" applyBorder="1" applyAlignment="1">
      <alignment horizontal="right" vertical="center"/>
    </xf>
    <xf numFmtId="2" fontId="15" fillId="14" borderId="0" xfId="0" applyNumberFormat="1" applyFont="1" applyFill="1" applyAlignment="1">
      <alignment horizontal="right" vertical="center"/>
    </xf>
    <xf numFmtId="2" fontId="15" fillId="14" borderId="56" xfId="0" applyNumberFormat="1" applyFont="1" applyFill="1" applyBorder="1" applyAlignment="1">
      <alignment horizontal="right" vertical="center"/>
    </xf>
    <xf numFmtId="0" fontId="20" fillId="0" borderId="66" xfId="0" applyFont="1" applyBorder="1" applyAlignment="1">
      <alignment vertical="center"/>
    </xf>
    <xf numFmtId="2" fontId="15" fillId="10" borderId="2" xfId="0" applyNumberFormat="1" applyFont="1" applyFill="1" applyBorder="1" applyAlignment="1">
      <alignment horizontal="center"/>
    </xf>
    <xf numFmtId="0" fontId="3" fillId="8" borderId="62" xfId="0" applyFont="1" applyFill="1" applyBorder="1" applyAlignment="1">
      <alignment horizontal="center" vertical="center"/>
    </xf>
    <xf numFmtId="0" fontId="3" fillId="8" borderId="6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9" borderId="6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5" borderId="7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 applyBorder="1"/>
    <xf numFmtId="0" fontId="5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/>
    </xf>
    <xf numFmtId="0" fontId="21" fillId="0" borderId="0" xfId="0" applyFont="1"/>
    <xf numFmtId="0" fontId="22" fillId="15" borderId="2" xfId="0" applyFont="1" applyFill="1" applyBorder="1" applyAlignment="1">
      <alignment horizontal="center" vertical="center"/>
    </xf>
    <xf numFmtId="0" fontId="22" fillId="15" borderId="2" xfId="0" applyFont="1" applyFill="1" applyBorder="1" applyAlignment="1">
      <alignment vertical="center"/>
    </xf>
    <xf numFmtId="0" fontId="22" fillId="16" borderId="68" xfId="0" applyFont="1" applyFill="1" applyBorder="1" applyAlignment="1">
      <alignment horizontal="center" vertical="center"/>
    </xf>
    <xf numFmtId="0" fontId="22" fillId="16" borderId="68" xfId="0" applyFont="1" applyFill="1" applyBorder="1" applyAlignment="1">
      <alignment vertical="center"/>
    </xf>
    <xf numFmtId="0" fontId="22" fillId="17" borderId="68" xfId="0" applyFont="1" applyFill="1" applyBorder="1" applyAlignment="1">
      <alignment horizontal="center" vertical="center"/>
    </xf>
    <xf numFmtId="0" fontId="22" fillId="17" borderId="68" xfId="0" applyFont="1" applyFill="1" applyBorder="1" applyAlignment="1">
      <alignment vertical="center"/>
    </xf>
    <xf numFmtId="0" fontId="22" fillId="1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7" borderId="68" xfId="0" applyFont="1" applyFill="1" applyBorder="1" applyAlignment="1">
      <alignment horizontal="center"/>
    </xf>
    <xf numFmtId="0" fontId="23" fillId="0" borderId="68" xfId="0" applyFont="1" applyBorder="1" applyAlignment="1">
      <alignment horizontal="center"/>
    </xf>
    <xf numFmtId="0" fontId="22" fillId="17" borderId="68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vertical="center"/>
    </xf>
    <xf numFmtId="0" fontId="24" fillId="7" borderId="2" xfId="0" applyFont="1" applyFill="1" applyBorder="1" applyAlignment="1">
      <alignment horizontal="center"/>
    </xf>
    <xf numFmtId="0" fontId="22" fillId="17" borderId="2" xfId="0" applyFont="1" applyFill="1" applyBorder="1" applyAlignment="1">
      <alignment horizontal="center" vertical="center"/>
    </xf>
    <xf numFmtId="0" fontId="22" fillId="17" borderId="2" xfId="0" applyFont="1" applyFill="1" applyBorder="1" applyAlignment="1">
      <alignment vertical="center"/>
    </xf>
    <xf numFmtId="0" fontId="24" fillId="0" borderId="2" xfId="0" applyFont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24" fillId="7" borderId="68" xfId="0" applyFont="1" applyFill="1" applyBorder="1" applyAlignment="1">
      <alignment horizontal="center"/>
    </xf>
    <xf numFmtId="0" fontId="24" fillId="0" borderId="6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16" fontId="3" fillId="8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20" fillId="0" borderId="0" xfId="0" applyFont="1"/>
    <xf numFmtId="0" fontId="5" fillId="3" borderId="33" xfId="1" applyFont="1" applyFill="1" applyBorder="1" applyAlignment="1">
      <alignment horizontal="center" vertical="top" wrapText="1"/>
    </xf>
    <xf numFmtId="0" fontId="5" fillId="3" borderId="31" xfId="1" applyFont="1" applyFill="1" applyBorder="1" applyAlignment="1">
      <alignment horizontal="center" vertical="top" wrapText="1"/>
    </xf>
    <xf numFmtId="0" fontId="5" fillId="3" borderId="34" xfId="1" applyFont="1" applyFill="1" applyBorder="1" applyAlignment="1">
      <alignment horizontal="center" vertical="top" wrapText="1"/>
    </xf>
    <xf numFmtId="0" fontId="5" fillId="3" borderId="40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2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9" borderId="57" xfId="0" applyFont="1" applyFill="1" applyBorder="1" applyAlignment="1">
      <alignment horizontal="center" vertical="center" wrapText="1"/>
    </xf>
    <xf numFmtId="0" fontId="3" fillId="9" borderId="58" xfId="0" applyFont="1" applyFill="1" applyBorder="1" applyAlignment="1">
      <alignment horizontal="center" vertical="center" wrapText="1"/>
    </xf>
    <xf numFmtId="0" fontId="3" fillId="9" borderId="59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top" wrapText="1"/>
    </xf>
    <xf numFmtId="0" fontId="5" fillId="3" borderId="24" xfId="1" applyFont="1" applyFill="1" applyBorder="1" applyAlignment="1">
      <alignment horizontal="center" vertical="top" wrapText="1"/>
    </xf>
    <xf numFmtId="0" fontId="5" fillId="3" borderId="35" xfId="1" applyFont="1" applyFill="1" applyBorder="1" applyAlignment="1">
      <alignment horizontal="center" vertical="top" wrapText="1"/>
    </xf>
    <xf numFmtId="0" fontId="6" fillId="5" borderId="33" xfId="0" applyFont="1" applyFill="1" applyBorder="1" applyAlignment="1">
      <alignment horizontal="center" vertical="top"/>
    </xf>
    <xf numFmtId="0" fontId="6" fillId="5" borderId="31" xfId="0" applyFont="1" applyFill="1" applyBorder="1" applyAlignment="1">
      <alignment horizontal="center" vertical="top"/>
    </xf>
    <xf numFmtId="0" fontId="6" fillId="5" borderId="34" xfId="0" applyFont="1" applyFill="1" applyBorder="1" applyAlignment="1">
      <alignment horizontal="center" vertical="top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47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370"/>
  <sheetViews>
    <sheetView topLeftCell="P349" zoomScale="70" zoomScaleNormal="70" workbookViewId="0">
      <selection activeCell="Z364" sqref="Z364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56.57031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1" width="14.140625" style="1" customWidth="1"/>
    <col min="12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14"/>
    <col min="44" max="44" width="8.85546875" style="113"/>
    <col min="45" max="265" width="8.85546875" style="111"/>
    <col min="266" max="16384" width="8.85546875" style="1"/>
  </cols>
  <sheetData>
    <row r="1" spans="1:44" x14ac:dyDescent="0.3">
      <c r="A1" s="183" t="s">
        <v>457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44" ht="21" thickBot="1" x14ac:dyDescent="0.35">
      <c r="A2" s="183" t="s">
        <v>103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44" ht="21" thickBot="1" x14ac:dyDescent="0.35">
      <c r="A3" s="184" t="s">
        <v>84</v>
      </c>
      <c r="B3" s="185"/>
      <c r="C3" s="120" t="s">
        <v>106</v>
      </c>
      <c r="D3" s="88" t="s">
        <v>99</v>
      </c>
      <c r="E3" s="87"/>
      <c r="F3" s="186" t="s">
        <v>463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44" ht="21" customHeight="1" thickBot="1" x14ac:dyDescent="0.35">
      <c r="A4" s="187" t="s">
        <v>0</v>
      </c>
      <c r="B4" s="189" t="s">
        <v>1</v>
      </c>
      <c r="C4" s="192" t="s">
        <v>2</v>
      </c>
      <c r="D4" s="195" t="s">
        <v>100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  <c r="R4" s="198" t="s">
        <v>101</v>
      </c>
      <c r="S4" s="199"/>
      <c r="T4" s="199"/>
      <c r="U4" s="199"/>
      <c r="V4" s="200"/>
      <c r="W4" s="15" t="s">
        <v>15</v>
      </c>
      <c r="X4" s="204" t="s">
        <v>14</v>
      </c>
      <c r="Y4" s="213" t="s">
        <v>82</v>
      </c>
      <c r="Z4" s="216" t="s">
        <v>83</v>
      </c>
    </row>
    <row r="5" spans="1:44" x14ac:dyDescent="0.3">
      <c r="A5" s="188"/>
      <c r="B5" s="190"/>
      <c r="C5" s="193"/>
      <c r="D5" s="219" t="s">
        <v>11</v>
      </c>
      <c r="E5" s="220"/>
      <c r="F5" s="220"/>
      <c r="G5" s="220"/>
      <c r="H5" s="220"/>
      <c r="I5" s="220"/>
      <c r="J5" s="221"/>
      <c r="K5" s="222" t="s">
        <v>88</v>
      </c>
      <c r="L5" s="223"/>
      <c r="M5" s="223"/>
      <c r="N5" s="223"/>
      <c r="O5" s="223"/>
      <c r="P5" s="223"/>
      <c r="Q5" s="224"/>
      <c r="R5" s="201"/>
      <c r="S5" s="202"/>
      <c r="T5" s="202"/>
      <c r="U5" s="202"/>
      <c r="V5" s="203"/>
      <c r="W5" s="16" t="s">
        <v>13</v>
      </c>
      <c r="X5" s="205"/>
      <c r="Y5" s="214"/>
      <c r="Z5" s="217"/>
    </row>
    <row r="6" spans="1:44" ht="21" thickBot="1" x14ac:dyDescent="0.35">
      <c r="A6" s="188"/>
      <c r="B6" s="191"/>
      <c r="C6" s="194"/>
      <c r="D6" s="97" t="s">
        <v>9</v>
      </c>
      <c r="E6" s="98" t="s">
        <v>85</v>
      </c>
      <c r="F6" s="98" t="s">
        <v>8</v>
      </c>
      <c r="G6" s="98" t="s">
        <v>86</v>
      </c>
      <c r="H6" s="98" t="s">
        <v>87</v>
      </c>
      <c r="I6" s="99" t="s">
        <v>10</v>
      </c>
      <c r="J6" s="100" t="s">
        <v>96</v>
      </c>
      <c r="K6" s="101" t="s">
        <v>89</v>
      </c>
      <c r="L6" s="102" t="s">
        <v>90</v>
      </c>
      <c r="M6" s="102" t="s">
        <v>91</v>
      </c>
      <c r="N6" s="102" t="s">
        <v>92</v>
      </c>
      <c r="O6" s="102" t="s">
        <v>93</v>
      </c>
      <c r="P6" s="102" t="s">
        <v>94</v>
      </c>
      <c r="Q6" s="103" t="s">
        <v>97</v>
      </c>
      <c r="R6" s="81" t="s">
        <v>12</v>
      </c>
      <c r="S6" s="82" t="s">
        <v>3</v>
      </c>
      <c r="T6" s="82" t="s">
        <v>4</v>
      </c>
      <c r="U6" s="82" t="s">
        <v>5</v>
      </c>
      <c r="V6" s="80" t="s">
        <v>6</v>
      </c>
      <c r="W6" s="104" t="s">
        <v>95</v>
      </c>
      <c r="X6" s="206"/>
      <c r="Y6" s="215"/>
      <c r="Z6" s="218"/>
    </row>
    <row r="7" spans="1:44" s="111" customFormat="1" x14ac:dyDescent="0.3">
      <c r="A7" s="105">
        <v>1</v>
      </c>
      <c r="B7" s="121">
        <v>671201</v>
      </c>
      <c r="C7" s="122" t="s">
        <v>110</v>
      </c>
      <c r="D7" s="121">
        <v>8</v>
      </c>
      <c r="E7" s="121">
        <v>9</v>
      </c>
      <c r="F7" s="122">
        <v>7</v>
      </c>
      <c r="G7" s="106">
        <v>6</v>
      </c>
      <c r="H7" s="106">
        <v>8</v>
      </c>
      <c r="I7" s="106">
        <f>SUM(D7:H7)</f>
        <v>38</v>
      </c>
      <c r="J7" s="106">
        <f>I7*0.15</f>
        <v>5.7</v>
      </c>
      <c r="K7" s="107">
        <v>2</v>
      </c>
      <c r="L7" s="107">
        <v>3</v>
      </c>
      <c r="M7" s="107">
        <v>2.5</v>
      </c>
      <c r="N7" s="107">
        <v>3</v>
      </c>
      <c r="O7" s="107">
        <v>2.5</v>
      </c>
      <c r="P7" s="107">
        <f>SUM(K7:O7)</f>
        <v>13</v>
      </c>
      <c r="Q7" s="107">
        <f>P7*0.05</f>
        <v>0.65</v>
      </c>
      <c r="R7" s="108">
        <f>D7*0.15+K7*0.05</f>
        <v>1.3</v>
      </c>
      <c r="S7" s="108">
        <f t="shared" ref="S7:V7" si="0">E7*0.15+L7*0.05</f>
        <v>1.5</v>
      </c>
      <c r="T7" s="108">
        <f t="shared" si="0"/>
        <v>1.175</v>
      </c>
      <c r="U7" s="108">
        <f t="shared" si="0"/>
        <v>1.0499999999999998</v>
      </c>
      <c r="V7" s="108">
        <f t="shared" si="0"/>
        <v>1.325</v>
      </c>
      <c r="W7" s="26">
        <f>I7+P7</f>
        <v>51</v>
      </c>
      <c r="X7" s="109">
        <f>W7*0.2</f>
        <v>10.200000000000001</v>
      </c>
      <c r="Y7" s="127">
        <v>42</v>
      </c>
      <c r="Z7" s="112">
        <f>Y7*0.8</f>
        <v>33.6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3"/>
    </row>
    <row r="8" spans="1:44" s="111" customFormat="1" x14ac:dyDescent="0.3">
      <c r="A8" s="105">
        <v>2</v>
      </c>
      <c r="B8" s="121">
        <v>671202</v>
      </c>
      <c r="C8" s="122" t="s">
        <v>111</v>
      </c>
      <c r="D8" s="121">
        <v>12</v>
      </c>
      <c r="E8" s="121">
        <v>10</v>
      </c>
      <c r="F8" s="122">
        <v>8</v>
      </c>
      <c r="G8" s="106">
        <v>9</v>
      </c>
      <c r="H8" s="106">
        <v>7</v>
      </c>
      <c r="I8" s="106">
        <f t="shared" ref="I8:I71" si="1">SUM(D8:H8)</f>
        <v>46</v>
      </c>
      <c r="J8" s="106">
        <f t="shared" ref="J8:J71" si="2">I8*0.15</f>
        <v>6.8999999999999995</v>
      </c>
      <c r="K8" s="107">
        <v>2.5</v>
      </c>
      <c r="L8" s="107">
        <v>3</v>
      </c>
      <c r="M8" s="107">
        <v>1</v>
      </c>
      <c r="N8" s="107">
        <v>2.5</v>
      </c>
      <c r="O8" s="107">
        <v>2</v>
      </c>
      <c r="P8" s="107">
        <f t="shared" ref="P8:P71" si="3">SUM(K8:O8)</f>
        <v>11</v>
      </c>
      <c r="Q8" s="107">
        <f t="shared" ref="Q8:Q71" si="4">P8*0.05</f>
        <v>0.55000000000000004</v>
      </c>
      <c r="R8" s="108">
        <f t="shared" ref="R8:R71" si="5">D8*0.15+K8*0.05</f>
        <v>1.9249999999999998</v>
      </c>
      <c r="S8" s="108">
        <f t="shared" ref="S8:S71" si="6">E8*0.15+L8*0.05</f>
        <v>1.65</v>
      </c>
      <c r="T8" s="108">
        <f t="shared" ref="T8:T71" si="7">F8*0.15+M8*0.05</f>
        <v>1.25</v>
      </c>
      <c r="U8" s="108">
        <f t="shared" ref="U8:U71" si="8">G8*0.15+N8*0.05</f>
        <v>1.4749999999999999</v>
      </c>
      <c r="V8" s="108">
        <f t="shared" ref="V8:V71" si="9">H8*0.15+O8*0.05</f>
        <v>1.1500000000000001</v>
      </c>
      <c r="W8" s="26">
        <f t="shared" ref="W8:W71" si="10">I8+P8</f>
        <v>57</v>
      </c>
      <c r="X8" s="109">
        <f t="shared" ref="X8:X71" si="11">W8*0.2</f>
        <v>11.4</v>
      </c>
      <c r="Y8" s="128">
        <v>51</v>
      </c>
      <c r="Z8" s="112">
        <f t="shared" ref="Z8:Z71" si="12">Y8*0.8</f>
        <v>40.800000000000004</v>
      </c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3"/>
    </row>
    <row r="9" spans="1:44" s="111" customFormat="1" x14ac:dyDescent="0.3">
      <c r="A9" s="105">
        <v>3</v>
      </c>
      <c r="B9" s="121">
        <v>671203</v>
      </c>
      <c r="C9" s="122" t="s">
        <v>112</v>
      </c>
      <c r="D9" s="121">
        <v>13</v>
      </c>
      <c r="E9" s="121">
        <v>10</v>
      </c>
      <c r="F9" s="122">
        <v>14</v>
      </c>
      <c r="G9" s="106">
        <v>9</v>
      </c>
      <c r="H9" s="106">
        <v>11</v>
      </c>
      <c r="I9" s="106">
        <f t="shared" si="1"/>
        <v>57</v>
      </c>
      <c r="J9" s="106">
        <f t="shared" si="2"/>
        <v>8.5499999999999989</v>
      </c>
      <c r="K9" s="107">
        <v>3</v>
      </c>
      <c r="L9" s="107">
        <v>3.5</v>
      </c>
      <c r="M9" s="107">
        <v>2</v>
      </c>
      <c r="N9" s="107">
        <v>4</v>
      </c>
      <c r="O9" s="107">
        <v>2</v>
      </c>
      <c r="P9" s="107">
        <f t="shared" si="3"/>
        <v>14.5</v>
      </c>
      <c r="Q9" s="107">
        <f t="shared" si="4"/>
        <v>0.72500000000000009</v>
      </c>
      <c r="R9" s="108">
        <f t="shared" si="5"/>
        <v>2.1</v>
      </c>
      <c r="S9" s="108">
        <f t="shared" si="6"/>
        <v>1.675</v>
      </c>
      <c r="T9" s="108">
        <f t="shared" si="7"/>
        <v>2.2000000000000002</v>
      </c>
      <c r="U9" s="108">
        <f t="shared" si="8"/>
        <v>1.5499999999999998</v>
      </c>
      <c r="V9" s="108">
        <f t="shared" si="9"/>
        <v>1.75</v>
      </c>
      <c r="W9" s="26">
        <f t="shared" si="10"/>
        <v>71.5</v>
      </c>
      <c r="X9" s="109">
        <f t="shared" si="11"/>
        <v>14.3</v>
      </c>
      <c r="Y9" s="128">
        <v>66</v>
      </c>
      <c r="Z9" s="112">
        <f t="shared" si="12"/>
        <v>52.800000000000004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3"/>
    </row>
    <row r="10" spans="1:44" s="111" customFormat="1" x14ac:dyDescent="0.3">
      <c r="A10" s="105">
        <v>4</v>
      </c>
      <c r="B10" s="121">
        <v>671204</v>
      </c>
      <c r="C10" s="122" t="s">
        <v>113</v>
      </c>
      <c r="D10" s="121">
        <v>12</v>
      </c>
      <c r="E10" s="121">
        <v>10</v>
      </c>
      <c r="F10" s="122">
        <v>6</v>
      </c>
      <c r="G10" s="106">
        <v>9</v>
      </c>
      <c r="H10" s="106">
        <v>10</v>
      </c>
      <c r="I10" s="106">
        <f t="shared" si="1"/>
        <v>47</v>
      </c>
      <c r="J10" s="106">
        <f t="shared" si="2"/>
        <v>7.05</v>
      </c>
      <c r="K10" s="107">
        <v>2</v>
      </c>
      <c r="L10" s="107">
        <v>3</v>
      </c>
      <c r="M10" s="107">
        <v>4</v>
      </c>
      <c r="N10" s="107">
        <v>2</v>
      </c>
      <c r="O10" s="107">
        <v>3</v>
      </c>
      <c r="P10" s="107">
        <f t="shared" si="3"/>
        <v>14</v>
      </c>
      <c r="Q10" s="107">
        <f t="shared" si="4"/>
        <v>0.70000000000000007</v>
      </c>
      <c r="R10" s="108">
        <f t="shared" si="5"/>
        <v>1.9</v>
      </c>
      <c r="S10" s="108">
        <f t="shared" si="6"/>
        <v>1.65</v>
      </c>
      <c r="T10" s="108">
        <f t="shared" si="7"/>
        <v>1.0999999999999999</v>
      </c>
      <c r="U10" s="108">
        <f t="shared" si="8"/>
        <v>1.45</v>
      </c>
      <c r="V10" s="108">
        <f t="shared" si="9"/>
        <v>1.65</v>
      </c>
      <c r="W10" s="26">
        <f t="shared" si="10"/>
        <v>61</v>
      </c>
      <c r="X10" s="109">
        <f t="shared" si="11"/>
        <v>12.200000000000001</v>
      </c>
      <c r="Y10" s="128">
        <v>50</v>
      </c>
      <c r="Z10" s="112">
        <f t="shared" si="12"/>
        <v>40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3"/>
    </row>
    <row r="11" spans="1:44" s="111" customFormat="1" x14ac:dyDescent="0.3">
      <c r="A11" s="105">
        <v>5</v>
      </c>
      <c r="B11" s="121">
        <v>671205</v>
      </c>
      <c r="C11" s="122" t="s">
        <v>114</v>
      </c>
      <c r="D11" s="121">
        <v>10</v>
      </c>
      <c r="E11" s="121">
        <v>9</v>
      </c>
      <c r="F11" s="122">
        <v>12</v>
      </c>
      <c r="G11" s="106">
        <v>12</v>
      </c>
      <c r="H11" s="106">
        <v>11</v>
      </c>
      <c r="I11" s="106">
        <f t="shared" si="1"/>
        <v>54</v>
      </c>
      <c r="J11" s="106">
        <f t="shared" si="2"/>
        <v>8.1</v>
      </c>
      <c r="K11" s="107">
        <v>3</v>
      </c>
      <c r="L11" s="107">
        <v>3.5</v>
      </c>
      <c r="M11" s="107">
        <v>2</v>
      </c>
      <c r="N11" s="107">
        <v>4</v>
      </c>
      <c r="O11" s="107">
        <v>4.5</v>
      </c>
      <c r="P11" s="107">
        <f t="shared" si="3"/>
        <v>17</v>
      </c>
      <c r="Q11" s="107">
        <f t="shared" si="4"/>
        <v>0.85000000000000009</v>
      </c>
      <c r="R11" s="108">
        <f t="shared" si="5"/>
        <v>1.65</v>
      </c>
      <c r="S11" s="108">
        <f t="shared" si="6"/>
        <v>1.5249999999999999</v>
      </c>
      <c r="T11" s="108">
        <f t="shared" si="7"/>
        <v>1.9</v>
      </c>
      <c r="U11" s="108">
        <f t="shared" si="8"/>
        <v>1.9999999999999998</v>
      </c>
      <c r="V11" s="108">
        <f t="shared" si="9"/>
        <v>1.875</v>
      </c>
      <c r="W11" s="26">
        <f t="shared" si="10"/>
        <v>71</v>
      </c>
      <c r="X11" s="109">
        <f t="shared" si="11"/>
        <v>14.200000000000001</v>
      </c>
      <c r="Y11" s="128">
        <v>59</v>
      </c>
      <c r="Z11" s="112">
        <f t="shared" si="12"/>
        <v>47.2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3"/>
    </row>
    <row r="12" spans="1:44" s="111" customFormat="1" x14ac:dyDescent="0.3">
      <c r="A12" s="105">
        <v>6</v>
      </c>
      <c r="B12" s="121">
        <v>671206</v>
      </c>
      <c r="C12" s="122" t="s">
        <v>115</v>
      </c>
      <c r="D12" s="121">
        <v>12</v>
      </c>
      <c r="E12" s="121">
        <v>7</v>
      </c>
      <c r="F12" s="122">
        <v>9</v>
      </c>
      <c r="G12" s="106">
        <v>7</v>
      </c>
      <c r="H12" s="106">
        <v>9</v>
      </c>
      <c r="I12" s="106">
        <f t="shared" si="1"/>
        <v>44</v>
      </c>
      <c r="J12" s="106">
        <f t="shared" si="2"/>
        <v>6.6</v>
      </c>
      <c r="K12" s="107">
        <v>1.5</v>
      </c>
      <c r="L12" s="107">
        <v>2</v>
      </c>
      <c r="M12" s="107">
        <v>4</v>
      </c>
      <c r="N12" s="107">
        <v>3</v>
      </c>
      <c r="O12" s="107">
        <v>4</v>
      </c>
      <c r="P12" s="107">
        <f t="shared" si="3"/>
        <v>14.5</v>
      </c>
      <c r="Q12" s="107">
        <f t="shared" si="4"/>
        <v>0.72500000000000009</v>
      </c>
      <c r="R12" s="108">
        <f t="shared" si="5"/>
        <v>1.8749999999999998</v>
      </c>
      <c r="S12" s="108">
        <f t="shared" si="6"/>
        <v>1.1500000000000001</v>
      </c>
      <c r="T12" s="108">
        <f t="shared" si="7"/>
        <v>1.5499999999999998</v>
      </c>
      <c r="U12" s="108">
        <f t="shared" si="8"/>
        <v>1.2000000000000002</v>
      </c>
      <c r="V12" s="108">
        <f t="shared" si="9"/>
        <v>1.5499999999999998</v>
      </c>
      <c r="W12" s="26">
        <f t="shared" si="10"/>
        <v>58.5</v>
      </c>
      <c r="X12" s="109">
        <f t="shared" si="11"/>
        <v>11.700000000000001</v>
      </c>
      <c r="Y12" s="128">
        <v>52</v>
      </c>
      <c r="Z12" s="112">
        <f t="shared" si="12"/>
        <v>41.6</v>
      </c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3"/>
    </row>
    <row r="13" spans="1:44" s="111" customFormat="1" x14ac:dyDescent="0.3">
      <c r="A13" s="105">
        <v>7</v>
      </c>
      <c r="B13" s="121">
        <v>671207</v>
      </c>
      <c r="C13" s="122" t="s">
        <v>116</v>
      </c>
      <c r="D13" s="121">
        <v>12</v>
      </c>
      <c r="E13" s="121">
        <v>10</v>
      </c>
      <c r="F13" s="122">
        <v>11</v>
      </c>
      <c r="G13" s="106">
        <v>10</v>
      </c>
      <c r="H13" s="106">
        <v>12</v>
      </c>
      <c r="I13" s="106">
        <f t="shared" si="1"/>
        <v>55</v>
      </c>
      <c r="J13" s="106">
        <f t="shared" si="2"/>
        <v>8.25</v>
      </c>
      <c r="K13" s="107">
        <v>2.5</v>
      </c>
      <c r="L13" s="107">
        <v>3</v>
      </c>
      <c r="M13" s="107">
        <v>2</v>
      </c>
      <c r="N13" s="107">
        <v>3</v>
      </c>
      <c r="O13" s="107">
        <v>4.5</v>
      </c>
      <c r="P13" s="107">
        <f t="shared" si="3"/>
        <v>15</v>
      </c>
      <c r="Q13" s="107">
        <f t="shared" si="4"/>
        <v>0.75</v>
      </c>
      <c r="R13" s="108">
        <f t="shared" si="5"/>
        <v>1.9249999999999998</v>
      </c>
      <c r="S13" s="108">
        <f t="shared" si="6"/>
        <v>1.65</v>
      </c>
      <c r="T13" s="108">
        <f t="shared" si="7"/>
        <v>1.75</v>
      </c>
      <c r="U13" s="108">
        <f t="shared" si="8"/>
        <v>1.65</v>
      </c>
      <c r="V13" s="108">
        <f t="shared" si="9"/>
        <v>2.0249999999999999</v>
      </c>
      <c r="W13" s="26">
        <f t="shared" si="10"/>
        <v>70</v>
      </c>
      <c r="X13" s="109">
        <f t="shared" si="11"/>
        <v>14</v>
      </c>
      <c r="Y13" s="128">
        <v>66</v>
      </c>
      <c r="Z13" s="112">
        <f t="shared" si="12"/>
        <v>52.800000000000004</v>
      </c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3"/>
    </row>
    <row r="14" spans="1:44" s="111" customFormat="1" x14ac:dyDescent="0.3">
      <c r="A14" s="105">
        <v>8</v>
      </c>
      <c r="B14" s="121">
        <v>671208</v>
      </c>
      <c r="C14" s="122" t="s">
        <v>117</v>
      </c>
      <c r="D14" s="121">
        <v>8</v>
      </c>
      <c r="E14" s="121">
        <v>12</v>
      </c>
      <c r="F14" s="122">
        <v>9</v>
      </c>
      <c r="G14" s="106">
        <v>11</v>
      </c>
      <c r="H14" s="106">
        <v>10</v>
      </c>
      <c r="I14" s="106">
        <f t="shared" si="1"/>
        <v>50</v>
      </c>
      <c r="J14" s="106">
        <f t="shared" si="2"/>
        <v>7.5</v>
      </c>
      <c r="K14" s="107">
        <v>2.5</v>
      </c>
      <c r="L14" s="107">
        <v>3</v>
      </c>
      <c r="M14" s="107">
        <v>2</v>
      </c>
      <c r="N14" s="107">
        <v>3</v>
      </c>
      <c r="O14" s="107">
        <v>4</v>
      </c>
      <c r="P14" s="107">
        <f t="shared" si="3"/>
        <v>14.5</v>
      </c>
      <c r="Q14" s="107">
        <f t="shared" si="4"/>
        <v>0.72500000000000009</v>
      </c>
      <c r="R14" s="108">
        <f t="shared" si="5"/>
        <v>1.325</v>
      </c>
      <c r="S14" s="108">
        <f t="shared" si="6"/>
        <v>1.9499999999999997</v>
      </c>
      <c r="T14" s="108">
        <f t="shared" si="7"/>
        <v>1.45</v>
      </c>
      <c r="U14" s="108">
        <f t="shared" si="8"/>
        <v>1.7999999999999998</v>
      </c>
      <c r="V14" s="108">
        <f t="shared" si="9"/>
        <v>1.7</v>
      </c>
      <c r="W14" s="26">
        <f t="shared" si="10"/>
        <v>64.5</v>
      </c>
      <c r="X14" s="109">
        <f t="shared" si="11"/>
        <v>12.9</v>
      </c>
      <c r="Y14" s="128">
        <v>50</v>
      </c>
      <c r="Z14" s="112">
        <f t="shared" si="12"/>
        <v>40</v>
      </c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3"/>
    </row>
    <row r="15" spans="1:44" s="111" customFormat="1" x14ac:dyDescent="0.3">
      <c r="A15" s="105">
        <v>9</v>
      </c>
      <c r="B15" s="121">
        <v>671209</v>
      </c>
      <c r="C15" s="122" t="s">
        <v>118</v>
      </c>
      <c r="D15" s="121">
        <v>10</v>
      </c>
      <c r="E15" s="121">
        <v>9</v>
      </c>
      <c r="F15" s="122">
        <v>8</v>
      </c>
      <c r="G15" s="106">
        <v>9</v>
      </c>
      <c r="H15" s="106">
        <v>10</v>
      </c>
      <c r="I15" s="106">
        <f t="shared" si="1"/>
        <v>46</v>
      </c>
      <c r="J15" s="106">
        <f t="shared" si="2"/>
        <v>6.8999999999999995</v>
      </c>
      <c r="K15" s="107">
        <v>3</v>
      </c>
      <c r="L15" s="107">
        <v>1</v>
      </c>
      <c r="M15" s="107">
        <v>2</v>
      </c>
      <c r="N15" s="107">
        <v>4</v>
      </c>
      <c r="O15" s="107">
        <v>2</v>
      </c>
      <c r="P15" s="107">
        <f t="shared" si="3"/>
        <v>12</v>
      </c>
      <c r="Q15" s="107">
        <f t="shared" si="4"/>
        <v>0.60000000000000009</v>
      </c>
      <c r="R15" s="108">
        <f t="shared" si="5"/>
        <v>1.65</v>
      </c>
      <c r="S15" s="108">
        <f t="shared" si="6"/>
        <v>1.4</v>
      </c>
      <c r="T15" s="108">
        <f t="shared" si="7"/>
        <v>1.3</v>
      </c>
      <c r="U15" s="108">
        <f t="shared" si="8"/>
        <v>1.5499999999999998</v>
      </c>
      <c r="V15" s="108">
        <f t="shared" si="9"/>
        <v>1.6</v>
      </c>
      <c r="W15" s="26">
        <f t="shared" si="10"/>
        <v>58</v>
      </c>
      <c r="X15" s="109">
        <f t="shared" si="11"/>
        <v>11.600000000000001</v>
      </c>
      <c r="Y15" s="128">
        <v>51</v>
      </c>
      <c r="Z15" s="112">
        <f t="shared" si="12"/>
        <v>40.800000000000004</v>
      </c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3"/>
    </row>
    <row r="16" spans="1:44" s="111" customFormat="1" x14ac:dyDescent="0.3">
      <c r="A16" s="105">
        <v>10</v>
      </c>
      <c r="B16" s="121">
        <v>671210</v>
      </c>
      <c r="C16" s="122" t="s">
        <v>119</v>
      </c>
      <c r="D16" s="121">
        <v>4</v>
      </c>
      <c r="E16" s="121">
        <v>5</v>
      </c>
      <c r="F16" s="122">
        <v>3</v>
      </c>
      <c r="G16" s="106">
        <v>4</v>
      </c>
      <c r="H16" s="106">
        <v>5</v>
      </c>
      <c r="I16" s="106">
        <f t="shared" si="1"/>
        <v>21</v>
      </c>
      <c r="J16" s="106">
        <f t="shared" si="2"/>
        <v>3.15</v>
      </c>
      <c r="K16" s="107">
        <v>4</v>
      </c>
      <c r="L16" s="107">
        <v>3</v>
      </c>
      <c r="M16" s="107">
        <v>3</v>
      </c>
      <c r="N16" s="107">
        <v>4</v>
      </c>
      <c r="O16" s="107">
        <v>3</v>
      </c>
      <c r="P16" s="107">
        <f t="shared" si="3"/>
        <v>17</v>
      </c>
      <c r="Q16" s="107">
        <f t="shared" si="4"/>
        <v>0.85000000000000009</v>
      </c>
      <c r="R16" s="108">
        <f t="shared" si="5"/>
        <v>0.8</v>
      </c>
      <c r="S16" s="108">
        <f t="shared" si="6"/>
        <v>0.9</v>
      </c>
      <c r="T16" s="108">
        <f t="shared" si="7"/>
        <v>0.6</v>
      </c>
      <c r="U16" s="108">
        <f t="shared" si="8"/>
        <v>0.8</v>
      </c>
      <c r="V16" s="108">
        <f t="shared" si="9"/>
        <v>0.9</v>
      </c>
      <c r="W16" s="26">
        <f t="shared" si="10"/>
        <v>38</v>
      </c>
      <c r="X16" s="109">
        <f t="shared" si="11"/>
        <v>7.6000000000000005</v>
      </c>
      <c r="Y16" s="128">
        <v>23</v>
      </c>
      <c r="Z16" s="112">
        <f t="shared" si="12"/>
        <v>18.400000000000002</v>
      </c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3"/>
    </row>
    <row r="17" spans="1:44" s="111" customFormat="1" x14ac:dyDescent="0.3">
      <c r="A17" s="105">
        <v>11</v>
      </c>
      <c r="B17" s="121">
        <v>671211</v>
      </c>
      <c r="C17" s="122" t="s">
        <v>120</v>
      </c>
      <c r="D17" s="121">
        <v>2</v>
      </c>
      <c r="E17" s="121">
        <v>3</v>
      </c>
      <c r="F17" s="122">
        <v>2</v>
      </c>
      <c r="G17" s="106">
        <v>1</v>
      </c>
      <c r="H17" s="106">
        <v>3</v>
      </c>
      <c r="I17" s="106">
        <f t="shared" si="1"/>
        <v>11</v>
      </c>
      <c r="J17" s="106">
        <f t="shared" si="2"/>
        <v>1.65</v>
      </c>
      <c r="K17" s="107">
        <v>1</v>
      </c>
      <c r="L17" s="107">
        <v>2</v>
      </c>
      <c r="M17" s="107">
        <v>3</v>
      </c>
      <c r="N17" s="107">
        <v>4</v>
      </c>
      <c r="O17" s="107">
        <v>2</v>
      </c>
      <c r="P17" s="107">
        <f t="shared" si="3"/>
        <v>12</v>
      </c>
      <c r="Q17" s="107">
        <f t="shared" si="4"/>
        <v>0.60000000000000009</v>
      </c>
      <c r="R17" s="108">
        <f t="shared" si="5"/>
        <v>0.35</v>
      </c>
      <c r="S17" s="108">
        <f t="shared" si="6"/>
        <v>0.54999999999999993</v>
      </c>
      <c r="T17" s="108">
        <f t="shared" si="7"/>
        <v>0.45</v>
      </c>
      <c r="U17" s="108">
        <f t="shared" si="8"/>
        <v>0.35</v>
      </c>
      <c r="V17" s="108">
        <f t="shared" si="9"/>
        <v>0.54999999999999993</v>
      </c>
      <c r="W17" s="26">
        <f t="shared" si="10"/>
        <v>23</v>
      </c>
      <c r="X17" s="109">
        <f t="shared" si="11"/>
        <v>4.6000000000000005</v>
      </c>
      <c r="Y17" s="128">
        <v>14</v>
      </c>
      <c r="Z17" s="112">
        <f t="shared" si="12"/>
        <v>11.200000000000001</v>
      </c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3"/>
    </row>
    <row r="18" spans="1:44" s="111" customFormat="1" x14ac:dyDescent="0.3">
      <c r="A18" s="105">
        <v>12</v>
      </c>
      <c r="B18" s="121">
        <v>671212</v>
      </c>
      <c r="C18" s="122" t="s">
        <v>121</v>
      </c>
      <c r="D18" s="121">
        <v>15</v>
      </c>
      <c r="E18" s="121">
        <v>13</v>
      </c>
      <c r="F18" s="122">
        <v>9</v>
      </c>
      <c r="G18" s="106">
        <v>11</v>
      </c>
      <c r="H18" s="106">
        <v>10</v>
      </c>
      <c r="I18" s="106">
        <f t="shared" si="1"/>
        <v>58</v>
      </c>
      <c r="J18" s="106">
        <f t="shared" si="2"/>
        <v>8.6999999999999993</v>
      </c>
      <c r="K18" s="107">
        <v>4</v>
      </c>
      <c r="L18" s="107">
        <v>2</v>
      </c>
      <c r="M18" s="107">
        <v>4</v>
      </c>
      <c r="N18" s="107">
        <v>2</v>
      </c>
      <c r="O18" s="107">
        <v>3</v>
      </c>
      <c r="P18" s="107">
        <f t="shared" si="3"/>
        <v>15</v>
      </c>
      <c r="Q18" s="107">
        <f t="shared" si="4"/>
        <v>0.75</v>
      </c>
      <c r="R18" s="108">
        <f t="shared" si="5"/>
        <v>2.4500000000000002</v>
      </c>
      <c r="S18" s="108">
        <f t="shared" si="6"/>
        <v>2.0499999999999998</v>
      </c>
      <c r="T18" s="108">
        <f t="shared" si="7"/>
        <v>1.5499999999999998</v>
      </c>
      <c r="U18" s="108">
        <f t="shared" si="8"/>
        <v>1.75</v>
      </c>
      <c r="V18" s="108">
        <f t="shared" si="9"/>
        <v>1.65</v>
      </c>
      <c r="W18" s="26">
        <f t="shared" si="10"/>
        <v>73</v>
      </c>
      <c r="X18" s="109">
        <f t="shared" si="11"/>
        <v>14.600000000000001</v>
      </c>
      <c r="Y18" s="128">
        <v>62</v>
      </c>
      <c r="Z18" s="112">
        <f t="shared" si="12"/>
        <v>49.6</v>
      </c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3"/>
    </row>
    <row r="19" spans="1:44" s="111" customFormat="1" x14ac:dyDescent="0.3">
      <c r="A19" s="105">
        <v>13</v>
      </c>
      <c r="B19" s="121">
        <v>671213</v>
      </c>
      <c r="C19" s="122" t="s">
        <v>122</v>
      </c>
      <c r="D19" s="121">
        <v>8</v>
      </c>
      <c r="E19" s="121">
        <v>13</v>
      </c>
      <c r="F19" s="122">
        <v>10</v>
      </c>
      <c r="G19" s="106">
        <v>12</v>
      </c>
      <c r="H19" s="106">
        <v>10</v>
      </c>
      <c r="I19" s="106">
        <f t="shared" si="1"/>
        <v>53</v>
      </c>
      <c r="J19" s="106">
        <f t="shared" si="2"/>
        <v>7.9499999999999993</v>
      </c>
      <c r="K19" s="107">
        <v>3</v>
      </c>
      <c r="L19" s="107">
        <v>3.5</v>
      </c>
      <c r="M19" s="107">
        <v>2</v>
      </c>
      <c r="N19" s="107">
        <v>4</v>
      </c>
      <c r="O19" s="107">
        <v>3</v>
      </c>
      <c r="P19" s="107">
        <f t="shared" si="3"/>
        <v>15.5</v>
      </c>
      <c r="Q19" s="107">
        <f t="shared" si="4"/>
        <v>0.77500000000000002</v>
      </c>
      <c r="R19" s="108">
        <f t="shared" si="5"/>
        <v>1.35</v>
      </c>
      <c r="S19" s="108">
        <f t="shared" si="6"/>
        <v>2.125</v>
      </c>
      <c r="T19" s="108">
        <f t="shared" si="7"/>
        <v>1.6</v>
      </c>
      <c r="U19" s="108">
        <f t="shared" si="8"/>
        <v>1.9999999999999998</v>
      </c>
      <c r="V19" s="108">
        <f t="shared" si="9"/>
        <v>1.65</v>
      </c>
      <c r="W19" s="26">
        <f t="shared" si="10"/>
        <v>68.5</v>
      </c>
      <c r="X19" s="109">
        <f t="shared" si="11"/>
        <v>13.700000000000001</v>
      </c>
      <c r="Y19" s="128">
        <v>63</v>
      </c>
      <c r="Z19" s="112">
        <f t="shared" si="12"/>
        <v>50.400000000000006</v>
      </c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3"/>
    </row>
    <row r="20" spans="1:44" s="111" customFormat="1" x14ac:dyDescent="0.3">
      <c r="A20" s="105">
        <v>14</v>
      </c>
      <c r="B20" s="121">
        <v>671214</v>
      </c>
      <c r="C20" s="122" t="s">
        <v>123</v>
      </c>
      <c r="D20" s="121">
        <v>3</v>
      </c>
      <c r="E20" s="121">
        <v>4</v>
      </c>
      <c r="F20" s="122">
        <v>6</v>
      </c>
      <c r="G20" s="106">
        <v>2</v>
      </c>
      <c r="H20" s="106">
        <v>5</v>
      </c>
      <c r="I20" s="106">
        <f t="shared" si="1"/>
        <v>20</v>
      </c>
      <c r="J20" s="106">
        <f t="shared" si="2"/>
        <v>3</v>
      </c>
      <c r="K20" s="107">
        <v>1</v>
      </c>
      <c r="L20" s="107">
        <v>1.5</v>
      </c>
      <c r="M20" s="107">
        <v>2</v>
      </c>
      <c r="N20" s="107">
        <v>2</v>
      </c>
      <c r="O20" s="107">
        <v>4</v>
      </c>
      <c r="P20" s="107">
        <f t="shared" si="3"/>
        <v>10.5</v>
      </c>
      <c r="Q20" s="107">
        <f t="shared" si="4"/>
        <v>0.52500000000000002</v>
      </c>
      <c r="R20" s="108">
        <f t="shared" si="5"/>
        <v>0.49999999999999994</v>
      </c>
      <c r="S20" s="108">
        <f t="shared" si="6"/>
        <v>0.67500000000000004</v>
      </c>
      <c r="T20" s="108">
        <f t="shared" si="7"/>
        <v>0.99999999999999989</v>
      </c>
      <c r="U20" s="108">
        <f t="shared" si="8"/>
        <v>0.4</v>
      </c>
      <c r="V20" s="108">
        <f t="shared" si="9"/>
        <v>0.95</v>
      </c>
      <c r="W20" s="26">
        <f t="shared" si="10"/>
        <v>30.5</v>
      </c>
      <c r="X20" s="109">
        <f t="shared" si="11"/>
        <v>6.1000000000000005</v>
      </c>
      <c r="Y20" s="128">
        <v>26</v>
      </c>
      <c r="Z20" s="112">
        <f t="shared" si="12"/>
        <v>20.8</v>
      </c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3"/>
    </row>
    <row r="21" spans="1:44" s="111" customFormat="1" x14ac:dyDescent="0.3">
      <c r="A21" s="105">
        <v>15</v>
      </c>
      <c r="B21" s="121">
        <v>671215</v>
      </c>
      <c r="C21" s="122" t="s">
        <v>124</v>
      </c>
      <c r="D21" s="121">
        <v>8</v>
      </c>
      <c r="E21" s="121">
        <v>6</v>
      </c>
      <c r="F21" s="122">
        <v>7</v>
      </c>
      <c r="G21" s="106">
        <v>5</v>
      </c>
      <c r="H21" s="106">
        <v>6</v>
      </c>
      <c r="I21" s="106">
        <f t="shared" si="1"/>
        <v>32</v>
      </c>
      <c r="J21" s="106">
        <f t="shared" si="2"/>
        <v>4.8</v>
      </c>
      <c r="K21" s="107">
        <v>1.5</v>
      </c>
      <c r="L21" s="107">
        <v>3</v>
      </c>
      <c r="M21" s="107">
        <v>2</v>
      </c>
      <c r="N21" s="107">
        <v>2.5</v>
      </c>
      <c r="O21" s="107">
        <v>4</v>
      </c>
      <c r="P21" s="107">
        <f t="shared" si="3"/>
        <v>13</v>
      </c>
      <c r="Q21" s="107">
        <f t="shared" si="4"/>
        <v>0.65</v>
      </c>
      <c r="R21" s="108">
        <f t="shared" si="5"/>
        <v>1.2749999999999999</v>
      </c>
      <c r="S21" s="108">
        <f t="shared" si="6"/>
        <v>1.0499999999999998</v>
      </c>
      <c r="T21" s="108">
        <f t="shared" si="7"/>
        <v>1.1500000000000001</v>
      </c>
      <c r="U21" s="108">
        <f t="shared" si="8"/>
        <v>0.875</v>
      </c>
      <c r="V21" s="108">
        <f t="shared" si="9"/>
        <v>1.0999999999999999</v>
      </c>
      <c r="W21" s="26">
        <f t="shared" si="10"/>
        <v>45</v>
      </c>
      <c r="X21" s="109">
        <f t="shared" si="11"/>
        <v>9</v>
      </c>
      <c r="Y21" s="128">
        <v>44</v>
      </c>
      <c r="Z21" s="112">
        <f t="shared" si="12"/>
        <v>35.200000000000003</v>
      </c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3"/>
    </row>
    <row r="22" spans="1:44" s="111" customFormat="1" x14ac:dyDescent="0.3">
      <c r="A22" s="105">
        <v>16</v>
      </c>
      <c r="B22" s="121">
        <v>671216</v>
      </c>
      <c r="C22" s="122" t="s">
        <v>125</v>
      </c>
      <c r="D22" s="121">
        <v>8</v>
      </c>
      <c r="E22" s="121">
        <v>7</v>
      </c>
      <c r="F22" s="122">
        <v>6</v>
      </c>
      <c r="G22" s="106">
        <v>5</v>
      </c>
      <c r="H22" s="106">
        <v>4</v>
      </c>
      <c r="I22" s="106">
        <f t="shared" si="1"/>
        <v>30</v>
      </c>
      <c r="J22" s="106">
        <f t="shared" si="2"/>
        <v>4.5</v>
      </c>
      <c r="K22" s="107">
        <v>1.5</v>
      </c>
      <c r="L22" s="107">
        <v>2</v>
      </c>
      <c r="M22" s="107">
        <v>2.5</v>
      </c>
      <c r="N22" s="107">
        <v>2</v>
      </c>
      <c r="O22" s="107">
        <v>1.5</v>
      </c>
      <c r="P22" s="107">
        <f t="shared" si="3"/>
        <v>9.5</v>
      </c>
      <c r="Q22" s="107">
        <f t="shared" si="4"/>
        <v>0.47500000000000003</v>
      </c>
      <c r="R22" s="108">
        <f t="shared" si="5"/>
        <v>1.2749999999999999</v>
      </c>
      <c r="S22" s="108">
        <f t="shared" si="6"/>
        <v>1.1500000000000001</v>
      </c>
      <c r="T22" s="108">
        <f t="shared" si="7"/>
        <v>1.0249999999999999</v>
      </c>
      <c r="U22" s="108">
        <f t="shared" si="8"/>
        <v>0.85</v>
      </c>
      <c r="V22" s="108">
        <f t="shared" si="9"/>
        <v>0.67500000000000004</v>
      </c>
      <c r="W22" s="26">
        <f t="shared" si="10"/>
        <v>39.5</v>
      </c>
      <c r="X22" s="109">
        <f t="shared" si="11"/>
        <v>7.9</v>
      </c>
      <c r="Y22" s="128">
        <v>40</v>
      </c>
      <c r="Z22" s="112">
        <f t="shared" si="12"/>
        <v>32</v>
      </c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3"/>
    </row>
    <row r="23" spans="1:44" s="111" customFormat="1" x14ac:dyDescent="0.3">
      <c r="A23" s="105">
        <v>17</v>
      </c>
      <c r="B23" s="121">
        <v>671217</v>
      </c>
      <c r="C23" s="122" t="s">
        <v>126</v>
      </c>
      <c r="D23" s="121">
        <v>5</v>
      </c>
      <c r="E23" s="121">
        <v>5</v>
      </c>
      <c r="F23" s="122">
        <v>5</v>
      </c>
      <c r="G23" s="106">
        <v>4</v>
      </c>
      <c r="H23" s="106">
        <v>6</v>
      </c>
      <c r="I23" s="106">
        <f t="shared" si="1"/>
        <v>25</v>
      </c>
      <c r="J23" s="106">
        <f t="shared" si="2"/>
        <v>3.75</v>
      </c>
      <c r="K23" s="107">
        <v>0</v>
      </c>
      <c r="L23" s="107">
        <v>2</v>
      </c>
      <c r="M23" s="107">
        <v>3</v>
      </c>
      <c r="N23" s="107">
        <v>24</v>
      </c>
      <c r="O23" s="107">
        <v>2</v>
      </c>
      <c r="P23" s="107">
        <f t="shared" si="3"/>
        <v>31</v>
      </c>
      <c r="Q23" s="107">
        <f t="shared" si="4"/>
        <v>1.55</v>
      </c>
      <c r="R23" s="108">
        <f t="shared" si="5"/>
        <v>0.75</v>
      </c>
      <c r="S23" s="108">
        <f t="shared" si="6"/>
        <v>0.85</v>
      </c>
      <c r="T23" s="108">
        <f t="shared" si="7"/>
        <v>0.9</v>
      </c>
      <c r="U23" s="108">
        <f t="shared" si="8"/>
        <v>1.8000000000000003</v>
      </c>
      <c r="V23" s="108">
        <f t="shared" si="9"/>
        <v>0.99999999999999989</v>
      </c>
      <c r="W23" s="26">
        <f t="shared" si="10"/>
        <v>56</v>
      </c>
      <c r="X23" s="109">
        <f t="shared" si="11"/>
        <v>11.200000000000001</v>
      </c>
      <c r="Y23" s="128">
        <v>32</v>
      </c>
      <c r="Z23" s="112">
        <f t="shared" si="12"/>
        <v>25.6</v>
      </c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3"/>
    </row>
    <row r="24" spans="1:44" s="111" customFormat="1" x14ac:dyDescent="0.3">
      <c r="A24" s="105">
        <v>18</v>
      </c>
      <c r="B24" s="121">
        <v>671218</v>
      </c>
      <c r="C24" s="122" t="s">
        <v>127</v>
      </c>
      <c r="D24" s="121">
        <v>6</v>
      </c>
      <c r="E24" s="121">
        <v>9</v>
      </c>
      <c r="F24" s="122">
        <v>8</v>
      </c>
      <c r="G24" s="106">
        <v>10</v>
      </c>
      <c r="H24" s="106">
        <v>12</v>
      </c>
      <c r="I24" s="106">
        <f t="shared" si="1"/>
        <v>45</v>
      </c>
      <c r="J24" s="106">
        <f t="shared" si="2"/>
        <v>6.75</v>
      </c>
      <c r="K24" s="107">
        <v>2</v>
      </c>
      <c r="L24" s="107">
        <v>2.5</v>
      </c>
      <c r="M24" s="107">
        <v>2</v>
      </c>
      <c r="N24" s="107">
        <v>3</v>
      </c>
      <c r="O24" s="107">
        <v>4</v>
      </c>
      <c r="P24" s="107">
        <f t="shared" si="3"/>
        <v>13.5</v>
      </c>
      <c r="Q24" s="107">
        <f t="shared" si="4"/>
        <v>0.67500000000000004</v>
      </c>
      <c r="R24" s="108">
        <f t="shared" si="5"/>
        <v>0.99999999999999989</v>
      </c>
      <c r="S24" s="108">
        <f t="shared" si="6"/>
        <v>1.4749999999999999</v>
      </c>
      <c r="T24" s="108">
        <f t="shared" si="7"/>
        <v>1.3</v>
      </c>
      <c r="U24" s="108">
        <f t="shared" si="8"/>
        <v>1.65</v>
      </c>
      <c r="V24" s="108">
        <f t="shared" si="9"/>
        <v>1.9999999999999998</v>
      </c>
      <c r="W24" s="26">
        <f t="shared" si="10"/>
        <v>58.5</v>
      </c>
      <c r="X24" s="109">
        <f t="shared" si="11"/>
        <v>11.700000000000001</v>
      </c>
      <c r="Y24" s="128">
        <v>73</v>
      </c>
      <c r="Z24" s="112">
        <f t="shared" si="12"/>
        <v>58.400000000000006</v>
      </c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3"/>
    </row>
    <row r="25" spans="1:44" s="111" customFormat="1" x14ac:dyDescent="0.3">
      <c r="A25" s="105">
        <v>19</v>
      </c>
      <c r="B25" s="121">
        <v>671219</v>
      </c>
      <c r="C25" s="122" t="s">
        <v>128</v>
      </c>
      <c r="D25" s="121">
        <v>4</v>
      </c>
      <c r="E25" s="121">
        <v>5</v>
      </c>
      <c r="F25" s="122">
        <v>7</v>
      </c>
      <c r="G25" s="106">
        <v>8</v>
      </c>
      <c r="H25" s="106">
        <v>5</v>
      </c>
      <c r="I25" s="106">
        <f t="shared" si="1"/>
        <v>29</v>
      </c>
      <c r="J25" s="106">
        <f t="shared" si="2"/>
        <v>4.3499999999999996</v>
      </c>
      <c r="K25" s="107">
        <v>2.5</v>
      </c>
      <c r="L25" s="107">
        <v>2</v>
      </c>
      <c r="M25" s="107">
        <v>3</v>
      </c>
      <c r="N25" s="107">
        <v>1</v>
      </c>
      <c r="O25" s="107">
        <v>2</v>
      </c>
      <c r="P25" s="107">
        <f t="shared" si="3"/>
        <v>10.5</v>
      </c>
      <c r="Q25" s="107">
        <f t="shared" si="4"/>
        <v>0.52500000000000002</v>
      </c>
      <c r="R25" s="108">
        <f t="shared" si="5"/>
        <v>0.72499999999999998</v>
      </c>
      <c r="S25" s="108">
        <f t="shared" si="6"/>
        <v>0.85</v>
      </c>
      <c r="T25" s="108">
        <f t="shared" si="7"/>
        <v>1.2000000000000002</v>
      </c>
      <c r="U25" s="108">
        <f t="shared" si="8"/>
        <v>1.25</v>
      </c>
      <c r="V25" s="108">
        <f t="shared" si="9"/>
        <v>0.85</v>
      </c>
      <c r="W25" s="26">
        <f t="shared" si="10"/>
        <v>39.5</v>
      </c>
      <c r="X25" s="109">
        <f t="shared" si="11"/>
        <v>7.9</v>
      </c>
      <c r="Y25" s="128">
        <v>36</v>
      </c>
      <c r="Z25" s="112">
        <f t="shared" si="12"/>
        <v>28.8</v>
      </c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3"/>
    </row>
    <row r="26" spans="1:44" s="111" customFormat="1" x14ac:dyDescent="0.3">
      <c r="A26" s="105">
        <v>20</v>
      </c>
      <c r="B26" s="121">
        <v>671220</v>
      </c>
      <c r="C26" s="122" t="s">
        <v>129</v>
      </c>
      <c r="D26" s="121">
        <v>11</v>
      </c>
      <c r="E26" s="121">
        <v>10</v>
      </c>
      <c r="F26" s="122">
        <v>10</v>
      </c>
      <c r="G26" s="106">
        <v>7</v>
      </c>
      <c r="H26" s="106">
        <v>12</v>
      </c>
      <c r="I26" s="106">
        <f t="shared" si="1"/>
        <v>50</v>
      </c>
      <c r="J26" s="106">
        <f t="shared" si="2"/>
        <v>7.5</v>
      </c>
      <c r="K26" s="107">
        <v>3</v>
      </c>
      <c r="L26" s="107">
        <v>2.5</v>
      </c>
      <c r="M26" s="107">
        <v>2</v>
      </c>
      <c r="N26" s="107">
        <v>3</v>
      </c>
      <c r="O26" s="107">
        <v>3.5</v>
      </c>
      <c r="P26" s="107">
        <f t="shared" si="3"/>
        <v>14</v>
      </c>
      <c r="Q26" s="107">
        <f t="shared" si="4"/>
        <v>0.70000000000000007</v>
      </c>
      <c r="R26" s="108">
        <f t="shared" si="5"/>
        <v>1.7999999999999998</v>
      </c>
      <c r="S26" s="108">
        <f t="shared" si="6"/>
        <v>1.625</v>
      </c>
      <c r="T26" s="108">
        <f t="shared" si="7"/>
        <v>1.6</v>
      </c>
      <c r="U26" s="108">
        <f t="shared" si="8"/>
        <v>1.2000000000000002</v>
      </c>
      <c r="V26" s="108">
        <f t="shared" si="9"/>
        <v>1.9749999999999999</v>
      </c>
      <c r="W26" s="26">
        <f t="shared" si="10"/>
        <v>64</v>
      </c>
      <c r="X26" s="109">
        <f t="shared" si="11"/>
        <v>12.8</v>
      </c>
      <c r="Y26" s="128">
        <v>67</v>
      </c>
      <c r="Z26" s="112">
        <f t="shared" si="12"/>
        <v>53.6</v>
      </c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3"/>
    </row>
    <row r="27" spans="1:44" s="111" customFormat="1" x14ac:dyDescent="0.3">
      <c r="A27" s="105">
        <v>21</v>
      </c>
      <c r="B27" s="121">
        <v>671221</v>
      </c>
      <c r="C27" s="122" t="s">
        <v>130</v>
      </c>
      <c r="D27" s="121">
        <v>4</v>
      </c>
      <c r="E27" s="121">
        <v>11</v>
      </c>
      <c r="F27" s="122">
        <v>7</v>
      </c>
      <c r="G27" s="106">
        <v>10</v>
      </c>
      <c r="H27" s="106">
        <v>7</v>
      </c>
      <c r="I27" s="106">
        <f t="shared" si="1"/>
        <v>39</v>
      </c>
      <c r="J27" s="106">
        <f t="shared" si="2"/>
        <v>5.85</v>
      </c>
      <c r="K27" s="107">
        <v>2</v>
      </c>
      <c r="L27" s="107">
        <v>2.5</v>
      </c>
      <c r="M27" s="107">
        <v>2</v>
      </c>
      <c r="N27" s="107">
        <v>3</v>
      </c>
      <c r="O27" s="107">
        <v>1</v>
      </c>
      <c r="P27" s="107">
        <f t="shared" si="3"/>
        <v>10.5</v>
      </c>
      <c r="Q27" s="107">
        <f t="shared" si="4"/>
        <v>0.52500000000000002</v>
      </c>
      <c r="R27" s="108">
        <f t="shared" si="5"/>
        <v>0.7</v>
      </c>
      <c r="S27" s="108">
        <f t="shared" si="6"/>
        <v>1.7749999999999999</v>
      </c>
      <c r="T27" s="108">
        <f t="shared" si="7"/>
        <v>1.1500000000000001</v>
      </c>
      <c r="U27" s="108">
        <f t="shared" si="8"/>
        <v>1.65</v>
      </c>
      <c r="V27" s="108">
        <f t="shared" si="9"/>
        <v>1.1000000000000001</v>
      </c>
      <c r="W27" s="26">
        <f t="shared" si="10"/>
        <v>49.5</v>
      </c>
      <c r="X27" s="109">
        <f t="shared" si="11"/>
        <v>9.9</v>
      </c>
      <c r="Y27" s="128">
        <v>44</v>
      </c>
      <c r="Z27" s="112">
        <f t="shared" si="12"/>
        <v>35.200000000000003</v>
      </c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3"/>
    </row>
    <row r="28" spans="1:44" s="111" customFormat="1" x14ac:dyDescent="0.3">
      <c r="A28" s="105">
        <v>22</v>
      </c>
      <c r="B28" s="121">
        <v>671222</v>
      </c>
      <c r="C28" s="122" t="s">
        <v>131</v>
      </c>
      <c r="D28" s="121">
        <v>15</v>
      </c>
      <c r="E28" s="121">
        <v>18</v>
      </c>
      <c r="F28" s="122">
        <v>19</v>
      </c>
      <c r="G28" s="106">
        <v>14</v>
      </c>
      <c r="H28" s="106">
        <v>16</v>
      </c>
      <c r="I28" s="106">
        <f t="shared" si="1"/>
        <v>82</v>
      </c>
      <c r="J28" s="106">
        <f t="shared" si="2"/>
        <v>12.299999999999999</v>
      </c>
      <c r="K28" s="107">
        <v>5</v>
      </c>
      <c r="L28" s="107">
        <v>6</v>
      </c>
      <c r="M28" s="107">
        <v>5</v>
      </c>
      <c r="N28" s="107">
        <v>6</v>
      </c>
      <c r="O28" s="107">
        <v>5</v>
      </c>
      <c r="P28" s="107">
        <f t="shared" si="3"/>
        <v>27</v>
      </c>
      <c r="Q28" s="107">
        <f t="shared" si="4"/>
        <v>1.35</v>
      </c>
      <c r="R28" s="108">
        <f t="shared" si="5"/>
        <v>2.5</v>
      </c>
      <c r="S28" s="108">
        <f t="shared" si="6"/>
        <v>3</v>
      </c>
      <c r="T28" s="108">
        <f t="shared" si="7"/>
        <v>3.1</v>
      </c>
      <c r="U28" s="108">
        <f t="shared" si="8"/>
        <v>2.4000000000000004</v>
      </c>
      <c r="V28" s="108">
        <f t="shared" si="9"/>
        <v>2.65</v>
      </c>
      <c r="W28" s="26">
        <f t="shared" si="10"/>
        <v>109</v>
      </c>
      <c r="X28" s="109">
        <f t="shared" si="11"/>
        <v>21.8</v>
      </c>
      <c r="Y28" s="128">
        <v>98</v>
      </c>
      <c r="Z28" s="112">
        <f t="shared" si="12"/>
        <v>78.400000000000006</v>
      </c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3"/>
    </row>
    <row r="29" spans="1:44" s="111" customFormat="1" x14ac:dyDescent="0.3">
      <c r="A29" s="105">
        <v>23</v>
      </c>
      <c r="B29" s="121">
        <v>671223</v>
      </c>
      <c r="C29" s="122" t="s">
        <v>132</v>
      </c>
      <c r="D29" s="121">
        <v>13</v>
      </c>
      <c r="E29" s="121">
        <v>9</v>
      </c>
      <c r="F29" s="122">
        <v>8</v>
      </c>
      <c r="G29" s="106">
        <v>8</v>
      </c>
      <c r="H29" s="106">
        <v>12</v>
      </c>
      <c r="I29" s="106">
        <f t="shared" si="1"/>
        <v>50</v>
      </c>
      <c r="J29" s="106">
        <f t="shared" si="2"/>
        <v>7.5</v>
      </c>
      <c r="K29" s="107">
        <v>5</v>
      </c>
      <c r="L29" s="107">
        <v>3</v>
      </c>
      <c r="M29" s="107">
        <v>5</v>
      </c>
      <c r="N29" s="107">
        <v>1</v>
      </c>
      <c r="O29" s="107">
        <v>2</v>
      </c>
      <c r="P29" s="107">
        <f t="shared" si="3"/>
        <v>16</v>
      </c>
      <c r="Q29" s="107">
        <f t="shared" si="4"/>
        <v>0.8</v>
      </c>
      <c r="R29" s="108">
        <f t="shared" si="5"/>
        <v>2.2000000000000002</v>
      </c>
      <c r="S29" s="108">
        <f t="shared" si="6"/>
        <v>1.5</v>
      </c>
      <c r="T29" s="108">
        <f t="shared" si="7"/>
        <v>1.45</v>
      </c>
      <c r="U29" s="108">
        <f t="shared" si="8"/>
        <v>1.25</v>
      </c>
      <c r="V29" s="108">
        <f t="shared" si="9"/>
        <v>1.9</v>
      </c>
      <c r="W29" s="26">
        <f t="shared" si="10"/>
        <v>66</v>
      </c>
      <c r="X29" s="109">
        <f t="shared" si="11"/>
        <v>13.200000000000001</v>
      </c>
      <c r="Y29" s="128">
        <v>52</v>
      </c>
      <c r="Z29" s="112">
        <f t="shared" si="12"/>
        <v>41.6</v>
      </c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3"/>
    </row>
    <row r="30" spans="1:44" s="111" customFormat="1" x14ac:dyDescent="0.3">
      <c r="A30" s="105">
        <v>24</v>
      </c>
      <c r="B30" s="121">
        <v>671224</v>
      </c>
      <c r="C30" s="122" t="s">
        <v>133</v>
      </c>
      <c r="D30" s="121">
        <v>16</v>
      </c>
      <c r="E30" s="121">
        <v>15</v>
      </c>
      <c r="F30" s="122">
        <v>19</v>
      </c>
      <c r="G30" s="106">
        <v>10</v>
      </c>
      <c r="H30" s="106">
        <v>9</v>
      </c>
      <c r="I30" s="106">
        <f t="shared" si="1"/>
        <v>69</v>
      </c>
      <c r="J30" s="106">
        <f t="shared" si="2"/>
        <v>10.35</v>
      </c>
      <c r="K30" s="107">
        <v>2</v>
      </c>
      <c r="L30" s="107">
        <v>3</v>
      </c>
      <c r="M30" s="107">
        <v>5</v>
      </c>
      <c r="N30" s="107">
        <v>6</v>
      </c>
      <c r="O30" s="107">
        <v>5</v>
      </c>
      <c r="P30" s="107">
        <f t="shared" si="3"/>
        <v>21</v>
      </c>
      <c r="Q30" s="107">
        <f t="shared" si="4"/>
        <v>1.05</v>
      </c>
      <c r="R30" s="108">
        <f t="shared" si="5"/>
        <v>2.5</v>
      </c>
      <c r="S30" s="108">
        <f t="shared" si="6"/>
        <v>2.4</v>
      </c>
      <c r="T30" s="108">
        <f t="shared" si="7"/>
        <v>3.1</v>
      </c>
      <c r="U30" s="108">
        <f t="shared" si="8"/>
        <v>1.8</v>
      </c>
      <c r="V30" s="108">
        <f t="shared" si="9"/>
        <v>1.5999999999999999</v>
      </c>
      <c r="W30" s="26">
        <f t="shared" si="10"/>
        <v>90</v>
      </c>
      <c r="X30" s="109">
        <f t="shared" si="11"/>
        <v>18</v>
      </c>
      <c r="Y30" s="128">
        <v>80</v>
      </c>
      <c r="Z30" s="112">
        <f t="shared" si="12"/>
        <v>64</v>
      </c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3"/>
    </row>
    <row r="31" spans="1:44" s="111" customFormat="1" x14ac:dyDescent="0.3">
      <c r="A31" s="105">
        <v>25</v>
      </c>
      <c r="B31" s="121">
        <v>671225</v>
      </c>
      <c r="C31" s="122" t="s">
        <v>134</v>
      </c>
      <c r="D31" s="121">
        <v>6</v>
      </c>
      <c r="E31" s="121">
        <v>9</v>
      </c>
      <c r="F31" s="122">
        <v>4</v>
      </c>
      <c r="G31" s="106">
        <v>9</v>
      </c>
      <c r="H31" s="106">
        <v>4</v>
      </c>
      <c r="I31" s="106">
        <f t="shared" si="1"/>
        <v>32</v>
      </c>
      <c r="J31" s="106">
        <f t="shared" si="2"/>
        <v>4.8</v>
      </c>
      <c r="K31" s="107">
        <v>2.5</v>
      </c>
      <c r="L31" s="107">
        <v>2</v>
      </c>
      <c r="M31" s="107">
        <v>2</v>
      </c>
      <c r="N31" s="107">
        <v>4</v>
      </c>
      <c r="O31" s="107">
        <v>1.5</v>
      </c>
      <c r="P31" s="107">
        <f t="shared" si="3"/>
        <v>12</v>
      </c>
      <c r="Q31" s="107">
        <f t="shared" si="4"/>
        <v>0.60000000000000009</v>
      </c>
      <c r="R31" s="108">
        <f t="shared" si="5"/>
        <v>1.0249999999999999</v>
      </c>
      <c r="S31" s="108">
        <f t="shared" si="6"/>
        <v>1.45</v>
      </c>
      <c r="T31" s="108">
        <f t="shared" si="7"/>
        <v>0.7</v>
      </c>
      <c r="U31" s="108">
        <f t="shared" si="8"/>
        <v>1.5499999999999998</v>
      </c>
      <c r="V31" s="108">
        <f t="shared" si="9"/>
        <v>0.67500000000000004</v>
      </c>
      <c r="W31" s="26">
        <f t="shared" si="10"/>
        <v>44</v>
      </c>
      <c r="X31" s="109">
        <f t="shared" si="11"/>
        <v>8.8000000000000007</v>
      </c>
      <c r="Y31" s="128">
        <v>40</v>
      </c>
      <c r="Z31" s="112">
        <f t="shared" si="12"/>
        <v>32</v>
      </c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3"/>
    </row>
    <row r="32" spans="1:44" s="111" customFormat="1" x14ac:dyDescent="0.3">
      <c r="A32" s="105">
        <v>26</v>
      </c>
      <c r="B32" s="121">
        <v>671226</v>
      </c>
      <c r="C32" s="122" t="s">
        <v>135</v>
      </c>
      <c r="D32" s="121">
        <v>5</v>
      </c>
      <c r="E32" s="121">
        <v>7</v>
      </c>
      <c r="F32" s="122">
        <v>6</v>
      </c>
      <c r="G32" s="106">
        <v>5</v>
      </c>
      <c r="H32" s="106">
        <v>7</v>
      </c>
      <c r="I32" s="106">
        <f t="shared" si="1"/>
        <v>30</v>
      </c>
      <c r="J32" s="106">
        <f t="shared" si="2"/>
        <v>4.5</v>
      </c>
      <c r="K32" s="107">
        <v>2.5</v>
      </c>
      <c r="L32" s="107">
        <v>1.5</v>
      </c>
      <c r="M32" s="107">
        <v>2</v>
      </c>
      <c r="N32" s="107">
        <v>2</v>
      </c>
      <c r="O32" s="107">
        <v>2.5</v>
      </c>
      <c r="P32" s="107">
        <f t="shared" si="3"/>
        <v>10.5</v>
      </c>
      <c r="Q32" s="107">
        <f t="shared" si="4"/>
        <v>0.52500000000000002</v>
      </c>
      <c r="R32" s="108">
        <f t="shared" si="5"/>
        <v>0.875</v>
      </c>
      <c r="S32" s="108">
        <f t="shared" si="6"/>
        <v>1.125</v>
      </c>
      <c r="T32" s="108">
        <f t="shared" si="7"/>
        <v>0.99999999999999989</v>
      </c>
      <c r="U32" s="108">
        <f t="shared" si="8"/>
        <v>0.85</v>
      </c>
      <c r="V32" s="108">
        <f t="shared" si="9"/>
        <v>1.175</v>
      </c>
      <c r="W32" s="26">
        <f t="shared" si="10"/>
        <v>40.5</v>
      </c>
      <c r="X32" s="109">
        <f t="shared" si="11"/>
        <v>8.1</v>
      </c>
      <c r="Y32" s="128">
        <v>40</v>
      </c>
      <c r="Z32" s="112">
        <f t="shared" si="12"/>
        <v>32</v>
      </c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3"/>
    </row>
    <row r="33" spans="1:44" s="111" customFormat="1" x14ac:dyDescent="0.3">
      <c r="A33" s="105">
        <v>27</v>
      </c>
      <c r="B33" s="121">
        <v>671227</v>
      </c>
      <c r="C33" s="122" t="s">
        <v>136</v>
      </c>
      <c r="D33" s="121">
        <v>8</v>
      </c>
      <c r="E33" s="121">
        <v>9</v>
      </c>
      <c r="F33" s="122">
        <v>7</v>
      </c>
      <c r="G33" s="106">
        <v>5</v>
      </c>
      <c r="H33" s="106">
        <v>7</v>
      </c>
      <c r="I33" s="106">
        <f t="shared" si="1"/>
        <v>36</v>
      </c>
      <c r="J33" s="106">
        <f t="shared" si="2"/>
        <v>5.3999999999999995</v>
      </c>
      <c r="K33" s="107">
        <v>1.5</v>
      </c>
      <c r="L33" s="107">
        <v>3</v>
      </c>
      <c r="M33" s="107">
        <v>2</v>
      </c>
      <c r="N33" s="107">
        <v>4</v>
      </c>
      <c r="O33" s="107">
        <v>3</v>
      </c>
      <c r="P33" s="107">
        <f t="shared" si="3"/>
        <v>13.5</v>
      </c>
      <c r="Q33" s="107">
        <f t="shared" si="4"/>
        <v>0.67500000000000004</v>
      </c>
      <c r="R33" s="108">
        <f t="shared" si="5"/>
        <v>1.2749999999999999</v>
      </c>
      <c r="S33" s="108">
        <f t="shared" si="6"/>
        <v>1.5</v>
      </c>
      <c r="T33" s="108">
        <f t="shared" si="7"/>
        <v>1.1500000000000001</v>
      </c>
      <c r="U33" s="108">
        <f t="shared" si="8"/>
        <v>0.95</v>
      </c>
      <c r="V33" s="108">
        <f t="shared" si="9"/>
        <v>1.2000000000000002</v>
      </c>
      <c r="W33" s="26">
        <f t="shared" si="10"/>
        <v>49.5</v>
      </c>
      <c r="X33" s="109">
        <f t="shared" si="11"/>
        <v>9.9</v>
      </c>
      <c r="Y33" s="128">
        <v>48</v>
      </c>
      <c r="Z33" s="112">
        <f t="shared" si="12"/>
        <v>38.400000000000006</v>
      </c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3"/>
    </row>
    <row r="34" spans="1:44" s="111" customFormat="1" x14ac:dyDescent="0.3">
      <c r="A34" s="105">
        <v>28</v>
      </c>
      <c r="B34" s="121">
        <v>671228</v>
      </c>
      <c r="C34" s="122" t="s">
        <v>137</v>
      </c>
      <c r="D34" s="121">
        <v>4</v>
      </c>
      <c r="E34" s="121">
        <v>6</v>
      </c>
      <c r="F34" s="122">
        <v>8</v>
      </c>
      <c r="G34" s="106">
        <v>7</v>
      </c>
      <c r="H34" s="106">
        <v>6</v>
      </c>
      <c r="I34" s="106">
        <f t="shared" si="1"/>
        <v>31</v>
      </c>
      <c r="J34" s="106">
        <f t="shared" si="2"/>
        <v>4.6499999999999995</v>
      </c>
      <c r="K34" s="107">
        <v>1.5</v>
      </c>
      <c r="L34" s="107">
        <v>2</v>
      </c>
      <c r="M34" s="107">
        <v>3</v>
      </c>
      <c r="N34" s="107">
        <v>4</v>
      </c>
      <c r="O34" s="107">
        <v>3</v>
      </c>
      <c r="P34" s="107">
        <f t="shared" si="3"/>
        <v>13.5</v>
      </c>
      <c r="Q34" s="107">
        <f t="shared" si="4"/>
        <v>0.67500000000000004</v>
      </c>
      <c r="R34" s="108">
        <f t="shared" si="5"/>
        <v>0.67500000000000004</v>
      </c>
      <c r="S34" s="108">
        <f t="shared" si="6"/>
        <v>0.99999999999999989</v>
      </c>
      <c r="T34" s="108">
        <f t="shared" si="7"/>
        <v>1.35</v>
      </c>
      <c r="U34" s="108">
        <f t="shared" si="8"/>
        <v>1.25</v>
      </c>
      <c r="V34" s="108">
        <f t="shared" si="9"/>
        <v>1.0499999999999998</v>
      </c>
      <c r="W34" s="26">
        <f t="shared" si="10"/>
        <v>44.5</v>
      </c>
      <c r="X34" s="109">
        <f t="shared" si="11"/>
        <v>8.9</v>
      </c>
      <c r="Y34" s="128">
        <v>40</v>
      </c>
      <c r="Z34" s="112">
        <f t="shared" si="12"/>
        <v>32</v>
      </c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3"/>
    </row>
    <row r="35" spans="1:44" s="111" customFormat="1" x14ac:dyDescent="0.3">
      <c r="A35" s="105">
        <v>29</v>
      </c>
      <c r="B35" s="121">
        <v>671229</v>
      </c>
      <c r="C35" s="122" t="s">
        <v>138</v>
      </c>
      <c r="D35" s="121">
        <v>12</v>
      </c>
      <c r="E35" s="121">
        <v>10</v>
      </c>
      <c r="F35" s="122">
        <v>14</v>
      </c>
      <c r="G35" s="106">
        <v>13</v>
      </c>
      <c r="H35" s="106">
        <v>11</v>
      </c>
      <c r="I35" s="106">
        <f t="shared" si="1"/>
        <v>60</v>
      </c>
      <c r="J35" s="106">
        <f t="shared" si="2"/>
        <v>9</v>
      </c>
      <c r="K35" s="107">
        <v>4</v>
      </c>
      <c r="L35" s="107">
        <v>3</v>
      </c>
      <c r="M35" s="107">
        <v>5</v>
      </c>
      <c r="N35" s="107">
        <v>4</v>
      </c>
      <c r="O35" s="107">
        <v>3</v>
      </c>
      <c r="P35" s="107">
        <f t="shared" si="3"/>
        <v>19</v>
      </c>
      <c r="Q35" s="107">
        <f t="shared" si="4"/>
        <v>0.95000000000000007</v>
      </c>
      <c r="R35" s="108">
        <f t="shared" si="5"/>
        <v>1.9999999999999998</v>
      </c>
      <c r="S35" s="108">
        <f t="shared" si="6"/>
        <v>1.65</v>
      </c>
      <c r="T35" s="108">
        <f t="shared" si="7"/>
        <v>2.35</v>
      </c>
      <c r="U35" s="108">
        <f t="shared" si="8"/>
        <v>2.15</v>
      </c>
      <c r="V35" s="108">
        <f t="shared" si="9"/>
        <v>1.7999999999999998</v>
      </c>
      <c r="W35" s="26">
        <f t="shared" si="10"/>
        <v>79</v>
      </c>
      <c r="X35" s="109">
        <f t="shared" si="11"/>
        <v>15.8</v>
      </c>
      <c r="Y35" s="128">
        <v>68</v>
      </c>
      <c r="Z35" s="112">
        <f t="shared" si="12"/>
        <v>54.400000000000006</v>
      </c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3"/>
    </row>
    <row r="36" spans="1:44" s="111" customFormat="1" x14ac:dyDescent="0.3">
      <c r="A36" s="105">
        <v>30</v>
      </c>
      <c r="B36" s="121">
        <v>671230</v>
      </c>
      <c r="C36" s="122" t="s">
        <v>139</v>
      </c>
      <c r="D36" s="121">
        <v>12</v>
      </c>
      <c r="E36" s="121">
        <v>16</v>
      </c>
      <c r="F36" s="122">
        <v>12</v>
      </c>
      <c r="G36" s="106">
        <v>12</v>
      </c>
      <c r="H36" s="106">
        <v>15</v>
      </c>
      <c r="I36" s="106">
        <f t="shared" si="1"/>
        <v>67</v>
      </c>
      <c r="J36" s="106">
        <f t="shared" si="2"/>
        <v>10.049999999999999</v>
      </c>
      <c r="K36" s="107">
        <v>4</v>
      </c>
      <c r="L36" s="107">
        <v>5</v>
      </c>
      <c r="M36" s="107">
        <v>4</v>
      </c>
      <c r="N36" s="107">
        <v>5</v>
      </c>
      <c r="O36" s="107">
        <v>4</v>
      </c>
      <c r="P36" s="107">
        <f t="shared" si="3"/>
        <v>22</v>
      </c>
      <c r="Q36" s="107">
        <f t="shared" si="4"/>
        <v>1.1000000000000001</v>
      </c>
      <c r="R36" s="108">
        <f t="shared" si="5"/>
        <v>1.9999999999999998</v>
      </c>
      <c r="S36" s="108">
        <f t="shared" si="6"/>
        <v>2.65</v>
      </c>
      <c r="T36" s="108">
        <f t="shared" si="7"/>
        <v>1.9999999999999998</v>
      </c>
      <c r="U36" s="108">
        <f t="shared" si="8"/>
        <v>2.0499999999999998</v>
      </c>
      <c r="V36" s="108">
        <f t="shared" si="9"/>
        <v>2.4500000000000002</v>
      </c>
      <c r="W36" s="26">
        <f t="shared" si="10"/>
        <v>89</v>
      </c>
      <c r="X36" s="109">
        <f t="shared" si="11"/>
        <v>17.8</v>
      </c>
      <c r="Y36" s="128">
        <v>70</v>
      </c>
      <c r="Z36" s="112">
        <f t="shared" si="12"/>
        <v>56</v>
      </c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3"/>
    </row>
    <row r="37" spans="1:44" s="111" customFormat="1" x14ac:dyDescent="0.3">
      <c r="A37" s="105">
        <v>31</v>
      </c>
      <c r="B37" s="121">
        <v>671231</v>
      </c>
      <c r="C37" s="122" t="s">
        <v>139</v>
      </c>
      <c r="D37" s="121">
        <v>10</v>
      </c>
      <c r="E37" s="121">
        <v>12</v>
      </c>
      <c r="F37" s="122">
        <v>8</v>
      </c>
      <c r="G37" s="106">
        <v>14</v>
      </c>
      <c r="H37" s="106">
        <v>9</v>
      </c>
      <c r="I37" s="106">
        <f t="shared" si="1"/>
        <v>53</v>
      </c>
      <c r="J37" s="106">
        <f t="shared" si="2"/>
        <v>7.9499999999999993</v>
      </c>
      <c r="K37" s="107">
        <v>2.5</v>
      </c>
      <c r="L37" s="107">
        <v>3</v>
      </c>
      <c r="M37" s="107">
        <v>4</v>
      </c>
      <c r="N37" s="107">
        <v>3</v>
      </c>
      <c r="O37" s="107">
        <v>2</v>
      </c>
      <c r="P37" s="107">
        <f t="shared" si="3"/>
        <v>14.5</v>
      </c>
      <c r="Q37" s="107">
        <f t="shared" si="4"/>
        <v>0.72500000000000009</v>
      </c>
      <c r="R37" s="108">
        <f t="shared" si="5"/>
        <v>1.625</v>
      </c>
      <c r="S37" s="108">
        <f t="shared" si="6"/>
        <v>1.9499999999999997</v>
      </c>
      <c r="T37" s="108">
        <f t="shared" si="7"/>
        <v>1.4</v>
      </c>
      <c r="U37" s="108">
        <f t="shared" si="8"/>
        <v>2.25</v>
      </c>
      <c r="V37" s="108">
        <f t="shared" si="9"/>
        <v>1.45</v>
      </c>
      <c r="W37" s="26">
        <f t="shared" si="10"/>
        <v>67.5</v>
      </c>
      <c r="X37" s="109">
        <f t="shared" si="11"/>
        <v>13.5</v>
      </c>
      <c r="Y37" s="128">
        <v>53</v>
      </c>
      <c r="Z37" s="112">
        <f t="shared" si="12"/>
        <v>42.400000000000006</v>
      </c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3"/>
    </row>
    <row r="38" spans="1:44" s="111" customFormat="1" x14ac:dyDescent="0.3">
      <c r="A38" s="105">
        <v>32</v>
      </c>
      <c r="B38" s="121">
        <v>671232</v>
      </c>
      <c r="C38" s="122" t="s">
        <v>140</v>
      </c>
      <c r="D38" s="121">
        <v>16</v>
      </c>
      <c r="E38" s="121">
        <v>15</v>
      </c>
      <c r="F38" s="122">
        <v>16</v>
      </c>
      <c r="G38" s="106">
        <v>15</v>
      </c>
      <c r="H38" s="106">
        <v>12</v>
      </c>
      <c r="I38" s="106">
        <f t="shared" si="1"/>
        <v>74</v>
      </c>
      <c r="J38" s="106">
        <f t="shared" si="2"/>
        <v>11.1</v>
      </c>
      <c r="K38" s="107">
        <v>5</v>
      </c>
      <c r="L38" s="107">
        <v>4</v>
      </c>
      <c r="M38" s="107">
        <v>4.5</v>
      </c>
      <c r="N38" s="107">
        <v>5</v>
      </c>
      <c r="O38" s="107">
        <v>4</v>
      </c>
      <c r="P38" s="107">
        <f t="shared" si="3"/>
        <v>22.5</v>
      </c>
      <c r="Q38" s="107">
        <f t="shared" si="4"/>
        <v>1.125</v>
      </c>
      <c r="R38" s="108">
        <f t="shared" si="5"/>
        <v>2.65</v>
      </c>
      <c r="S38" s="108">
        <f t="shared" si="6"/>
        <v>2.4500000000000002</v>
      </c>
      <c r="T38" s="108">
        <f t="shared" si="7"/>
        <v>2.625</v>
      </c>
      <c r="U38" s="108">
        <f t="shared" si="8"/>
        <v>2.5</v>
      </c>
      <c r="V38" s="108">
        <f t="shared" si="9"/>
        <v>1.9999999999999998</v>
      </c>
      <c r="W38" s="26">
        <f t="shared" si="10"/>
        <v>96.5</v>
      </c>
      <c r="X38" s="109">
        <f t="shared" si="11"/>
        <v>19.3</v>
      </c>
      <c r="Y38" s="128">
        <v>84</v>
      </c>
      <c r="Z38" s="112">
        <f t="shared" si="12"/>
        <v>67.2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3"/>
    </row>
    <row r="39" spans="1:44" s="111" customFormat="1" x14ac:dyDescent="0.3">
      <c r="A39" s="105">
        <v>33</v>
      </c>
      <c r="B39" s="121">
        <v>671233</v>
      </c>
      <c r="C39" s="122" t="s">
        <v>104</v>
      </c>
      <c r="D39" s="121">
        <v>4</v>
      </c>
      <c r="E39" s="121">
        <v>3</v>
      </c>
      <c r="F39" s="122">
        <v>2</v>
      </c>
      <c r="G39" s="106">
        <v>3</v>
      </c>
      <c r="H39" s="106">
        <v>2</v>
      </c>
      <c r="I39" s="106">
        <f t="shared" si="1"/>
        <v>14</v>
      </c>
      <c r="J39" s="106">
        <f t="shared" si="2"/>
        <v>2.1</v>
      </c>
      <c r="K39" s="107">
        <v>1</v>
      </c>
      <c r="L39" s="107">
        <v>1.5</v>
      </c>
      <c r="M39" s="107">
        <v>2</v>
      </c>
      <c r="N39" s="107">
        <v>3</v>
      </c>
      <c r="O39" s="107">
        <v>2</v>
      </c>
      <c r="P39" s="107">
        <f t="shared" si="3"/>
        <v>9.5</v>
      </c>
      <c r="Q39" s="107">
        <f t="shared" si="4"/>
        <v>0.47500000000000003</v>
      </c>
      <c r="R39" s="108">
        <f t="shared" si="5"/>
        <v>0.65</v>
      </c>
      <c r="S39" s="108">
        <f t="shared" si="6"/>
        <v>0.52499999999999991</v>
      </c>
      <c r="T39" s="108">
        <f t="shared" si="7"/>
        <v>0.4</v>
      </c>
      <c r="U39" s="108">
        <f t="shared" si="8"/>
        <v>0.6</v>
      </c>
      <c r="V39" s="108">
        <f t="shared" si="9"/>
        <v>0.4</v>
      </c>
      <c r="W39" s="26">
        <f t="shared" si="10"/>
        <v>23.5</v>
      </c>
      <c r="X39" s="109">
        <f t="shared" si="11"/>
        <v>4.7</v>
      </c>
      <c r="Y39" s="128">
        <v>20</v>
      </c>
      <c r="Z39" s="112">
        <f t="shared" si="12"/>
        <v>16</v>
      </c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3"/>
    </row>
    <row r="40" spans="1:44" s="111" customFormat="1" x14ac:dyDescent="0.3">
      <c r="A40" s="105">
        <v>34</v>
      </c>
      <c r="B40" s="121">
        <v>671234</v>
      </c>
      <c r="C40" s="122" t="s">
        <v>141</v>
      </c>
      <c r="D40" s="121">
        <v>4</v>
      </c>
      <c r="E40" s="121">
        <v>5</v>
      </c>
      <c r="F40" s="122">
        <v>6</v>
      </c>
      <c r="G40" s="106">
        <v>8</v>
      </c>
      <c r="H40" s="106">
        <v>7</v>
      </c>
      <c r="I40" s="106">
        <f t="shared" si="1"/>
        <v>30</v>
      </c>
      <c r="J40" s="106">
        <f t="shared" si="2"/>
        <v>4.5</v>
      </c>
      <c r="K40" s="107">
        <v>2.5</v>
      </c>
      <c r="L40" s="107">
        <v>3</v>
      </c>
      <c r="M40" s="107">
        <v>2</v>
      </c>
      <c r="N40" s="107">
        <v>1</v>
      </c>
      <c r="O40" s="107">
        <v>2</v>
      </c>
      <c r="P40" s="107">
        <f t="shared" si="3"/>
        <v>10.5</v>
      </c>
      <c r="Q40" s="107">
        <f t="shared" si="4"/>
        <v>0.52500000000000002</v>
      </c>
      <c r="R40" s="108">
        <f t="shared" si="5"/>
        <v>0.72499999999999998</v>
      </c>
      <c r="S40" s="108">
        <f t="shared" si="6"/>
        <v>0.9</v>
      </c>
      <c r="T40" s="108">
        <f t="shared" si="7"/>
        <v>0.99999999999999989</v>
      </c>
      <c r="U40" s="108">
        <f t="shared" si="8"/>
        <v>1.25</v>
      </c>
      <c r="V40" s="108">
        <f t="shared" si="9"/>
        <v>1.1500000000000001</v>
      </c>
      <c r="W40" s="26">
        <f t="shared" si="10"/>
        <v>40.5</v>
      </c>
      <c r="X40" s="109">
        <f t="shared" si="11"/>
        <v>8.1</v>
      </c>
      <c r="Y40" s="128">
        <v>40</v>
      </c>
      <c r="Z40" s="112">
        <f t="shared" si="12"/>
        <v>32</v>
      </c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3"/>
    </row>
    <row r="41" spans="1:44" s="111" customFormat="1" x14ac:dyDescent="0.3">
      <c r="A41" s="105">
        <v>35</v>
      </c>
      <c r="B41" s="121">
        <v>671235</v>
      </c>
      <c r="C41" s="122" t="s">
        <v>142</v>
      </c>
      <c r="D41" s="121">
        <v>12</v>
      </c>
      <c r="E41" s="121">
        <v>11</v>
      </c>
      <c r="F41" s="122">
        <v>14</v>
      </c>
      <c r="G41" s="106">
        <v>12</v>
      </c>
      <c r="H41" s="106">
        <v>13</v>
      </c>
      <c r="I41" s="106">
        <f t="shared" si="1"/>
        <v>62</v>
      </c>
      <c r="J41" s="106">
        <f t="shared" si="2"/>
        <v>9.2999999999999989</v>
      </c>
      <c r="K41" s="107">
        <v>2</v>
      </c>
      <c r="L41" s="107">
        <v>2.5</v>
      </c>
      <c r="M41" s="107">
        <v>2</v>
      </c>
      <c r="N41" s="107">
        <v>2.5</v>
      </c>
      <c r="O41" s="107">
        <v>3</v>
      </c>
      <c r="P41" s="107">
        <f t="shared" si="3"/>
        <v>12</v>
      </c>
      <c r="Q41" s="107">
        <f t="shared" si="4"/>
        <v>0.60000000000000009</v>
      </c>
      <c r="R41" s="108">
        <f t="shared" si="5"/>
        <v>1.9</v>
      </c>
      <c r="S41" s="108">
        <f t="shared" si="6"/>
        <v>1.7749999999999999</v>
      </c>
      <c r="T41" s="108">
        <f t="shared" si="7"/>
        <v>2.2000000000000002</v>
      </c>
      <c r="U41" s="108">
        <f t="shared" si="8"/>
        <v>1.9249999999999998</v>
      </c>
      <c r="V41" s="108">
        <f t="shared" si="9"/>
        <v>2.1</v>
      </c>
      <c r="W41" s="26">
        <f t="shared" si="10"/>
        <v>74</v>
      </c>
      <c r="X41" s="109">
        <f t="shared" si="11"/>
        <v>14.8</v>
      </c>
      <c r="Y41" s="128">
        <v>73</v>
      </c>
      <c r="Z41" s="112">
        <f t="shared" si="12"/>
        <v>58.400000000000006</v>
      </c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3"/>
    </row>
    <row r="42" spans="1:44" s="111" customFormat="1" x14ac:dyDescent="0.3">
      <c r="A42" s="105">
        <v>36</v>
      </c>
      <c r="B42" s="121">
        <v>671236</v>
      </c>
      <c r="C42" s="122" t="s">
        <v>143</v>
      </c>
      <c r="D42" s="121">
        <v>10</v>
      </c>
      <c r="E42" s="121">
        <v>10</v>
      </c>
      <c r="F42" s="122">
        <v>9</v>
      </c>
      <c r="G42" s="106">
        <v>10</v>
      </c>
      <c r="H42" s="106">
        <v>12</v>
      </c>
      <c r="I42" s="106">
        <f t="shared" si="1"/>
        <v>51</v>
      </c>
      <c r="J42" s="106">
        <f t="shared" si="2"/>
        <v>7.6499999999999995</v>
      </c>
      <c r="K42" s="107">
        <v>4</v>
      </c>
      <c r="L42" s="107">
        <v>4.5</v>
      </c>
      <c r="M42" s="107">
        <v>3</v>
      </c>
      <c r="N42" s="107">
        <v>2</v>
      </c>
      <c r="O42" s="107">
        <v>4</v>
      </c>
      <c r="P42" s="107">
        <f t="shared" si="3"/>
        <v>17.5</v>
      </c>
      <c r="Q42" s="107">
        <f t="shared" si="4"/>
        <v>0.875</v>
      </c>
      <c r="R42" s="108">
        <f t="shared" si="5"/>
        <v>1.7</v>
      </c>
      <c r="S42" s="108">
        <f t="shared" si="6"/>
        <v>1.7250000000000001</v>
      </c>
      <c r="T42" s="108">
        <f t="shared" si="7"/>
        <v>1.5</v>
      </c>
      <c r="U42" s="108">
        <f t="shared" si="8"/>
        <v>1.6</v>
      </c>
      <c r="V42" s="108">
        <f t="shared" si="9"/>
        <v>1.9999999999999998</v>
      </c>
      <c r="W42" s="26">
        <f t="shared" si="10"/>
        <v>68.5</v>
      </c>
      <c r="X42" s="109">
        <f t="shared" si="11"/>
        <v>13.700000000000001</v>
      </c>
      <c r="Y42" s="128">
        <v>50</v>
      </c>
      <c r="Z42" s="112">
        <f t="shared" si="12"/>
        <v>40</v>
      </c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3"/>
    </row>
    <row r="43" spans="1:44" s="111" customFormat="1" x14ac:dyDescent="0.3">
      <c r="A43" s="105">
        <v>37</v>
      </c>
      <c r="B43" s="121">
        <v>671237</v>
      </c>
      <c r="C43" s="122" t="s">
        <v>144</v>
      </c>
      <c r="D43" s="121">
        <v>14</v>
      </c>
      <c r="E43" s="121">
        <v>12</v>
      </c>
      <c r="F43" s="122">
        <v>13</v>
      </c>
      <c r="G43" s="106">
        <v>12</v>
      </c>
      <c r="H43" s="106">
        <v>14</v>
      </c>
      <c r="I43" s="106">
        <f t="shared" si="1"/>
        <v>65</v>
      </c>
      <c r="J43" s="106">
        <f t="shared" si="2"/>
        <v>9.75</v>
      </c>
      <c r="K43" s="107">
        <v>4.5</v>
      </c>
      <c r="L43" s="107">
        <v>3</v>
      </c>
      <c r="M43" s="107">
        <v>2</v>
      </c>
      <c r="N43" s="107">
        <v>4</v>
      </c>
      <c r="O43" s="107">
        <v>3</v>
      </c>
      <c r="P43" s="107">
        <f t="shared" si="3"/>
        <v>16.5</v>
      </c>
      <c r="Q43" s="107">
        <f t="shared" si="4"/>
        <v>0.82500000000000007</v>
      </c>
      <c r="R43" s="108">
        <f t="shared" si="5"/>
        <v>2.3250000000000002</v>
      </c>
      <c r="S43" s="108">
        <f t="shared" si="6"/>
        <v>1.9499999999999997</v>
      </c>
      <c r="T43" s="108">
        <f t="shared" si="7"/>
        <v>2.0499999999999998</v>
      </c>
      <c r="U43" s="108">
        <f t="shared" si="8"/>
        <v>1.9999999999999998</v>
      </c>
      <c r="V43" s="108">
        <f t="shared" si="9"/>
        <v>2.25</v>
      </c>
      <c r="W43" s="26">
        <f t="shared" si="10"/>
        <v>81.5</v>
      </c>
      <c r="X43" s="109">
        <f t="shared" si="11"/>
        <v>16.3</v>
      </c>
      <c r="Y43" s="128">
        <v>77</v>
      </c>
      <c r="Z43" s="112">
        <f t="shared" si="12"/>
        <v>61.6</v>
      </c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3"/>
    </row>
    <row r="44" spans="1:44" s="111" customFormat="1" x14ac:dyDescent="0.3">
      <c r="A44" s="105">
        <v>38</v>
      </c>
      <c r="B44" s="121">
        <v>671238</v>
      </c>
      <c r="C44" s="122" t="s">
        <v>145</v>
      </c>
      <c r="D44" s="121">
        <v>8</v>
      </c>
      <c r="E44" s="121">
        <v>8</v>
      </c>
      <c r="F44" s="122">
        <v>10</v>
      </c>
      <c r="G44" s="106">
        <v>12</v>
      </c>
      <c r="H44" s="106">
        <v>13</v>
      </c>
      <c r="I44" s="106">
        <f t="shared" si="1"/>
        <v>51</v>
      </c>
      <c r="J44" s="106">
        <f t="shared" si="2"/>
        <v>7.6499999999999995</v>
      </c>
      <c r="K44" s="107">
        <v>2</v>
      </c>
      <c r="L44" s="107">
        <v>2.5</v>
      </c>
      <c r="M44" s="107">
        <v>3</v>
      </c>
      <c r="N44" s="107">
        <v>4</v>
      </c>
      <c r="O44" s="107">
        <v>2</v>
      </c>
      <c r="P44" s="107">
        <f t="shared" si="3"/>
        <v>13.5</v>
      </c>
      <c r="Q44" s="107">
        <f t="shared" si="4"/>
        <v>0.67500000000000004</v>
      </c>
      <c r="R44" s="108">
        <f t="shared" si="5"/>
        <v>1.3</v>
      </c>
      <c r="S44" s="108">
        <f t="shared" si="6"/>
        <v>1.325</v>
      </c>
      <c r="T44" s="108">
        <f t="shared" si="7"/>
        <v>1.65</v>
      </c>
      <c r="U44" s="108">
        <f t="shared" si="8"/>
        <v>1.9999999999999998</v>
      </c>
      <c r="V44" s="108">
        <f t="shared" si="9"/>
        <v>2.0499999999999998</v>
      </c>
      <c r="W44" s="26">
        <f t="shared" si="10"/>
        <v>64.5</v>
      </c>
      <c r="X44" s="109">
        <f t="shared" si="11"/>
        <v>12.9</v>
      </c>
      <c r="Y44" s="128">
        <v>43</v>
      </c>
      <c r="Z44" s="112">
        <f t="shared" si="12"/>
        <v>34.4</v>
      </c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3"/>
    </row>
    <row r="45" spans="1:44" s="111" customFormat="1" x14ac:dyDescent="0.3">
      <c r="A45" s="105">
        <v>39</v>
      </c>
      <c r="B45" s="121">
        <v>671239</v>
      </c>
      <c r="C45" s="122" t="s">
        <v>146</v>
      </c>
      <c r="D45" s="121">
        <v>16</v>
      </c>
      <c r="E45" s="121">
        <v>15</v>
      </c>
      <c r="F45" s="122">
        <v>16</v>
      </c>
      <c r="G45" s="106">
        <v>18</v>
      </c>
      <c r="H45" s="106">
        <v>15</v>
      </c>
      <c r="I45" s="106">
        <f t="shared" si="1"/>
        <v>80</v>
      </c>
      <c r="J45" s="106">
        <f t="shared" si="2"/>
        <v>12</v>
      </c>
      <c r="K45" s="107">
        <v>5</v>
      </c>
      <c r="L45" s="107">
        <v>4</v>
      </c>
      <c r="M45" s="107">
        <v>5</v>
      </c>
      <c r="N45" s="107">
        <v>5.5</v>
      </c>
      <c r="O45" s="107">
        <v>6</v>
      </c>
      <c r="P45" s="107">
        <f t="shared" si="3"/>
        <v>25.5</v>
      </c>
      <c r="Q45" s="107">
        <f t="shared" si="4"/>
        <v>1.2750000000000001</v>
      </c>
      <c r="R45" s="108">
        <f t="shared" si="5"/>
        <v>2.65</v>
      </c>
      <c r="S45" s="108">
        <f t="shared" si="6"/>
        <v>2.4500000000000002</v>
      </c>
      <c r="T45" s="108">
        <f t="shared" si="7"/>
        <v>2.65</v>
      </c>
      <c r="U45" s="108">
        <f t="shared" si="8"/>
        <v>2.9749999999999996</v>
      </c>
      <c r="V45" s="108">
        <f t="shared" si="9"/>
        <v>2.5499999999999998</v>
      </c>
      <c r="W45" s="26">
        <f t="shared" si="10"/>
        <v>105.5</v>
      </c>
      <c r="X45" s="109">
        <f t="shared" si="11"/>
        <v>21.1</v>
      </c>
      <c r="Y45" s="128">
        <v>83</v>
      </c>
      <c r="Z45" s="112">
        <f t="shared" si="12"/>
        <v>66.400000000000006</v>
      </c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3"/>
    </row>
    <row r="46" spans="1:44" s="111" customFormat="1" x14ac:dyDescent="0.3">
      <c r="A46" s="105">
        <v>40</v>
      </c>
      <c r="B46" s="121">
        <v>671240</v>
      </c>
      <c r="C46" s="122" t="s">
        <v>147</v>
      </c>
      <c r="D46" s="121">
        <v>15</v>
      </c>
      <c r="E46" s="121">
        <v>16</v>
      </c>
      <c r="F46" s="122">
        <v>14</v>
      </c>
      <c r="G46" s="106">
        <v>13</v>
      </c>
      <c r="H46" s="106">
        <v>12</v>
      </c>
      <c r="I46" s="106">
        <f t="shared" si="1"/>
        <v>70</v>
      </c>
      <c r="J46" s="106">
        <f t="shared" si="2"/>
        <v>10.5</v>
      </c>
      <c r="K46" s="107">
        <v>4.5</v>
      </c>
      <c r="L46" s="107">
        <v>5</v>
      </c>
      <c r="M46" s="107">
        <v>4</v>
      </c>
      <c r="N46" s="107">
        <v>5</v>
      </c>
      <c r="O46" s="107">
        <v>6</v>
      </c>
      <c r="P46" s="107">
        <f t="shared" si="3"/>
        <v>24.5</v>
      </c>
      <c r="Q46" s="107">
        <f t="shared" si="4"/>
        <v>1.2250000000000001</v>
      </c>
      <c r="R46" s="108">
        <f t="shared" si="5"/>
        <v>2.4750000000000001</v>
      </c>
      <c r="S46" s="108">
        <f t="shared" si="6"/>
        <v>2.65</v>
      </c>
      <c r="T46" s="108">
        <f t="shared" si="7"/>
        <v>2.3000000000000003</v>
      </c>
      <c r="U46" s="108">
        <f t="shared" si="8"/>
        <v>2.2000000000000002</v>
      </c>
      <c r="V46" s="108">
        <f t="shared" si="9"/>
        <v>2.0999999999999996</v>
      </c>
      <c r="W46" s="26">
        <f t="shared" si="10"/>
        <v>94.5</v>
      </c>
      <c r="X46" s="109">
        <f t="shared" si="11"/>
        <v>18.900000000000002</v>
      </c>
      <c r="Y46" s="128">
        <v>70</v>
      </c>
      <c r="Z46" s="112">
        <f t="shared" si="12"/>
        <v>56</v>
      </c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3"/>
    </row>
    <row r="47" spans="1:44" s="111" customFormat="1" x14ac:dyDescent="0.3">
      <c r="A47" s="105">
        <v>41</v>
      </c>
      <c r="B47" s="121">
        <v>671241</v>
      </c>
      <c r="C47" s="122" t="s">
        <v>148</v>
      </c>
      <c r="D47" s="121">
        <v>4</v>
      </c>
      <c r="E47" s="121">
        <v>3</v>
      </c>
      <c r="F47" s="122">
        <v>2</v>
      </c>
      <c r="G47" s="106">
        <v>4</v>
      </c>
      <c r="H47" s="106">
        <v>3</v>
      </c>
      <c r="I47" s="106">
        <f t="shared" si="1"/>
        <v>16</v>
      </c>
      <c r="J47" s="106">
        <f t="shared" si="2"/>
        <v>2.4</v>
      </c>
      <c r="K47" s="107">
        <v>2</v>
      </c>
      <c r="L47" s="107">
        <v>2.5</v>
      </c>
      <c r="M47" s="107">
        <v>3</v>
      </c>
      <c r="N47" s="107">
        <v>4</v>
      </c>
      <c r="O47" s="107">
        <v>3</v>
      </c>
      <c r="P47" s="107">
        <f t="shared" si="3"/>
        <v>14.5</v>
      </c>
      <c r="Q47" s="107">
        <f t="shared" si="4"/>
        <v>0.72500000000000009</v>
      </c>
      <c r="R47" s="108">
        <f t="shared" si="5"/>
        <v>0.7</v>
      </c>
      <c r="S47" s="108">
        <f t="shared" si="6"/>
        <v>0.57499999999999996</v>
      </c>
      <c r="T47" s="108">
        <f t="shared" si="7"/>
        <v>0.45</v>
      </c>
      <c r="U47" s="108">
        <f t="shared" si="8"/>
        <v>0.8</v>
      </c>
      <c r="V47" s="108">
        <f t="shared" si="9"/>
        <v>0.6</v>
      </c>
      <c r="W47" s="26">
        <f t="shared" si="10"/>
        <v>30.5</v>
      </c>
      <c r="X47" s="109">
        <f t="shared" si="11"/>
        <v>6.1000000000000005</v>
      </c>
      <c r="Y47" s="128">
        <v>16</v>
      </c>
      <c r="Z47" s="112">
        <f t="shared" si="12"/>
        <v>12.8</v>
      </c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3"/>
    </row>
    <row r="48" spans="1:44" s="111" customFormat="1" x14ac:dyDescent="0.3">
      <c r="A48" s="105">
        <v>42</v>
      </c>
      <c r="B48" s="121">
        <v>671242</v>
      </c>
      <c r="C48" s="122" t="s">
        <v>149</v>
      </c>
      <c r="D48" s="121">
        <v>8</v>
      </c>
      <c r="E48" s="121">
        <v>15</v>
      </c>
      <c r="F48" s="122">
        <v>9</v>
      </c>
      <c r="G48" s="106">
        <v>12</v>
      </c>
      <c r="H48" s="106">
        <v>13</v>
      </c>
      <c r="I48" s="106">
        <f t="shared" si="1"/>
        <v>57</v>
      </c>
      <c r="J48" s="106">
        <f t="shared" si="2"/>
        <v>8.5499999999999989</v>
      </c>
      <c r="K48" s="107">
        <v>4.5</v>
      </c>
      <c r="L48" s="107">
        <v>5</v>
      </c>
      <c r="M48" s="107">
        <v>2</v>
      </c>
      <c r="N48" s="107">
        <v>3</v>
      </c>
      <c r="O48" s="107">
        <v>4</v>
      </c>
      <c r="P48" s="107">
        <f t="shared" si="3"/>
        <v>18.5</v>
      </c>
      <c r="Q48" s="107">
        <f t="shared" si="4"/>
        <v>0.92500000000000004</v>
      </c>
      <c r="R48" s="108">
        <f t="shared" si="5"/>
        <v>1.425</v>
      </c>
      <c r="S48" s="108">
        <f t="shared" si="6"/>
        <v>2.5</v>
      </c>
      <c r="T48" s="108">
        <f t="shared" si="7"/>
        <v>1.45</v>
      </c>
      <c r="U48" s="108">
        <f t="shared" si="8"/>
        <v>1.9499999999999997</v>
      </c>
      <c r="V48" s="108">
        <f t="shared" si="9"/>
        <v>2.15</v>
      </c>
      <c r="W48" s="26">
        <f t="shared" si="10"/>
        <v>75.5</v>
      </c>
      <c r="X48" s="109">
        <f t="shared" si="11"/>
        <v>15.100000000000001</v>
      </c>
      <c r="Y48" s="128">
        <v>62</v>
      </c>
      <c r="Z48" s="112">
        <f t="shared" si="12"/>
        <v>49.6</v>
      </c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3"/>
    </row>
    <row r="49" spans="1:44" s="111" customFormat="1" x14ac:dyDescent="0.3">
      <c r="A49" s="105">
        <v>43</v>
      </c>
      <c r="B49" s="121">
        <v>671243</v>
      </c>
      <c r="C49" s="122" t="s">
        <v>150</v>
      </c>
      <c r="D49" s="121">
        <v>10</v>
      </c>
      <c r="E49" s="121">
        <v>9</v>
      </c>
      <c r="F49" s="122">
        <v>13</v>
      </c>
      <c r="G49" s="106">
        <v>12</v>
      </c>
      <c r="H49" s="106">
        <v>12</v>
      </c>
      <c r="I49" s="106">
        <f t="shared" si="1"/>
        <v>56</v>
      </c>
      <c r="J49" s="106">
        <f t="shared" si="2"/>
        <v>8.4</v>
      </c>
      <c r="K49" s="107">
        <v>2</v>
      </c>
      <c r="L49" s="107">
        <v>3</v>
      </c>
      <c r="M49" s="107">
        <v>5</v>
      </c>
      <c r="N49" s="107">
        <v>3</v>
      </c>
      <c r="O49" s="107">
        <v>4</v>
      </c>
      <c r="P49" s="107">
        <f t="shared" si="3"/>
        <v>17</v>
      </c>
      <c r="Q49" s="107">
        <f t="shared" si="4"/>
        <v>0.85000000000000009</v>
      </c>
      <c r="R49" s="108">
        <f t="shared" si="5"/>
        <v>1.6</v>
      </c>
      <c r="S49" s="108">
        <f t="shared" si="6"/>
        <v>1.5</v>
      </c>
      <c r="T49" s="108">
        <f t="shared" si="7"/>
        <v>2.2000000000000002</v>
      </c>
      <c r="U49" s="108">
        <f t="shared" si="8"/>
        <v>1.9499999999999997</v>
      </c>
      <c r="V49" s="108">
        <f t="shared" si="9"/>
        <v>1.9999999999999998</v>
      </c>
      <c r="W49" s="26">
        <f t="shared" si="10"/>
        <v>73</v>
      </c>
      <c r="X49" s="109">
        <f t="shared" si="11"/>
        <v>14.600000000000001</v>
      </c>
      <c r="Y49" s="128">
        <v>60</v>
      </c>
      <c r="Z49" s="112">
        <f t="shared" si="12"/>
        <v>48</v>
      </c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3"/>
    </row>
    <row r="50" spans="1:44" s="111" customFormat="1" x14ac:dyDescent="0.3">
      <c r="A50" s="105">
        <v>44</v>
      </c>
      <c r="B50" s="121">
        <v>671244</v>
      </c>
      <c r="C50" s="122" t="s">
        <v>151</v>
      </c>
      <c r="D50" s="121">
        <v>9</v>
      </c>
      <c r="E50" s="121">
        <v>8</v>
      </c>
      <c r="F50" s="122">
        <v>9</v>
      </c>
      <c r="G50" s="106">
        <v>14</v>
      </c>
      <c r="H50" s="106">
        <v>16</v>
      </c>
      <c r="I50" s="106">
        <f t="shared" si="1"/>
        <v>56</v>
      </c>
      <c r="J50" s="106">
        <f t="shared" si="2"/>
        <v>8.4</v>
      </c>
      <c r="K50" s="107">
        <v>2.5</v>
      </c>
      <c r="L50" s="107">
        <v>3</v>
      </c>
      <c r="M50" s="107">
        <v>5</v>
      </c>
      <c r="N50" s="107">
        <v>4</v>
      </c>
      <c r="O50" s="107">
        <v>3</v>
      </c>
      <c r="P50" s="107">
        <f t="shared" si="3"/>
        <v>17.5</v>
      </c>
      <c r="Q50" s="107">
        <f t="shared" si="4"/>
        <v>0.875</v>
      </c>
      <c r="R50" s="108">
        <f t="shared" si="5"/>
        <v>1.4749999999999999</v>
      </c>
      <c r="S50" s="108">
        <f t="shared" si="6"/>
        <v>1.35</v>
      </c>
      <c r="T50" s="108">
        <f t="shared" si="7"/>
        <v>1.5999999999999999</v>
      </c>
      <c r="U50" s="108">
        <f t="shared" si="8"/>
        <v>2.3000000000000003</v>
      </c>
      <c r="V50" s="108">
        <f t="shared" si="9"/>
        <v>2.5499999999999998</v>
      </c>
      <c r="W50" s="26">
        <f t="shared" si="10"/>
        <v>73.5</v>
      </c>
      <c r="X50" s="109">
        <f t="shared" si="11"/>
        <v>14.700000000000001</v>
      </c>
      <c r="Y50" s="128">
        <v>58</v>
      </c>
      <c r="Z50" s="112">
        <f t="shared" si="12"/>
        <v>46.400000000000006</v>
      </c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3"/>
    </row>
    <row r="51" spans="1:44" s="111" customFormat="1" x14ac:dyDescent="0.3">
      <c r="A51" s="105">
        <v>45</v>
      </c>
      <c r="B51" s="121">
        <v>671245</v>
      </c>
      <c r="C51" s="122" t="s">
        <v>152</v>
      </c>
      <c r="D51" s="121">
        <v>14</v>
      </c>
      <c r="E51" s="121">
        <v>15</v>
      </c>
      <c r="F51" s="122">
        <v>16</v>
      </c>
      <c r="G51" s="106">
        <v>15</v>
      </c>
      <c r="H51" s="106">
        <v>14</v>
      </c>
      <c r="I51" s="106">
        <f t="shared" si="1"/>
        <v>74</v>
      </c>
      <c r="J51" s="106">
        <f t="shared" si="2"/>
        <v>11.1</v>
      </c>
      <c r="K51" s="107">
        <v>4.5</v>
      </c>
      <c r="L51" s="107">
        <v>4</v>
      </c>
      <c r="M51" s="107">
        <v>3</v>
      </c>
      <c r="N51" s="107">
        <v>5</v>
      </c>
      <c r="O51" s="107">
        <v>4</v>
      </c>
      <c r="P51" s="107">
        <f t="shared" si="3"/>
        <v>20.5</v>
      </c>
      <c r="Q51" s="107">
        <f t="shared" si="4"/>
        <v>1.0250000000000001</v>
      </c>
      <c r="R51" s="108">
        <f t="shared" si="5"/>
        <v>2.3250000000000002</v>
      </c>
      <c r="S51" s="108">
        <f t="shared" si="6"/>
        <v>2.4500000000000002</v>
      </c>
      <c r="T51" s="108">
        <f t="shared" si="7"/>
        <v>2.5499999999999998</v>
      </c>
      <c r="U51" s="108">
        <f t="shared" si="8"/>
        <v>2.5</v>
      </c>
      <c r="V51" s="108">
        <f t="shared" si="9"/>
        <v>2.3000000000000003</v>
      </c>
      <c r="W51" s="26">
        <f t="shared" si="10"/>
        <v>94.5</v>
      </c>
      <c r="X51" s="109">
        <f t="shared" si="11"/>
        <v>18.900000000000002</v>
      </c>
      <c r="Y51" s="128">
        <v>83</v>
      </c>
      <c r="Z51" s="112">
        <f t="shared" si="12"/>
        <v>66.400000000000006</v>
      </c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3"/>
    </row>
    <row r="52" spans="1:44" s="111" customFormat="1" x14ac:dyDescent="0.3">
      <c r="A52" s="105">
        <v>46</v>
      </c>
      <c r="B52" s="121">
        <v>671246</v>
      </c>
      <c r="C52" s="122" t="s">
        <v>153</v>
      </c>
      <c r="D52" s="121">
        <v>8</v>
      </c>
      <c r="E52" s="121">
        <v>6</v>
      </c>
      <c r="F52" s="122">
        <v>6</v>
      </c>
      <c r="G52" s="106">
        <v>12</v>
      </c>
      <c r="H52" s="106">
        <v>10</v>
      </c>
      <c r="I52" s="106">
        <f t="shared" si="1"/>
        <v>42</v>
      </c>
      <c r="J52" s="106">
        <f t="shared" si="2"/>
        <v>6.3</v>
      </c>
      <c r="K52" s="107">
        <v>2.5</v>
      </c>
      <c r="L52" s="107">
        <v>3</v>
      </c>
      <c r="M52" s="107">
        <v>2</v>
      </c>
      <c r="N52" s="107">
        <v>3</v>
      </c>
      <c r="O52" s="107">
        <v>4</v>
      </c>
      <c r="P52" s="107">
        <f t="shared" si="3"/>
        <v>14.5</v>
      </c>
      <c r="Q52" s="107">
        <f t="shared" si="4"/>
        <v>0.72500000000000009</v>
      </c>
      <c r="R52" s="108">
        <f t="shared" si="5"/>
        <v>1.325</v>
      </c>
      <c r="S52" s="108">
        <f t="shared" si="6"/>
        <v>1.0499999999999998</v>
      </c>
      <c r="T52" s="108">
        <f t="shared" si="7"/>
        <v>0.99999999999999989</v>
      </c>
      <c r="U52" s="108">
        <f t="shared" si="8"/>
        <v>1.9499999999999997</v>
      </c>
      <c r="V52" s="108">
        <f t="shared" si="9"/>
        <v>1.7</v>
      </c>
      <c r="W52" s="26">
        <f t="shared" si="10"/>
        <v>56.5</v>
      </c>
      <c r="X52" s="109">
        <f t="shared" si="11"/>
        <v>11.3</v>
      </c>
      <c r="Y52" s="128">
        <v>50</v>
      </c>
      <c r="Z52" s="112">
        <f t="shared" si="12"/>
        <v>40</v>
      </c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3"/>
    </row>
    <row r="53" spans="1:44" s="111" customFormat="1" x14ac:dyDescent="0.3">
      <c r="A53" s="105">
        <v>47</v>
      </c>
      <c r="B53" s="121">
        <v>671247</v>
      </c>
      <c r="C53" s="122" t="s">
        <v>154</v>
      </c>
      <c r="D53" s="121">
        <v>14</v>
      </c>
      <c r="E53" s="121">
        <v>12</v>
      </c>
      <c r="F53" s="122">
        <v>13</v>
      </c>
      <c r="G53" s="106">
        <v>12</v>
      </c>
      <c r="H53" s="106">
        <v>10</v>
      </c>
      <c r="I53" s="106">
        <f t="shared" si="1"/>
        <v>61</v>
      </c>
      <c r="J53" s="106">
        <f t="shared" si="2"/>
        <v>9.15</v>
      </c>
      <c r="K53" s="107">
        <v>5</v>
      </c>
      <c r="L53" s="107">
        <v>2</v>
      </c>
      <c r="M53" s="107">
        <v>5</v>
      </c>
      <c r="N53" s="107">
        <v>3</v>
      </c>
      <c r="O53" s="107">
        <v>4</v>
      </c>
      <c r="P53" s="107">
        <f t="shared" si="3"/>
        <v>19</v>
      </c>
      <c r="Q53" s="107">
        <f t="shared" si="4"/>
        <v>0.95000000000000007</v>
      </c>
      <c r="R53" s="108">
        <f t="shared" si="5"/>
        <v>2.35</v>
      </c>
      <c r="S53" s="108">
        <f t="shared" si="6"/>
        <v>1.9</v>
      </c>
      <c r="T53" s="108">
        <f t="shared" si="7"/>
        <v>2.2000000000000002</v>
      </c>
      <c r="U53" s="108">
        <f t="shared" si="8"/>
        <v>1.9499999999999997</v>
      </c>
      <c r="V53" s="108">
        <f t="shared" si="9"/>
        <v>1.7</v>
      </c>
      <c r="W53" s="26">
        <f t="shared" si="10"/>
        <v>80</v>
      </c>
      <c r="X53" s="109">
        <f t="shared" si="11"/>
        <v>16</v>
      </c>
      <c r="Y53" s="128">
        <v>69</v>
      </c>
      <c r="Z53" s="112">
        <f t="shared" si="12"/>
        <v>55.2</v>
      </c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3"/>
    </row>
    <row r="54" spans="1:44" s="111" customFormat="1" x14ac:dyDescent="0.3">
      <c r="A54" s="105">
        <v>48</v>
      </c>
      <c r="B54" s="121">
        <v>671248</v>
      </c>
      <c r="C54" s="122" t="s">
        <v>155</v>
      </c>
      <c r="D54" s="121">
        <v>4</v>
      </c>
      <c r="E54" s="121">
        <v>3</v>
      </c>
      <c r="F54" s="122">
        <v>0</v>
      </c>
      <c r="G54" s="106">
        <v>2</v>
      </c>
      <c r="H54" s="106">
        <v>5</v>
      </c>
      <c r="I54" s="106">
        <f t="shared" si="1"/>
        <v>14</v>
      </c>
      <c r="J54" s="106">
        <f t="shared" si="2"/>
        <v>2.1</v>
      </c>
      <c r="K54" s="107">
        <v>2.5</v>
      </c>
      <c r="L54" s="107">
        <v>3</v>
      </c>
      <c r="M54" s="107">
        <v>1</v>
      </c>
      <c r="N54" s="107">
        <v>2</v>
      </c>
      <c r="O54" s="107">
        <v>3</v>
      </c>
      <c r="P54" s="107">
        <f t="shared" si="3"/>
        <v>11.5</v>
      </c>
      <c r="Q54" s="107">
        <f t="shared" si="4"/>
        <v>0.57500000000000007</v>
      </c>
      <c r="R54" s="108">
        <f t="shared" si="5"/>
        <v>0.72499999999999998</v>
      </c>
      <c r="S54" s="108">
        <f t="shared" si="6"/>
        <v>0.6</v>
      </c>
      <c r="T54" s="108">
        <f t="shared" si="7"/>
        <v>0.05</v>
      </c>
      <c r="U54" s="108">
        <f t="shared" si="8"/>
        <v>0.4</v>
      </c>
      <c r="V54" s="108">
        <f t="shared" si="9"/>
        <v>0.9</v>
      </c>
      <c r="W54" s="26">
        <f t="shared" si="10"/>
        <v>25.5</v>
      </c>
      <c r="X54" s="109">
        <f t="shared" si="11"/>
        <v>5.1000000000000005</v>
      </c>
      <c r="Y54" s="128">
        <v>10</v>
      </c>
      <c r="Z54" s="112">
        <f t="shared" si="12"/>
        <v>8</v>
      </c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3"/>
    </row>
    <row r="55" spans="1:44" s="111" customFormat="1" x14ac:dyDescent="0.3">
      <c r="A55" s="105">
        <v>49</v>
      </c>
      <c r="B55" s="121">
        <v>671249</v>
      </c>
      <c r="C55" s="122" t="s">
        <v>156</v>
      </c>
      <c r="D55" s="121">
        <v>9</v>
      </c>
      <c r="E55" s="121">
        <v>12</v>
      </c>
      <c r="F55" s="122">
        <v>13</v>
      </c>
      <c r="G55" s="106">
        <v>10</v>
      </c>
      <c r="H55" s="106">
        <v>12</v>
      </c>
      <c r="I55" s="106">
        <f t="shared" si="1"/>
        <v>56</v>
      </c>
      <c r="J55" s="106">
        <f t="shared" si="2"/>
        <v>8.4</v>
      </c>
      <c r="K55" s="107">
        <v>2.5</v>
      </c>
      <c r="L55" s="107">
        <v>3</v>
      </c>
      <c r="M55" s="107">
        <v>4</v>
      </c>
      <c r="N55" s="107">
        <v>5</v>
      </c>
      <c r="O55" s="107">
        <v>4</v>
      </c>
      <c r="P55" s="107">
        <f t="shared" si="3"/>
        <v>18.5</v>
      </c>
      <c r="Q55" s="107">
        <f t="shared" si="4"/>
        <v>0.92500000000000004</v>
      </c>
      <c r="R55" s="108">
        <f t="shared" si="5"/>
        <v>1.4749999999999999</v>
      </c>
      <c r="S55" s="108">
        <f t="shared" si="6"/>
        <v>1.9499999999999997</v>
      </c>
      <c r="T55" s="108">
        <f t="shared" si="7"/>
        <v>2.15</v>
      </c>
      <c r="U55" s="108">
        <f t="shared" si="8"/>
        <v>1.75</v>
      </c>
      <c r="V55" s="108">
        <f t="shared" si="9"/>
        <v>1.9999999999999998</v>
      </c>
      <c r="W55" s="26">
        <f t="shared" si="10"/>
        <v>74.5</v>
      </c>
      <c r="X55" s="109">
        <f t="shared" si="11"/>
        <v>14.9</v>
      </c>
      <c r="Y55" s="128">
        <v>50</v>
      </c>
      <c r="Z55" s="112">
        <f t="shared" si="12"/>
        <v>40</v>
      </c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3"/>
    </row>
    <row r="56" spans="1:44" s="111" customFormat="1" x14ac:dyDescent="0.3">
      <c r="A56" s="105">
        <v>50</v>
      </c>
      <c r="B56" s="121">
        <v>671250</v>
      </c>
      <c r="C56" s="122" t="s">
        <v>157</v>
      </c>
      <c r="D56" s="121">
        <v>8</v>
      </c>
      <c r="E56" s="121">
        <v>9</v>
      </c>
      <c r="F56" s="122">
        <v>8</v>
      </c>
      <c r="G56" s="106">
        <v>9</v>
      </c>
      <c r="H56" s="106">
        <v>12</v>
      </c>
      <c r="I56" s="106">
        <f t="shared" si="1"/>
        <v>46</v>
      </c>
      <c r="J56" s="106">
        <f t="shared" si="2"/>
        <v>6.8999999999999995</v>
      </c>
      <c r="K56" s="107">
        <v>2</v>
      </c>
      <c r="L56" s="107">
        <v>4</v>
      </c>
      <c r="M56" s="107">
        <v>1.5</v>
      </c>
      <c r="N56" s="107">
        <v>1.5</v>
      </c>
      <c r="O56" s="107">
        <v>4</v>
      </c>
      <c r="P56" s="107">
        <f t="shared" si="3"/>
        <v>13</v>
      </c>
      <c r="Q56" s="107">
        <f t="shared" si="4"/>
        <v>0.65</v>
      </c>
      <c r="R56" s="108">
        <f t="shared" si="5"/>
        <v>1.3</v>
      </c>
      <c r="S56" s="108">
        <f t="shared" si="6"/>
        <v>1.5499999999999998</v>
      </c>
      <c r="T56" s="108">
        <f t="shared" si="7"/>
        <v>1.2749999999999999</v>
      </c>
      <c r="U56" s="108">
        <f t="shared" si="8"/>
        <v>1.4249999999999998</v>
      </c>
      <c r="V56" s="108">
        <f t="shared" si="9"/>
        <v>1.9999999999999998</v>
      </c>
      <c r="W56" s="26">
        <f t="shared" si="10"/>
        <v>59</v>
      </c>
      <c r="X56" s="109">
        <f t="shared" si="11"/>
        <v>11.8</v>
      </c>
      <c r="Y56" s="128">
        <v>45</v>
      </c>
      <c r="Z56" s="112">
        <f t="shared" si="12"/>
        <v>36</v>
      </c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3"/>
    </row>
    <row r="57" spans="1:44" s="111" customFormat="1" x14ac:dyDescent="0.3">
      <c r="A57" s="105">
        <v>51</v>
      </c>
      <c r="B57" s="121">
        <v>671251</v>
      </c>
      <c r="C57" s="122" t="s">
        <v>158</v>
      </c>
      <c r="D57" s="121">
        <v>9</v>
      </c>
      <c r="E57" s="121">
        <v>8</v>
      </c>
      <c r="F57" s="122">
        <v>9</v>
      </c>
      <c r="G57" s="106">
        <v>11</v>
      </c>
      <c r="H57" s="106">
        <v>10</v>
      </c>
      <c r="I57" s="106">
        <f t="shared" si="1"/>
        <v>47</v>
      </c>
      <c r="J57" s="106">
        <f t="shared" si="2"/>
        <v>7.05</v>
      </c>
      <c r="K57" s="107">
        <v>4</v>
      </c>
      <c r="L57" s="107">
        <v>4.5</v>
      </c>
      <c r="M57" s="107">
        <v>3</v>
      </c>
      <c r="N57" s="107">
        <v>2.5</v>
      </c>
      <c r="O57" s="107">
        <v>3</v>
      </c>
      <c r="P57" s="107">
        <f t="shared" si="3"/>
        <v>17</v>
      </c>
      <c r="Q57" s="107">
        <f t="shared" si="4"/>
        <v>0.85000000000000009</v>
      </c>
      <c r="R57" s="108">
        <f t="shared" si="5"/>
        <v>1.5499999999999998</v>
      </c>
      <c r="S57" s="108">
        <f t="shared" si="6"/>
        <v>1.425</v>
      </c>
      <c r="T57" s="108">
        <f t="shared" si="7"/>
        <v>1.5</v>
      </c>
      <c r="U57" s="108">
        <f t="shared" si="8"/>
        <v>1.7749999999999999</v>
      </c>
      <c r="V57" s="108">
        <f t="shared" si="9"/>
        <v>1.65</v>
      </c>
      <c r="W57" s="26">
        <f t="shared" si="10"/>
        <v>64</v>
      </c>
      <c r="X57" s="109">
        <f t="shared" si="11"/>
        <v>12.8</v>
      </c>
      <c r="Y57" s="128">
        <v>41</v>
      </c>
      <c r="Z57" s="112">
        <f t="shared" si="12"/>
        <v>32.800000000000004</v>
      </c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3"/>
    </row>
    <row r="58" spans="1:44" s="111" customFormat="1" x14ac:dyDescent="0.3">
      <c r="A58" s="105">
        <v>52</v>
      </c>
      <c r="B58" s="121">
        <v>671252</v>
      </c>
      <c r="C58" s="122" t="s">
        <v>159</v>
      </c>
      <c r="D58" s="121"/>
      <c r="E58" s="121"/>
      <c r="F58" s="122"/>
      <c r="G58" s="106"/>
      <c r="H58" s="106"/>
      <c r="I58" s="106"/>
      <c r="J58" s="106"/>
      <c r="K58" s="107"/>
      <c r="L58" s="107"/>
      <c r="M58" s="107"/>
      <c r="N58" s="107"/>
      <c r="O58" s="107"/>
      <c r="P58" s="107"/>
      <c r="Q58" s="107"/>
      <c r="R58" s="108"/>
      <c r="S58" s="108"/>
      <c r="T58" s="108"/>
      <c r="U58" s="108"/>
      <c r="V58" s="108"/>
      <c r="W58" s="26"/>
      <c r="X58" s="109"/>
      <c r="Y58" s="128" t="s">
        <v>105</v>
      </c>
      <c r="Z58" s="112" t="e">
        <f t="shared" si="12"/>
        <v>#VALUE!</v>
      </c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3"/>
    </row>
    <row r="59" spans="1:44" s="111" customFormat="1" x14ac:dyDescent="0.3">
      <c r="A59" s="105">
        <v>53</v>
      </c>
      <c r="B59" s="121">
        <v>671253</v>
      </c>
      <c r="C59" s="122" t="s">
        <v>160</v>
      </c>
      <c r="D59" s="121"/>
      <c r="E59" s="121"/>
      <c r="F59" s="122"/>
      <c r="G59" s="106"/>
      <c r="H59" s="106"/>
      <c r="I59" s="106"/>
      <c r="J59" s="106"/>
      <c r="K59" s="107"/>
      <c r="L59" s="107"/>
      <c r="M59" s="107"/>
      <c r="N59" s="107"/>
      <c r="O59" s="107"/>
      <c r="P59" s="107"/>
      <c r="Q59" s="107"/>
      <c r="R59" s="108"/>
      <c r="S59" s="108">
        <f t="shared" si="6"/>
        <v>0</v>
      </c>
      <c r="T59" s="108"/>
      <c r="U59" s="108"/>
      <c r="V59" s="108"/>
      <c r="W59" s="26"/>
      <c r="X59" s="109"/>
      <c r="Y59" s="128" t="s">
        <v>105</v>
      </c>
      <c r="Z59" s="112" t="e">
        <f t="shared" si="12"/>
        <v>#VALUE!</v>
      </c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3"/>
    </row>
    <row r="60" spans="1:44" s="111" customFormat="1" x14ac:dyDescent="0.3">
      <c r="A60" s="105">
        <v>54</v>
      </c>
      <c r="B60" s="121">
        <v>671254</v>
      </c>
      <c r="C60" s="122" t="s">
        <v>161</v>
      </c>
      <c r="D60" s="121">
        <v>10</v>
      </c>
      <c r="E60" s="121">
        <v>8</v>
      </c>
      <c r="F60" s="122">
        <v>9</v>
      </c>
      <c r="G60" s="106">
        <v>11</v>
      </c>
      <c r="H60" s="106">
        <v>10.5</v>
      </c>
      <c r="I60" s="106">
        <f t="shared" si="1"/>
        <v>48.5</v>
      </c>
      <c r="J60" s="106">
        <f t="shared" si="2"/>
        <v>7.2749999999999995</v>
      </c>
      <c r="K60" s="107">
        <v>2</v>
      </c>
      <c r="L60" s="107">
        <v>2.5</v>
      </c>
      <c r="M60" s="107">
        <v>3</v>
      </c>
      <c r="N60" s="107">
        <v>2</v>
      </c>
      <c r="O60" s="107">
        <v>4</v>
      </c>
      <c r="P60" s="107">
        <f t="shared" si="3"/>
        <v>13.5</v>
      </c>
      <c r="Q60" s="107">
        <f t="shared" si="4"/>
        <v>0.67500000000000004</v>
      </c>
      <c r="R60" s="108">
        <f t="shared" si="5"/>
        <v>1.6</v>
      </c>
      <c r="S60" s="108">
        <f t="shared" si="6"/>
        <v>1.325</v>
      </c>
      <c r="T60" s="108">
        <f t="shared" si="7"/>
        <v>1.5</v>
      </c>
      <c r="U60" s="108">
        <f t="shared" si="8"/>
        <v>1.75</v>
      </c>
      <c r="V60" s="108">
        <f t="shared" si="9"/>
        <v>1.7749999999999999</v>
      </c>
      <c r="W60" s="26">
        <f t="shared" si="10"/>
        <v>62</v>
      </c>
      <c r="X60" s="109">
        <f t="shared" si="11"/>
        <v>12.4</v>
      </c>
      <c r="Y60" s="128">
        <v>40</v>
      </c>
      <c r="Z60" s="112">
        <f t="shared" si="12"/>
        <v>32</v>
      </c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3"/>
    </row>
    <row r="61" spans="1:44" s="111" customFormat="1" x14ac:dyDescent="0.3">
      <c r="A61" s="105">
        <v>55</v>
      </c>
      <c r="B61" s="121">
        <v>671255</v>
      </c>
      <c r="C61" s="122" t="s">
        <v>162</v>
      </c>
      <c r="D61" s="121">
        <v>9</v>
      </c>
      <c r="E61" s="121">
        <v>11</v>
      </c>
      <c r="F61" s="122">
        <v>12</v>
      </c>
      <c r="G61" s="106">
        <v>8</v>
      </c>
      <c r="H61" s="106">
        <v>9</v>
      </c>
      <c r="I61" s="106">
        <f t="shared" si="1"/>
        <v>49</v>
      </c>
      <c r="J61" s="106">
        <f t="shared" si="2"/>
        <v>7.35</v>
      </c>
      <c r="K61" s="107">
        <v>1.5</v>
      </c>
      <c r="L61" s="107">
        <v>2</v>
      </c>
      <c r="M61" s="107">
        <v>3</v>
      </c>
      <c r="N61" s="107">
        <v>4</v>
      </c>
      <c r="O61" s="107">
        <v>3</v>
      </c>
      <c r="P61" s="107">
        <f t="shared" si="3"/>
        <v>13.5</v>
      </c>
      <c r="Q61" s="107">
        <f t="shared" si="4"/>
        <v>0.67500000000000004</v>
      </c>
      <c r="R61" s="108">
        <f t="shared" si="5"/>
        <v>1.4249999999999998</v>
      </c>
      <c r="S61" s="108">
        <f t="shared" si="6"/>
        <v>1.75</v>
      </c>
      <c r="T61" s="108">
        <f t="shared" si="7"/>
        <v>1.9499999999999997</v>
      </c>
      <c r="U61" s="108">
        <f t="shared" si="8"/>
        <v>1.4</v>
      </c>
      <c r="V61" s="108">
        <f t="shared" si="9"/>
        <v>1.5</v>
      </c>
      <c r="W61" s="26">
        <f t="shared" si="10"/>
        <v>62.5</v>
      </c>
      <c r="X61" s="109">
        <f t="shared" si="11"/>
        <v>12.5</v>
      </c>
      <c r="Y61" s="128">
        <v>50</v>
      </c>
      <c r="Z61" s="112">
        <f t="shared" si="12"/>
        <v>40</v>
      </c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3"/>
    </row>
    <row r="62" spans="1:44" s="111" customFormat="1" x14ac:dyDescent="0.3">
      <c r="A62" s="105">
        <v>56</v>
      </c>
      <c r="B62" s="121">
        <v>671256</v>
      </c>
      <c r="C62" s="122" t="s">
        <v>163</v>
      </c>
      <c r="D62" s="121">
        <v>15</v>
      </c>
      <c r="E62" s="121">
        <v>12</v>
      </c>
      <c r="F62" s="122">
        <v>12</v>
      </c>
      <c r="G62" s="106">
        <v>13</v>
      </c>
      <c r="H62" s="106">
        <v>14</v>
      </c>
      <c r="I62" s="106">
        <f t="shared" si="1"/>
        <v>66</v>
      </c>
      <c r="J62" s="106">
        <f t="shared" si="2"/>
        <v>9.9</v>
      </c>
      <c r="K62" s="107">
        <v>2</v>
      </c>
      <c r="L62" s="107">
        <v>3</v>
      </c>
      <c r="M62" s="107">
        <v>5</v>
      </c>
      <c r="N62" s="107">
        <v>5</v>
      </c>
      <c r="O62" s="107">
        <v>4</v>
      </c>
      <c r="P62" s="107">
        <f t="shared" si="3"/>
        <v>19</v>
      </c>
      <c r="Q62" s="107">
        <f t="shared" si="4"/>
        <v>0.95000000000000007</v>
      </c>
      <c r="R62" s="108">
        <f t="shared" si="5"/>
        <v>2.35</v>
      </c>
      <c r="S62" s="108">
        <f t="shared" si="6"/>
        <v>1.9499999999999997</v>
      </c>
      <c r="T62" s="108">
        <f t="shared" si="7"/>
        <v>2.0499999999999998</v>
      </c>
      <c r="U62" s="108">
        <f t="shared" si="8"/>
        <v>2.2000000000000002</v>
      </c>
      <c r="V62" s="108">
        <f t="shared" si="9"/>
        <v>2.3000000000000003</v>
      </c>
      <c r="W62" s="26">
        <f t="shared" si="10"/>
        <v>85</v>
      </c>
      <c r="X62" s="109">
        <f t="shared" si="11"/>
        <v>17</v>
      </c>
      <c r="Y62" s="128">
        <v>80</v>
      </c>
      <c r="Z62" s="112">
        <f t="shared" si="12"/>
        <v>64</v>
      </c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3"/>
    </row>
    <row r="63" spans="1:44" s="111" customFormat="1" x14ac:dyDescent="0.3">
      <c r="A63" s="105">
        <v>57</v>
      </c>
      <c r="B63" s="121">
        <v>671257</v>
      </c>
      <c r="C63" s="122" t="s">
        <v>164</v>
      </c>
      <c r="D63" s="121">
        <v>14</v>
      </c>
      <c r="E63" s="121">
        <v>12</v>
      </c>
      <c r="F63" s="122">
        <v>13</v>
      </c>
      <c r="G63" s="106">
        <v>14</v>
      </c>
      <c r="H63" s="106">
        <v>15</v>
      </c>
      <c r="I63" s="106">
        <f t="shared" si="1"/>
        <v>68</v>
      </c>
      <c r="J63" s="106">
        <f t="shared" si="2"/>
        <v>10.199999999999999</v>
      </c>
      <c r="K63" s="107">
        <v>2</v>
      </c>
      <c r="L63" s="107">
        <v>5</v>
      </c>
      <c r="M63" s="107">
        <v>3.5</v>
      </c>
      <c r="N63" s="107">
        <v>5</v>
      </c>
      <c r="O63" s="107">
        <v>4</v>
      </c>
      <c r="P63" s="107">
        <f t="shared" si="3"/>
        <v>19.5</v>
      </c>
      <c r="Q63" s="107">
        <f t="shared" si="4"/>
        <v>0.97500000000000009</v>
      </c>
      <c r="R63" s="108">
        <f t="shared" si="5"/>
        <v>2.2000000000000002</v>
      </c>
      <c r="S63" s="108">
        <f t="shared" si="6"/>
        <v>2.0499999999999998</v>
      </c>
      <c r="T63" s="108">
        <f t="shared" si="7"/>
        <v>2.125</v>
      </c>
      <c r="U63" s="108">
        <f t="shared" si="8"/>
        <v>2.35</v>
      </c>
      <c r="V63" s="108">
        <f t="shared" si="9"/>
        <v>2.4500000000000002</v>
      </c>
      <c r="W63" s="26">
        <f t="shared" si="10"/>
        <v>87.5</v>
      </c>
      <c r="X63" s="109">
        <f t="shared" si="11"/>
        <v>17.5</v>
      </c>
      <c r="Y63" s="128">
        <v>67</v>
      </c>
      <c r="Z63" s="112">
        <f t="shared" si="12"/>
        <v>53.6</v>
      </c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3"/>
    </row>
    <row r="64" spans="1:44" s="111" customFormat="1" x14ac:dyDescent="0.3">
      <c r="A64" s="105">
        <v>58</v>
      </c>
      <c r="B64" s="121">
        <v>671258</v>
      </c>
      <c r="C64" s="122" t="s">
        <v>165</v>
      </c>
      <c r="D64" s="121">
        <v>14</v>
      </c>
      <c r="E64" s="121">
        <v>15</v>
      </c>
      <c r="F64" s="122">
        <v>16</v>
      </c>
      <c r="G64" s="106">
        <v>15</v>
      </c>
      <c r="H64" s="106">
        <v>18</v>
      </c>
      <c r="I64" s="106">
        <f t="shared" si="1"/>
        <v>78</v>
      </c>
      <c r="J64" s="106">
        <f t="shared" si="2"/>
        <v>11.7</v>
      </c>
      <c r="K64" s="107">
        <v>5</v>
      </c>
      <c r="L64" s="107">
        <v>6</v>
      </c>
      <c r="M64" s="107">
        <v>4</v>
      </c>
      <c r="N64" s="107">
        <v>5</v>
      </c>
      <c r="O64" s="107">
        <v>6</v>
      </c>
      <c r="P64" s="107">
        <f t="shared" si="3"/>
        <v>26</v>
      </c>
      <c r="Q64" s="107">
        <f t="shared" si="4"/>
        <v>1.3</v>
      </c>
      <c r="R64" s="108">
        <f t="shared" si="5"/>
        <v>2.35</v>
      </c>
      <c r="S64" s="108">
        <f t="shared" si="6"/>
        <v>2.5499999999999998</v>
      </c>
      <c r="T64" s="108">
        <f t="shared" si="7"/>
        <v>2.6</v>
      </c>
      <c r="U64" s="108">
        <f t="shared" si="8"/>
        <v>2.5</v>
      </c>
      <c r="V64" s="108">
        <f t="shared" si="9"/>
        <v>3</v>
      </c>
      <c r="W64" s="26">
        <f t="shared" si="10"/>
        <v>104</v>
      </c>
      <c r="X64" s="109">
        <f t="shared" si="11"/>
        <v>20.8</v>
      </c>
      <c r="Y64" s="128">
        <v>83</v>
      </c>
      <c r="Z64" s="112">
        <f t="shared" si="12"/>
        <v>66.400000000000006</v>
      </c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3"/>
    </row>
    <row r="65" spans="1:44" s="111" customFormat="1" x14ac:dyDescent="0.3">
      <c r="A65" s="105">
        <v>59</v>
      </c>
      <c r="B65" s="121">
        <v>671259</v>
      </c>
      <c r="C65" s="122" t="s">
        <v>166</v>
      </c>
      <c r="D65" s="121">
        <v>8</v>
      </c>
      <c r="E65" s="121">
        <v>9</v>
      </c>
      <c r="F65" s="122">
        <v>7</v>
      </c>
      <c r="G65" s="106">
        <v>6</v>
      </c>
      <c r="H65" s="106">
        <v>8</v>
      </c>
      <c r="I65" s="106">
        <f t="shared" si="1"/>
        <v>38</v>
      </c>
      <c r="J65" s="106">
        <f t="shared" si="2"/>
        <v>5.7</v>
      </c>
      <c r="K65" s="107">
        <v>1</v>
      </c>
      <c r="L65" s="107">
        <v>0</v>
      </c>
      <c r="M65" s="107">
        <v>2</v>
      </c>
      <c r="N65" s="107">
        <v>2</v>
      </c>
      <c r="O65" s="107">
        <v>4</v>
      </c>
      <c r="P65" s="107">
        <f t="shared" si="3"/>
        <v>9</v>
      </c>
      <c r="Q65" s="107">
        <f t="shared" si="4"/>
        <v>0.45</v>
      </c>
      <c r="R65" s="108">
        <f t="shared" si="5"/>
        <v>1.25</v>
      </c>
      <c r="S65" s="108">
        <f t="shared" si="6"/>
        <v>1.3499999999999999</v>
      </c>
      <c r="T65" s="108">
        <f t="shared" si="7"/>
        <v>1.1500000000000001</v>
      </c>
      <c r="U65" s="108">
        <f t="shared" si="8"/>
        <v>0.99999999999999989</v>
      </c>
      <c r="V65" s="108">
        <f t="shared" si="9"/>
        <v>1.4</v>
      </c>
      <c r="W65" s="26">
        <f t="shared" si="10"/>
        <v>47</v>
      </c>
      <c r="X65" s="109">
        <f t="shared" si="11"/>
        <v>9.4</v>
      </c>
      <c r="Y65" s="128">
        <v>49</v>
      </c>
      <c r="Z65" s="112">
        <f t="shared" si="12"/>
        <v>39.200000000000003</v>
      </c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3"/>
    </row>
    <row r="66" spans="1:44" s="111" customFormat="1" x14ac:dyDescent="0.3">
      <c r="A66" s="105">
        <v>60</v>
      </c>
      <c r="B66" s="121">
        <v>671260</v>
      </c>
      <c r="C66" s="122" t="s">
        <v>167</v>
      </c>
      <c r="D66" s="121">
        <v>0</v>
      </c>
      <c r="E66" s="121">
        <v>2</v>
      </c>
      <c r="F66" s="122">
        <v>0</v>
      </c>
      <c r="G66" s="106">
        <v>0</v>
      </c>
      <c r="H66" s="106">
        <v>0</v>
      </c>
      <c r="I66" s="106">
        <f t="shared" si="1"/>
        <v>2</v>
      </c>
      <c r="J66" s="106">
        <f t="shared" si="2"/>
        <v>0.3</v>
      </c>
      <c r="K66" s="107">
        <v>1</v>
      </c>
      <c r="L66" s="107">
        <v>0</v>
      </c>
      <c r="M66" s="107">
        <v>0</v>
      </c>
      <c r="N66" s="107">
        <v>0</v>
      </c>
      <c r="O66" s="107">
        <v>0</v>
      </c>
      <c r="P66" s="107">
        <f t="shared" si="3"/>
        <v>1</v>
      </c>
      <c r="Q66" s="107">
        <f t="shared" si="4"/>
        <v>0.05</v>
      </c>
      <c r="R66" s="108">
        <f t="shared" si="5"/>
        <v>0.05</v>
      </c>
      <c r="S66" s="108">
        <f t="shared" si="6"/>
        <v>0.3</v>
      </c>
      <c r="T66" s="108">
        <f t="shared" si="7"/>
        <v>0</v>
      </c>
      <c r="U66" s="108">
        <f t="shared" si="8"/>
        <v>0</v>
      </c>
      <c r="V66" s="108">
        <f t="shared" si="9"/>
        <v>0</v>
      </c>
      <c r="W66" s="26">
        <f t="shared" si="10"/>
        <v>3</v>
      </c>
      <c r="X66" s="109">
        <f t="shared" si="11"/>
        <v>0.60000000000000009</v>
      </c>
      <c r="Y66" s="128">
        <v>2</v>
      </c>
      <c r="Z66" s="112">
        <f t="shared" si="12"/>
        <v>1.6</v>
      </c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3"/>
    </row>
    <row r="67" spans="1:44" s="111" customFormat="1" x14ac:dyDescent="0.3">
      <c r="A67" s="105">
        <v>61</v>
      </c>
      <c r="B67" s="121">
        <v>671261</v>
      </c>
      <c r="C67" s="122" t="s">
        <v>168</v>
      </c>
      <c r="D67" s="121">
        <v>9</v>
      </c>
      <c r="E67" s="121">
        <v>10</v>
      </c>
      <c r="F67" s="122">
        <v>8</v>
      </c>
      <c r="G67" s="106">
        <v>7</v>
      </c>
      <c r="H67" s="106">
        <v>8</v>
      </c>
      <c r="I67" s="106">
        <f t="shared" si="1"/>
        <v>42</v>
      </c>
      <c r="J67" s="106">
        <f t="shared" si="2"/>
        <v>6.3</v>
      </c>
      <c r="K67" s="107">
        <v>2</v>
      </c>
      <c r="L67" s="107">
        <v>2.5</v>
      </c>
      <c r="M67" s="107">
        <v>3</v>
      </c>
      <c r="N67" s="107">
        <v>2</v>
      </c>
      <c r="O67" s="107">
        <v>1</v>
      </c>
      <c r="P67" s="107">
        <f t="shared" si="3"/>
        <v>10.5</v>
      </c>
      <c r="Q67" s="107">
        <f t="shared" si="4"/>
        <v>0.52500000000000002</v>
      </c>
      <c r="R67" s="108">
        <f t="shared" si="5"/>
        <v>1.45</v>
      </c>
      <c r="S67" s="108">
        <f t="shared" si="6"/>
        <v>1.625</v>
      </c>
      <c r="T67" s="108">
        <f t="shared" si="7"/>
        <v>1.35</v>
      </c>
      <c r="U67" s="108">
        <f t="shared" si="8"/>
        <v>1.1500000000000001</v>
      </c>
      <c r="V67" s="108">
        <f t="shared" si="9"/>
        <v>1.25</v>
      </c>
      <c r="W67" s="26">
        <f t="shared" si="10"/>
        <v>52.5</v>
      </c>
      <c r="X67" s="109">
        <f t="shared" si="11"/>
        <v>10.5</v>
      </c>
      <c r="Y67" s="128">
        <v>43</v>
      </c>
      <c r="Z67" s="112">
        <f t="shared" si="12"/>
        <v>34.4</v>
      </c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3"/>
    </row>
    <row r="68" spans="1:44" s="111" customFormat="1" x14ac:dyDescent="0.3">
      <c r="A68" s="105">
        <v>62</v>
      </c>
      <c r="B68" s="121">
        <v>671262</v>
      </c>
      <c r="C68" s="122" t="s">
        <v>169</v>
      </c>
      <c r="D68" s="121">
        <v>12</v>
      </c>
      <c r="E68" s="121">
        <v>9</v>
      </c>
      <c r="F68" s="122">
        <v>8</v>
      </c>
      <c r="G68" s="106">
        <v>9</v>
      </c>
      <c r="H68" s="106">
        <v>12</v>
      </c>
      <c r="I68" s="106">
        <f t="shared" si="1"/>
        <v>50</v>
      </c>
      <c r="J68" s="106">
        <f t="shared" si="2"/>
        <v>7.5</v>
      </c>
      <c r="K68" s="107">
        <v>1.5</v>
      </c>
      <c r="L68" s="107">
        <v>2</v>
      </c>
      <c r="M68" s="107">
        <v>3</v>
      </c>
      <c r="N68" s="107">
        <v>4</v>
      </c>
      <c r="O68" s="107">
        <v>2</v>
      </c>
      <c r="P68" s="107">
        <f t="shared" si="3"/>
        <v>12.5</v>
      </c>
      <c r="Q68" s="107">
        <f t="shared" si="4"/>
        <v>0.625</v>
      </c>
      <c r="R68" s="108">
        <f t="shared" si="5"/>
        <v>1.8749999999999998</v>
      </c>
      <c r="S68" s="108">
        <f t="shared" si="6"/>
        <v>1.45</v>
      </c>
      <c r="T68" s="108">
        <f t="shared" si="7"/>
        <v>1.35</v>
      </c>
      <c r="U68" s="108">
        <f t="shared" si="8"/>
        <v>1.5499999999999998</v>
      </c>
      <c r="V68" s="108">
        <f t="shared" si="9"/>
        <v>1.9</v>
      </c>
      <c r="W68" s="26">
        <f t="shared" si="10"/>
        <v>62.5</v>
      </c>
      <c r="X68" s="109">
        <f t="shared" si="11"/>
        <v>12.5</v>
      </c>
      <c r="Y68" s="128">
        <v>61</v>
      </c>
      <c r="Z68" s="112">
        <f t="shared" si="12"/>
        <v>48.800000000000004</v>
      </c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3"/>
    </row>
    <row r="69" spans="1:44" s="111" customFormat="1" x14ac:dyDescent="0.3">
      <c r="A69" s="105">
        <v>63</v>
      </c>
      <c r="B69" s="121">
        <v>671263</v>
      </c>
      <c r="C69" s="122" t="s">
        <v>170</v>
      </c>
      <c r="D69" s="121">
        <v>6</v>
      </c>
      <c r="E69" s="121">
        <v>6</v>
      </c>
      <c r="F69" s="122">
        <v>12</v>
      </c>
      <c r="G69" s="106">
        <v>10</v>
      </c>
      <c r="H69" s="106">
        <v>11</v>
      </c>
      <c r="I69" s="106">
        <f t="shared" si="1"/>
        <v>45</v>
      </c>
      <c r="J69" s="106">
        <f t="shared" si="2"/>
        <v>6.75</v>
      </c>
      <c r="K69" s="107">
        <v>2.5</v>
      </c>
      <c r="L69" s="107">
        <v>3</v>
      </c>
      <c r="M69" s="107">
        <v>2</v>
      </c>
      <c r="N69" s="107">
        <v>2</v>
      </c>
      <c r="O69" s="107">
        <v>2</v>
      </c>
      <c r="P69" s="107">
        <f t="shared" si="3"/>
        <v>11.5</v>
      </c>
      <c r="Q69" s="107">
        <f t="shared" si="4"/>
        <v>0.57500000000000007</v>
      </c>
      <c r="R69" s="108">
        <f t="shared" si="5"/>
        <v>1.0249999999999999</v>
      </c>
      <c r="S69" s="108">
        <f t="shared" si="6"/>
        <v>1.0499999999999998</v>
      </c>
      <c r="T69" s="108">
        <f t="shared" si="7"/>
        <v>1.9</v>
      </c>
      <c r="U69" s="108">
        <f t="shared" si="8"/>
        <v>1.6</v>
      </c>
      <c r="V69" s="108">
        <f t="shared" si="9"/>
        <v>1.75</v>
      </c>
      <c r="W69" s="26">
        <f t="shared" si="10"/>
        <v>56.5</v>
      </c>
      <c r="X69" s="109">
        <f t="shared" si="11"/>
        <v>11.3</v>
      </c>
      <c r="Y69" s="128">
        <v>41</v>
      </c>
      <c r="Z69" s="112">
        <f t="shared" si="12"/>
        <v>32.800000000000004</v>
      </c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3"/>
    </row>
    <row r="70" spans="1:44" s="111" customFormat="1" x14ac:dyDescent="0.3">
      <c r="A70" s="105">
        <v>64</v>
      </c>
      <c r="B70" s="121">
        <v>671264</v>
      </c>
      <c r="C70" s="122" t="s">
        <v>171</v>
      </c>
      <c r="D70" s="121">
        <v>3</v>
      </c>
      <c r="E70" s="121">
        <v>2.5</v>
      </c>
      <c r="F70" s="122">
        <v>2.5</v>
      </c>
      <c r="G70" s="106">
        <v>3</v>
      </c>
      <c r="H70" s="106">
        <v>3.5</v>
      </c>
      <c r="I70" s="106">
        <f t="shared" si="1"/>
        <v>14.5</v>
      </c>
      <c r="J70" s="106">
        <f t="shared" si="2"/>
        <v>2.1749999999999998</v>
      </c>
      <c r="K70" s="107">
        <v>1.5</v>
      </c>
      <c r="L70" s="107">
        <v>2</v>
      </c>
      <c r="M70" s="107">
        <v>3</v>
      </c>
      <c r="N70" s="107">
        <v>1</v>
      </c>
      <c r="O70" s="107">
        <v>2</v>
      </c>
      <c r="P70" s="107">
        <f t="shared" si="3"/>
        <v>9.5</v>
      </c>
      <c r="Q70" s="107">
        <f t="shared" si="4"/>
        <v>0.47500000000000003</v>
      </c>
      <c r="R70" s="108">
        <f t="shared" si="5"/>
        <v>0.52499999999999991</v>
      </c>
      <c r="S70" s="108">
        <f t="shared" si="6"/>
        <v>0.47499999999999998</v>
      </c>
      <c r="T70" s="108">
        <f t="shared" si="7"/>
        <v>0.52500000000000002</v>
      </c>
      <c r="U70" s="108">
        <f t="shared" si="8"/>
        <v>0.49999999999999994</v>
      </c>
      <c r="V70" s="108">
        <f t="shared" si="9"/>
        <v>0.625</v>
      </c>
      <c r="W70" s="26">
        <f t="shared" si="10"/>
        <v>24</v>
      </c>
      <c r="X70" s="109">
        <f t="shared" si="11"/>
        <v>4.8000000000000007</v>
      </c>
      <c r="Y70" s="128">
        <v>11</v>
      </c>
      <c r="Z70" s="112">
        <f t="shared" si="12"/>
        <v>8.8000000000000007</v>
      </c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3"/>
    </row>
    <row r="71" spans="1:44" s="111" customFormat="1" x14ac:dyDescent="0.3">
      <c r="A71" s="105">
        <v>65</v>
      </c>
      <c r="B71" s="121">
        <v>671265</v>
      </c>
      <c r="C71" s="122" t="s">
        <v>172</v>
      </c>
      <c r="D71" s="121">
        <v>8</v>
      </c>
      <c r="E71" s="121">
        <v>9</v>
      </c>
      <c r="F71" s="122">
        <v>14</v>
      </c>
      <c r="G71" s="106">
        <v>12</v>
      </c>
      <c r="H71" s="106">
        <v>13</v>
      </c>
      <c r="I71" s="106">
        <f t="shared" si="1"/>
        <v>56</v>
      </c>
      <c r="J71" s="106">
        <f t="shared" si="2"/>
        <v>8.4</v>
      </c>
      <c r="K71" s="107">
        <v>2.5</v>
      </c>
      <c r="L71" s="107">
        <v>3</v>
      </c>
      <c r="M71" s="107">
        <v>4</v>
      </c>
      <c r="N71" s="107">
        <v>4.5</v>
      </c>
      <c r="O71" s="107">
        <v>2</v>
      </c>
      <c r="P71" s="107">
        <f t="shared" si="3"/>
        <v>16</v>
      </c>
      <c r="Q71" s="107">
        <f t="shared" si="4"/>
        <v>0.8</v>
      </c>
      <c r="R71" s="108">
        <f t="shared" si="5"/>
        <v>1.325</v>
      </c>
      <c r="S71" s="108">
        <f t="shared" si="6"/>
        <v>1.5</v>
      </c>
      <c r="T71" s="108">
        <f t="shared" si="7"/>
        <v>2.3000000000000003</v>
      </c>
      <c r="U71" s="108">
        <f t="shared" si="8"/>
        <v>2.0249999999999999</v>
      </c>
      <c r="V71" s="108">
        <f t="shared" si="9"/>
        <v>2.0499999999999998</v>
      </c>
      <c r="W71" s="26">
        <f t="shared" si="10"/>
        <v>72</v>
      </c>
      <c r="X71" s="109">
        <f t="shared" si="11"/>
        <v>14.4</v>
      </c>
      <c r="Y71" s="128">
        <v>42</v>
      </c>
      <c r="Z71" s="112">
        <f t="shared" si="12"/>
        <v>33.6</v>
      </c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3"/>
    </row>
    <row r="72" spans="1:44" s="111" customFormat="1" x14ac:dyDescent="0.3">
      <c r="A72" s="105">
        <v>66</v>
      </c>
      <c r="B72" s="121">
        <v>671266</v>
      </c>
      <c r="C72" s="122" t="s">
        <v>173</v>
      </c>
      <c r="D72" s="121">
        <v>14</v>
      </c>
      <c r="E72" s="121">
        <v>13</v>
      </c>
      <c r="F72" s="122">
        <v>12</v>
      </c>
      <c r="G72" s="106">
        <v>10</v>
      </c>
      <c r="H72" s="106">
        <v>8</v>
      </c>
      <c r="I72" s="106">
        <f t="shared" ref="I72:I135" si="13">SUM(D72:H72)</f>
        <v>57</v>
      </c>
      <c r="J72" s="106">
        <f t="shared" ref="J72:J135" si="14">I72*0.15</f>
        <v>8.5499999999999989</v>
      </c>
      <c r="K72" s="107">
        <v>1.5</v>
      </c>
      <c r="L72" s="107">
        <v>4</v>
      </c>
      <c r="M72" s="107">
        <v>2</v>
      </c>
      <c r="N72" s="107">
        <v>3</v>
      </c>
      <c r="O72" s="107">
        <v>4</v>
      </c>
      <c r="P72" s="107">
        <f t="shared" ref="P72:P135" si="15">SUM(K72:O72)</f>
        <v>14.5</v>
      </c>
      <c r="Q72" s="107">
        <f t="shared" ref="Q72:Q135" si="16">P72*0.05</f>
        <v>0.72500000000000009</v>
      </c>
      <c r="R72" s="108">
        <f t="shared" ref="R72:R135" si="17">D72*0.15+K72*0.05</f>
        <v>2.1750000000000003</v>
      </c>
      <c r="S72" s="108">
        <f t="shared" ref="S72:S135" si="18">E72*0.15+L72*0.05</f>
        <v>2.15</v>
      </c>
      <c r="T72" s="108">
        <f t="shared" ref="T72:T135" si="19">F72*0.15+M72*0.05</f>
        <v>1.9</v>
      </c>
      <c r="U72" s="108">
        <f t="shared" ref="U72:U135" si="20">G72*0.15+N72*0.05</f>
        <v>1.65</v>
      </c>
      <c r="V72" s="108">
        <f t="shared" ref="V72:V135" si="21">H72*0.15+O72*0.05</f>
        <v>1.4</v>
      </c>
      <c r="W72" s="26">
        <f t="shared" ref="W72:W135" si="22">I72+P72</f>
        <v>71.5</v>
      </c>
      <c r="X72" s="109">
        <f t="shared" ref="X72:X135" si="23">W72*0.2</f>
        <v>14.3</v>
      </c>
      <c r="Y72" s="128">
        <v>58</v>
      </c>
      <c r="Z72" s="112">
        <f t="shared" ref="Z72:Z135" si="24">Y72*0.8</f>
        <v>46.400000000000006</v>
      </c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3"/>
    </row>
    <row r="73" spans="1:44" s="111" customFormat="1" x14ac:dyDescent="0.3">
      <c r="A73" s="105">
        <v>67</v>
      </c>
      <c r="B73" s="121">
        <v>671267</v>
      </c>
      <c r="C73" s="122" t="s">
        <v>174</v>
      </c>
      <c r="D73" s="121">
        <v>6</v>
      </c>
      <c r="E73" s="121">
        <v>8</v>
      </c>
      <c r="F73" s="122">
        <v>9</v>
      </c>
      <c r="G73" s="106">
        <v>12</v>
      </c>
      <c r="H73" s="106">
        <v>10</v>
      </c>
      <c r="I73" s="106">
        <f t="shared" si="13"/>
        <v>45</v>
      </c>
      <c r="J73" s="106">
        <f t="shared" si="14"/>
        <v>6.75</v>
      </c>
      <c r="K73" s="107">
        <v>2</v>
      </c>
      <c r="L73" s="107">
        <v>2.5</v>
      </c>
      <c r="M73" s="107">
        <v>3</v>
      </c>
      <c r="N73" s="107">
        <v>0</v>
      </c>
      <c r="O73" s="107">
        <v>2</v>
      </c>
      <c r="P73" s="107">
        <f t="shared" si="15"/>
        <v>9.5</v>
      </c>
      <c r="Q73" s="107">
        <f t="shared" si="16"/>
        <v>0.47500000000000003</v>
      </c>
      <c r="R73" s="108">
        <f t="shared" si="17"/>
        <v>0.99999999999999989</v>
      </c>
      <c r="S73" s="108">
        <f t="shared" si="18"/>
        <v>1.325</v>
      </c>
      <c r="T73" s="108">
        <f t="shared" si="19"/>
        <v>1.5</v>
      </c>
      <c r="U73" s="108">
        <f t="shared" si="20"/>
        <v>1.7999999999999998</v>
      </c>
      <c r="V73" s="108">
        <f t="shared" si="21"/>
        <v>1.6</v>
      </c>
      <c r="W73" s="26">
        <f t="shared" si="22"/>
        <v>54.5</v>
      </c>
      <c r="X73" s="109">
        <f t="shared" si="23"/>
        <v>10.9</v>
      </c>
      <c r="Y73" s="128">
        <v>41</v>
      </c>
      <c r="Z73" s="112">
        <f t="shared" si="24"/>
        <v>32.800000000000004</v>
      </c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3"/>
    </row>
    <row r="74" spans="1:44" s="111" customFormat="1" x14ac:dyDescent="0.3">
      <c r="A74" s="105">
        <v>68</v>
      </c>
      <c r="B74" s="121">
        <v>671268</v>
      </c>
      <c r="C74" s="122" t="s">
        <v>175</v>
      </c>
      <c r="D74" s="121">
        <v>8</v>
      </c>
      <c r="E74" s="121">
        <v>9</v>
      </c>
      <c r="F74" s="122">
        <v>10</v>
      </c>
      <c r="G74" s="106">
        <v>8</v>
      </c>
      <c r="H74" s="106">
        <v>9</v>
      </c>
      <c r="I74" s="106">
        <f t="shared" si="13"/>
        <v>44</v>
      </c>
      <c r="J74" s="106">
        <f t="shared" si="14"/>
        <v>6.6</v>
      </c>
      <c r="K74" s="107">
        <v>2</v>
      </c>
      <c r="L74" s="107">
        <v>3</v>
      </c>
      <c r="M74" s="107">
        <v>2</v>
      </c>
      <c r="N74" s="107">
        <v>1</v>
      </c>
      <c r="O74" s="107">
        <v>2</v>
      </c>
      <c r="P74" s="107">
        <f t="shared" si="15"/>
        <v>10</v>
      </c>
      <c r="Q74" s="107">
        <f t="shared" si="16"/>
        <v>0.5</v>
      </c>
      <c r="R74" s="108">
        <f t="shared" si="17"/>
        <v>1.3</v>
      </c>
      <c r="S74" s="108">
        <f t="shared" si="18"/>
        <v>1.5</v>
      </c>
      <c r="T74" s="108">
        <f t="shared" si="19"/>
        <v>1.6</v>
      </c>
      <c r="U74" s="108">
        <f t="shared" si="20"/>
        <v>1.25</v>
      </c>
      <c r="V74" s="108">
        <f t="shared" si="21"/>
        <v>1.45</v>
      </c>
      <c r="W74" s="26">
        <f t="shared" si="22"/>
        <v>54</v>
      </c>
      <c r="X74" s="109">
        <f t="shared" si="23"/>
        <v>10.8</v>
      </c>
      <c r="Y74" s="128">
        <v>43</v>
      </c>
      <c r="Z74" s="112">
        <f t="shared" si="24"/>
        <v>34.4</v>
      </c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3"/>
    </row>
    <row r="75" spans="1:44" s="111" customFormat="1" x14ac:dyDescent="0.3">
      <c r="A75" s="105">
        <v>69</v>
      </c>
      <c r="B75" s="121">
        <v>671269</v>
      </c>
      <c r="C75" s="122" t="s">
        <v>176</v>
      </c>
      <c r="D75" s="121">
        <v>8</v>
      </c>
      <c r="E75" s="121">
        <v>6</v>
      </c>
      <c r="F75" s="122">
        <v>8</v>
      </c>
      <c r="G75" s="106">
        <v>6</v>
      </c>
      <c r="H75" s="106">
        <v>8</v>
      </c>
      <c r="I75" s="106">
        <f t="shared" si="13"/>
        <v>36</v>
      </c>
      <c r="J75" s="106">
        <f t="shared" si="14"/>
        <v>5.3999999999999995</v>
      </c>
      <c r="K75" s="107">
        <v>1.5</v>
      </c>
      <c r="L75" s="107">
        <v>2</v>
      </c>
      <c r="M75" s="107">
        <v>3</v>
      </c>
      <c r="N75" s="107">
        <v>2</v>
      </c>
      <c r="O75" s="107">
        <v>2</v>
      </c>
      <c r="P75" s="107">
        <f t="shared" si="15"/>
        <v>10.5</v>
      </c>
      <c r="Q75" s="107">
        <f t="shared" si="16"/>
        <v>0.52500000000000002</v>
      </c>
      <c r="R75" s="108">
        <f t="shared" si="17"/>
        <v>1.2749999999999999</v>
      </c>
      <c r="S75" s="108">
        <f t="shared" si="18"/>
        <v>0.99999999999999989</v>
      </c>
      <c r="T75" s="108">
        <f t="shared" si="19"/>
        <v>1.35</v>
      </c>
      <c r="U75" s="108">
        <f t="shared" si="20"/>
        <v>0.99999999999999989</v>
      </c>
      <c r="V75" s="108">
        <f t="shared" si="21"/>
        <v>1.3</v>
      </c>
      <c r="W75" s="26">
        <f t="shared" si="22"/>
        <v>46.5</v>
      </c>
      <c r="X75" s="109">
        <f t="shared" si="23"/>
        <v>9.3000000000000007</v>
      </c>
      <c r="Y75" s="128">
        <v>40</v>
      </c>
      <c r="Z75" s="112">
        <f t="shared" si="24"/>
        <v>32</v>
      </c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3"/>
    </row>
    <row r="76" spans="1:44" s="111" customFormat="1" x14ac:dyDescent="0.3">
      <c r="A76" s="105">
        <v>70</v>
      </c>
      <c r="B76" s="121">
        <v>671270</v>
      </c>
      <c r="C76" s="122" t="s">
        <v>177</v>
      </c>
      <c r="D76" s="121">
        <v>2</v>
      </c>
      <c r="E76" s="121">
        <v>3</v>
      </c>
      <c r="F76" s="122">
        <v>4</v>
      </c>
      <c r="G76" s="106">
        <v>3</v>
      </c>
      <c r="H76" s="106">
        <v>2</v>
      </c>
      <c r="I76" s="106">
        <f t="shared" si="13"/>
        <v>14</v>
      </c>
      <c r="J76" s="106">
        <f t="shared" si="14"/>
        <v>2.1</v>
      </c>
      <c r="K76" s="107">
        <v>1</v>
      </c>
      <c r="L76" s="107">
        <v>2</v>
      </c>
      <c r="M76" s="107">
        <v>1</v>
      </c>
      <c r="N76" s="107">
        <v>2</v>
      </c>
      <c r="O76" s="107">
        <v>2</v>
      </c>
      <c r="P76" s="107">
        <f t="shared" si="15"/>
        <v>8</v>
      </c>
      <c r="Q76" s="107">
        <f t="shared" si="16"/>
        <v>0.4</v>
      </c>
      <c r="R76" s="108">
        <f t="shared" si="17"/>
        <v>0.35</v>
      </c>
      <c r="S76" s="108">
        <f t="shared" si="18"/>
        <v>0.54999999999999993</v>
      </c>
      <c r="T76" s="108">
        <f t="shared" si="19"/>
        <v>0.65</v>
      </c>
      <c r="U76" s="108">
        <f t="shared" si="20"/>
        <v>0.54999999999999993</v>
      </c>
      <c r="V76" s="108">
        <f t="shared" si="21"/>
        <v>0.4</v>
      </c>
      <c r="W76" s="26">
        <f t="shared" si="22"/>
        <v>22</v>
      </c>
      <c r="X76" s="109">
        <f t="shared" si="23"/>
        <v>4.4000000000000004</v>
      </c>
      <c r="Y76" s="128">
        <v>9</v>
      </c>
      <c r="Z76" s="112">
        <f t="shared" si="24"/>
        <v>7.2</v>
      </c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3"/>
    </row>
    <row r="77" spans="1:44" s="111" customFormat="1" x14ac:dyDescent="0.3">
      <c r="A77" s="105">
        <v>71</v>
      </c>
      <c r="B77" s="121">
        <v>671271</v>
      </c>
      <c r="C77" s="122" t="s">
        <v>178</v>
      </c>
      <c r="D77" s="121">
        <v>9</v>
      </c>
      <c r="E77" s="121">
        <v>10</v>
      </c>
      <c r="F77" s="122">
        <v>8</v>
      </c>
      <c r="G77" s="106">
        <v>9</v>
      </c>
      <c r="H77" s="106">
        <v>8</v>
      </c>
      <c r="I77" s="106">
        <f t="shared" si="13"/>
        <v>44</v>
      </c>
      <c r="J77" s="106">
        <f t="shared" si="14"/>
        <v>6.6</v>
      </c>
      <c r="K77" s="107">
        <v>2</v>
      </c>
      <c r="L77" s="107">
        <v>3</v>
      </c>
      <c r="M77" s="107">
        <v>2.5</v>
      </c>
      <c r="N77" s="107">
        <v>3</v>
      </c>
      <c r="O77" s="107">
        <v>2</v>
      </c>
      <c r="P77" s="107">
        <f t="shared" si="15"/>
        <v>12.5</v>
      </c>
      <c r="Q77" s="107">
        <f t="shared" si="16"/>
        <v>0.625</v>
      </c>
      <c r="R77" s="108">
        <f t="shared" si="17"/>
        <v>1.45</v>
      </c>
      <c r="S77" s="108">
        <f t="shared" si="18"/>
        <v>1.65</v>
      </c>
      <c r="T77" s="108">
        <f t="shared" si="19"/>
        <v>1.325</v>
      </c>
      <c r="U77" s="108">
        <f t="shared" si="20"/>
        <v>1.5</v>
      </c>
      <c r="V77" s="108">
        <f t="shared" si="21"/>
        <v>1.3</v>
      </c>
      <c r="W77" s="26">
        <f t="shared" si="22"/>
        <v>56.5</v>
      </c>
      <c r="X77" s="109">
        <f t="shared" si="23"/>
        <v>11.3</v>
      </c>
      <c r="Y77" s="128">
        <v>40</v>
      </c>
      <c r="Z77" s="112">
        <f t="shared" si="24"/>
        <v>32</v>
      </c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3"/>
    </row>
    <row r="78" spans="1:44" s="111" customFormat="1" x14ac:dyDescent="0.3">
      <c r="A78" s="105">
        <v>72</v>
      </c>
      <c r="B78" s="121">
        <v>671272</v>
      </c>
      <c r="C78" s="122" t="s">
        <v>179</v>
      </c>
      <c r="D78" s="121">
        <v>9</v>
      </c>
      <c r="E78" s="121">
        <v>12</v>
      </c>
      <c r="F78" s="122">
        <v>13</v>
      </c>
      <c r="G78" s="106">
        <v>14</v>
      </c>
      <c r="H78" s="106">
        <v>10</v>
      </c>
      <c r="I78" s="106">
        <f t="shared" si="13"/>
        <v>58</v>
      </c>
      <c r="J78" s="106">
        <f t="shared" si="14"/>
        <v>8.6999999999999993</v>
      </c>
      <c r="K78" s="107">
        <v>2.5</v>
      </c>
      <c r="L78" s="107">
        <v>2.5</v>
      </c>
      <c r="M78" s="107">
        <v>4</v>
      </c>
      <c r="N78" s="107">
        <v>2</v>
      </c>
      <c r="O78" s="107">
        <v>3</v>
      </c>
      <c r="P78" s="107">
        <f t="shared" si="15"/>
        <v>14</v>
      </c>
      <c r="Q78" s="107">
        <f t="shared" si="16"/>
        <v>0.70000000000000007</v>
      </c>
      <c r="R78" s="108">
        <f t="shared" si="17"/>
        <v>1.4749999999999999</v>
      </c>
      <c r="S78" s="108">
        <f t="shared" si="18"/>
        <v>1.9249999999999998</v>
      </c>
      <c r="T78" s="108">
        <f t="shared" si="19"/>
        <v>2.15</v>
      </c>
      <c r="U78" s="108">
        <f t="shared" si="20"/>
        <v>2.2000000000000002</v>
      </c>
      <c r="V78" s="108">
        <f t="shared" si="21"/>
        <v>1.65</v>
      </c>
      <c r="W78" s="26">
        <f t="shared" si="22"/>
        <v>72</v>
      </c>
      <c r="X78" s="109">
        <f t="shared" si="23"/>
        <v>14.4</v>
      </c>
      <c r="Y78" s="128">
        <v>64</v>
      </c>
      <c r="Z78" s="112">
        <f t="shared" si="24"/>
        <v>51.2</v>
      </c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3"/>
    </row>
    <row r="79" spans="1:44" s="111" customFormat="1" x14ac:dyDescent="0.3">
      <c r="A79" s="105">
        <v>73</v>
      </c>
      <c r="B79" s="121">
        <v>671273</v>
      </c>
      <c r="C79" s="122" t="s">
        <v>180</v>
      </c>
      <c r="D79" s="121">
        <v>3</v>
      </c>
      <c r="E79" s="121">
        <v>5</v>
      </c>
      <c r="F79" s="122">
        <v>6</v>
      </c>
      <c r="G79" s="106">
        <v>8</v>
      </c>
      <c r="H79" s="106">
        <v>9</v>
      </c>
      <c r="I79" s="106">
        <f t="shared" si="13"/>
        <v>31</v>
      </c>
      <c r="J79" s="106">
        <f t="shared" si="14"/>
        <v>4.6499999999999995</v>
      </c>
      <c r="K79" s="107">
        <v>1.5</v>
      </c>
      <c r="L79" s="107">
        <v>2</v>
      </c>
      <c r="M79" s="107">
        <v>3</v>
      </c>
      <c r="N79" s="107">
        <v>2</v>
      </c>
      <c r="O79" s="107">
        <v>2</v>
      </c>
      <c r="P79" s="107">
        <f t="shared" si="15"/>
        <v>10.5</v>
      </c>
      <c r="Q79" s="107">
        <f t="shared" si="16"/>
        <v>0.52500000000000002</v>
      </c>
      <c r="R79" s="108">
        <f t="shared" si="17"/>
        <v>0.52499999999999991</v>
      </c>
      <c r="S79" s="108">
        <f t="shared" si="18"/>
        <v>0.85</v>
      </c>
      <c r="T79" s="108">
        <f t="shared" si="19"/>
        <v>1.0499999999999998</v>
      </c>
      <c r="U79" s="108">
        <f t="shared" si="20"/>
        <v>1.3</v>
      </c>
      <c r="V79" s="108">
        <f t="shared" si="21"/>
        <v>1.45</v>
      </c>
      <c r="W79" s="26">
        <f t="shared" si="22"/>
        <v>41.5</v>
      </c>
      <c r="X79" s="109">
        <f t="shared" si="23"/>
        <v>8.3000000000000007</v>
      </c>
      <c r="Y79" s="128">
        <v>21</v>
      </c>
      <c r="Z79" s="112">
        <f t="shared" si="24"/>
        <v>16.8</v>
      </c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3"/>
    </row>
    <row r="80" spans="1:44" s="111" customFormat="1" x14ac:dyDescent="0.3">
      <c r="A80" s="105">
        <v>74</v>
      </c>
      <c r="B80" s="121">
        <v>671274</v>
      </c>
      <c r="C80" s="122" t="s">
        <v>181</v>
      </c>
      <c r="D80" s="121">
        <v>8</v>
      </c>
      <c r="E80" s="121">
        <v>9</v>
      </c>
      <c r="F80" s="122">
        <v>12.5</v>
      </c>
      <c r="G80" s="106">
        <v>12</v>
      </c>
      <c r="H80" s="106">
        <v>10</v>
      </c>
      <c r="I80" s="106">
        <f t="shared" si="13"/>
        <v>51.5</v>
      </c>
      <c r="J80" s="106">
        <f t="shared" si="14"/>
        <v>7.7249999999999996</v>
      </c>
      <c r="K80" s="107">
        <v>2.5</v>
      </c>
      <c r="L80" s="107">
        <v>2</v>
      </c>
      <c r="M80" s="107">
        <v>3</v>
      </c>
      <c r="N80" s="107">
        <v>2</v>
      </c>
      <c r="O80" s="107">
        <v>3</v>
      </c>
      <c r="P80" s="107">
        <f t="shared" si="15"/>
        <v>12.5</v>
      </c>
      <c r="Q80" s="107">
        <f t="shared" si="16"/>
        <v>0.625</v>
      </c>
      <c r="R80" s="108">
        <f t="shared" si="17"/>
        <v>1.325</v>
      </c>
      <c r="S80" s="108">
        <f t="shared" si="18"/>
        <v>1.45</v>
      </c>
      <c r="T80" s="108">
        <f t="shared" si="19"/>
        <v>2.0249999999999999</v>
      </c>
      <c r="U80" s="108">
        <f t="shared" si="20"/>
        <v>1.9</v>
      </c>
      <c r="V80" s="108">
        <f t="shared" si="21"/>
        <v>1.65</v>
      </c>
      <c r="W80" s="26">
        <f t="shared" si="22"/>
        <v>64</v>
      </c>
      <c r="X80" s="109">
        <f t="shared" si="23"/>
        <v>12.8</v>
      </c>
      <c r="Y80" s="128">
        <v>45</v>
      </c>
      <c r="Z80" s="112">
        <f t="shared" si="24"/>
        <v>36</v>
      </c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3"/>
    </row>
    <row r="81" spans="1:44" s="111" customFormat="1" x14ac:dyDescent="0.3">
      <c r="A81" s="105">
        <v>75</v>
      </c>
      <c r="B81" s="121">
        <v>671275</v>
      </c>
      <c r="C81" s="122" t="s">
        <v>182</v>
      </c>
      <c r="D81" s="121">
        <v>9</v>
      </c>
      <c r="E81" s="121">
        <v>8</v>
      </c>
      <c r="F81" s="122">
        <v>9</v>
      </c>
      <c r="G81" s="106">
        <v>8</v>
      </c>
      <c r="H81" s="106">
        <v>10</v>
      </c>
      <c r="I81" s="106">
        <f t="shared" si="13"/>
        <v>44</v>
      </c>
      <c r="J81" s="106">
        <f t="shared" si="14"/>
        <v>6.6</v>
      </c>
      <c r="K81" s="107">
        <v>2.5</v>
      </c>
      <c r="L81" s="107">
        <v>3</v>
      </c>
      <c r="M81" s="107">
        <v>2</v>
      </c>
      <c r="N81" s="107">
        <v>4</v>
      </c>
      <c r="O81" s="107">
        <v>3</v>
      </c>
      <c r="P81" s="107">
        <f t="shared" si="15"/>
        <v>14.5</v>
      </c>
      <c r="Q81" s="107">
        <f t="shared" si="16"/>
        <v>0.72500000000000009</v>
      </c>
      <c r="R81" s="108">
        <f t="shared" si="17"/>
        <v>1.4749999999999999</v>
      </c>
      <c r="S81" s="108">
        <f t="shared" si="18"/>
        <v>1.35</v>
      </c>
      <c r="T81" s="108">
        <f t="shared" si="19"/>
        <v>1.45</v>
      </c>
      <c r="U81" s="108">
        <f t="shared" si="20"/>
        <v>1.4</v>
      </c>
      <c r="V81" s="108">
        <f t="shared" si="21"/>
        <v>1.65</v>
      </c>
      <c r="W81" s="26">
        <f t="shared" si="22"/>
        <v>58.5</v>
      </c>
      <c r="X81" s="109">
        <f t="shared" si="23"/>
        <v>11.700000000000001</v>
      </c>
      <c r="Y81" s="128">
        <v>43</v>
      </c>
      <c r="Z81" s="112">
        <f t="shared" si="24"/>
        <v>34.4</v>
      </c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3"/>
    </row>
    <row r="82" spans="1:44" s="111" customFormat="1" x14ac:dyDescent="0.3">
      <c r="A82" s="105">
        <v>76</v>
      </c>
      <c r="B82" s="121">
        <v>671276</v>
      </c>
      <c r="C82" s="122" t="s">
        <v>183</v>
      </c>
      <c r="D82" s="121">
        <v>8</v>
      </c>
      <c r="E82" s="121">
        <v>9</v>
      </c>
      <c r="F82" s="122">
        <v>12</v>
      </c>
      <c r="G82" s="106">
        <v>10</v>
      </c>
      <c r="H82" s="106">
        <v>9</v>
      </c>
      <c r="I82" s="106">
        <f t="shared" si="13"/>
        <v>48</v>
      </c>
      <c r="J82" s="106">
        <f t="shared" si="14"/>
        <v>7.1999999999999993</v>
      </c>
      <c r="K82" s="107">
        <v>2.5</v>
      </c>
      <c r="L82" s="107">
        <v>3</v>
      </c>
      <c r="M82" s="107">
        <v>4</v>
      </c>
      <c r="N82" s="107">
        <v>2</v>
      </c>
      <c r="O82" s="107">
        <v>3</v>
      </c>
      <c r="P82" s="107">
        <f t="shared" si="15"/>
        <v>14.5</v>
      </c>
      <c r="Q82" s="107">
        <f t="shared" si="16"/>
        <v>0.72500000000000009</v>
      </c>
      <c r="R82" s="108">
        <f t="shared" si="17"/>
        <v>1.325</v>
      </c>
      <c r="S82" s="108">
        <f t="shared" si="18"/>
        <v>1.5</v>
      </c>
      <c r="T82" s="108">
        <f t="shared" si="19"/>
        <v>1.9999999999999998</v>
      </c>
      <c r="U82" s="108">
        <f t="shared" si="20"/>
        <v>1.6</v>
      </c>
      <c r="V82" s="108">
        <f t="shared" si="21"/>
        <v>1.5</v>
      </c>
      <c r="W82" s="26">
        <f t="shared" si="22"/>
        <v>62.5</v>
      </c>
      <c r="X82" s="109">
        <f t="shared" si="23"/>
        <v>12.5</v>
      </c>
      <c r="Y82" s="128">
        <v>40</v>
      </c>
      <c r="Z82" s="112">
        <f t="shared" si="24"/>
        <v>32</v>
      </c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3"/>
    </row>
    <row r="83" spans="1:44" s="111" customFormat="1" x14ac:dyDescent="0.3">
      <c r="A83" s="105">
        <v>77</v>
      </c>
      <c r="B83" s="121">
        <v>671277</v>
      </c>
      <c r="C83" s="122" t="s">
        <v>184</v>
      </c>
      <c r="D83" s="121">
        <v>9</v>
      </c>
      <c r="E83" s="121">
        <v>12</v>
      </c>
      <c r="F83" s="122">
        <v>8</v>
      </c>
      <c r="G83" s="106">
        <v>9</v>
      </c>
      <c r="H83" s="106">
        <v>8</v>
      </c>
      <c r="I83" s="106">
        <f t="shared" si="13"/>
        <v>46</v>
      </c>
      <c r="J83" s="106">
        <f t="shared" si="14"/>
        <v>6.8999999999999995</v>
      </c>
      <c r="K83" s="107">
        <v>1.5</v>
      </c>
      <c r="L83" s="107">
        <v>2</v>
      </c>
      <c r="M83" s="107">
        <v>2.5</v>
      </c>
      <c r="N83" s="107">
        <v>3</v>
      </c>
      <c r="O83" s="107">
        <v>2</v>
      </c>
      <c r="P83" s="107">
        <f t="shared" si="15"/>
        <v>11</v>
      </c>
      <c r="Q83" s="107">
        <f t="shared" si="16"/>
        <v>0.55000000000000004</v>
      </c>
      <c r="R83" s="108">
        <f t="shared" si="17"/>
        <v>1.4249999999999998</v>
      </c>
      <c r="S83" s="108">
        <f t="shared" si="18"/>
        <v>1.9</v>
      </c>
      <c r="T83" s="108">
        <f t="shared" si="19"/>
        <v>1.325</v>
      </c>
      <c r="U83" s="108">
        <f t="shared" si="20"/>
        <v>1.5</v>
      </c>
      <c r="V83" s="108">
        <f t="shared" si="21"/>
        <v>1.3</v>
      </c>
      <c r="W83" s="26">
        <f t="shared" si="22"/>
        <v>57</v>
      </c>
      <c r="X83" s="109">
        <f t="shared" si="23"/>
        <v>11.4</v>
      </c>
      <c r="Y83" s="128">
        <v>44</v>
      </c>
      <c r="Z83" s="112">
        <f t="shared" si="24"/>
        <v>35.200000000000003</v>
      </c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3"/>
    </row>
    <row r="84" spans="1:44" s="111" customFormat="1" x14ac:dyDescent="0.3">
      <c r="A84" s="105">
        <v>78</v>
      </c>
      <c r="B84" s="121">
        <v>671278</v>
      </c>
      <c r="C84" s="122" t="s">
        <v>185</v>
      </c>
      <c r="D84" s="121">
        <v>14</v>
      </c>
      <c r="E84" s="121">
        <v>13</v>
      </c>
      <c r="F84" s="122">
        <v>12</v>
      </c>
      <c r="G84" s="106">
        <v>14</v>
      </c>
      <c r="H84" s="106">
        <v>12</v>
      </c>
      <c r="I84" s="106">
        <f t="shared" si="13"/>
        <v>65</v>
      </c>
      <c r="J84" s="106">
        <f t="shared" si="14"/>
        <v>9.75</v>
      </c>
      <c r="K84" s="107">
        <v>4</v>
      </c>
      <c r="L84" s="107">
        <v>4.5</v>
      </c>
      <c r="M84" s="107">
        <v>5</v>
      </c>
      <c r="N84" s="107">
        <v>4</v>
      </c>
      <c r="O84" s="107">
        <v>2</v>
      </c>
      <c r="P84" s="107">
        <f t="shared" si="15"/>
        <v>19.5</v>
      </c>
      <c r="Q84" s="107">
        <f t="shared" si="16"/>
        <v>0.97500000000000009</v>
      </c>
      <c r="R84" s="108">
        <f t="shared" si="17"/>
        <v>2.3000000000000003</v>
      </c>
      <c r="S84" s="108">
        <f t="shared" si="18"/>
        <v>2.1749999999999998</v>
      </c>
      <c r="T84" s="108">
        <f t="shared" si="19"/>
        <v>2.0499999999999998</v>
      </c>
      <c r="U84" s="108">
        <f t="shared" si="20"/>
        <v>2.3000000000000003</v>
      </c>
      <c r="V84" s="108">
        <f t="shared" si="21"/>
        <v>1.9</v>
      </c>
      <c r="W84" s="26">
        <f t="shared" si="22"/>
        <v>84.5</v>
      </c>
      <c r="X84" s="109">
        <f t="shared" si="23"/>
        <v>16.900000000000002</v>
      </c>
      <c r="Y84" s="128">
        <v>53</v>
      </c>
      <c r="Z84" s="112">
        <f t="shared" si="24"/>
        <v>42.400000000000006</v>
      </c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3"/>
    </row>
    <row r="85" spans="1:44" s="111" customFormat="1" x14ac:dyDescent="0.3">
      <c r="A85" s="105">
        <v>79</v>
      </c>
      <c r="B85" s="121">
        <v>671279</v>
      </c>
      <c r="C85" s="122" t="s">
        <v>186</v>
      </c>
      <c r="D85" s="121"/>
      <c r="E85" s="121"/>
      <c r="F85" s="122"/>
      <c r="G85" s="106"/>
      <c r="H85" s="106"/>
      <c r="I85" s="106"/>
      <c r="J85" s="106"/>
      <c r="K85" s="107"/>
      <c r="L85" s="107"/>
      <c r="M85" s="107"/>
      <c r="N85" s="107"/>
      <c r="O85" s="107"/>
      <c r="P85" s="107"/>
      <c r="Q85" s="107"/>
      <c r="R85" s="108"/>
      <c r="S85" s="108"/>
      <c r="T85" s="108"/>
      <c r="U85" s="108"/>
      <c r="V85" s="108"/>
      <c r="W85" s="26">
        <f t="shared" si="22"/>
        <v>0</v>
      </c>
      <c r="X85" s="109">
        <f t="shared" si="23"/>
        <v>0</v>
      </c>
      <c r="Y85" s="128"/>
      <c r="Z85" s="112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3"/>
    </row>
    <row r="86" spans="1:44" s="111" customFormat="1" x14ac:dyDescent="0.3">
      <c r="A86" s="105">
        <v>80</v>
      </c>
      <c r="B86" s="121">
        <v>671280</v>
      </c>
      <c r="C86" s="122" t="s">
        <v>187</v>
      </c>
      <c r="D86" s="121">
        <v>8</v>
      </c>
      <c r="E86" s="121">
        <v>9</v>
      </c>
      <c r="F86" s="122">
        <v>8</v>
      </c>
      <c r="G86" s="106">
        <v>9</v>
      </c>
      <c r="H86" s="106">
        <v>8</v>
      </c>
      <c r="I86" s="106">
        <f t="shared" si="13"/>
        <v>42</v>
      </c>
      <c r="J86" s="106">
        <f t="shared" si="14"/>
        <v>6.3</v>
      </c>
      <c r="K86" s="107">
        <v>2.5</v>
      </c>
      <c r="L86" s="107">
        <v>3</v>
      </c>
      <c r="M86" s="107">
        <v>2</v>
      </c>
      <c r="N86" s="107">
        <v>4</v>
      </c>
      <c r="O86" s="107">
        <v>2</v>
      </c>
      <c r="P86" s="107">
        <f t="shared" si="15"/>
        <v>13.5</v>
      </c>
      <c r="Q86" s="107">
        <f t="shared" si="16"/>
        <v>0.67500000000000004</v>
      </c>
      <c r="R86" s="108">
        <f t="shared" si="17"/>
        <v>1.325</v>
      </c>
      <c r="S86" s="108">
        <f t="shared" si="18"/>
        <v>1.5</v>
      </c>
      <c r="T86" s="108">
        <f t="shared" si="19"/>
        <v>1.3</v>
      </c>
      <c r="U86" s="108">
        <f t="shared" si="20"/>
        <v>1.5499999999999998</v>
      </c>
      <c r="V86" s="108">
        <f t="shared" si="21"/>
        <v>1.3</v>
      </c>
      <c r="W86" s="26">
        <f t="shared" si="22"/>
        <v>55.5</v>
      </c>
      <c r="X86" s="109">
        <f t="shared" si="23"/>
        <v>11.100000000000001</v>
      </c>
      <c r="Y86" s="128">
        <v>44</v>
      </c>
      <c r="Z86" s="112">
        <f t="shared" si="24"/>
        <v>35.200000000000003</v>
      </c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3"/>
    </row>
    <row r="87" spans="1:44" s="111" customFormat="1" x14ac:dyDescent="0.3">
      <c r="A87" s="105">
        <v>81</v>
      </c>
      <c r="B87" s="121">
        <v>671281</v>
      </c>
      <c r="C87" s="122" t="s">
        <v>188</v>
      </c>
      <c r="D87" s="121">
        <v>10</v>
      </c>
      <c r="E87" s="121">
        <v>12</v>
      </c>
      <c r="F87" s="122">
        <v>13</v>
      </c>
      <c r="G87" s="106">
        <v>14</v>
      </c>
      <c r="H87" s="106">
        <v>12</v>
      </c>
      <c r="I87" s="106">
        <f t="shared" si="13"/>
        <v>61</v>
      </c>
      <c r="J87" s="106">
        <f t="shared" si="14"/>
        <v>9.15</v>
      </c>
      <c r="K87" s="107">
        <v>2.5</v>
      </c>
      <c r="L87" s="107">
        <v>3</v>
      </c>
      <c r="M87" s="107">
        <v>2</v>
      </c>
      <c r="N87" s="107">
        <v>4</v>
      </c>
      <c r="O87" s="107">
        <v>5</v>
      </c>
      <c r="P87" s="107">
        <f t="shared" si="15"/>
        <v>16.5</v>
      </c>
      <c r="Q87" s="107">
        <f t="shared" si="16"/>
        <v>0.82500000000000007</v>
      </c>
      <c r="R87" s="108">
        <f t="shared" si="17"/>
        <v>1.625</v>
      </c>
      <c r="S87" s="108">
        <f t="shared" si="18"/>
        <v>1.9499999999999997</v>
      </c>
      <c r="T87" s="108">
        <f t="shared" si="19"/>
        <v>2.0499999999999998</v>
      </c>
      <c r="U87" s="108">
        <f t="shared" si="20"/>
        <v>2.3000000000000003</v>
      </c>
      <c r="V87" s="108">
        <f t="shared" si="21"/>
        <v>2.0499999999999998</v>
      </c>
      <c r="W87" s="26">
        <f t="shared" si="22"/>
        <v>77.5</v>
      </c>
      <c r="X87" s="109">
        <f t="shared" si="23"/>
        <v>15.5</v>
      </c>
      <c r="Y87" s="128">
        <v>69</v>
      </c>
      <c r="Z87" s="112">
        <f t="shared" si="24"/>
        <v>55.2</v>
      </c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3"/>
    </row>
    <row r="88" spans="1:44" s="111" customFormat="1" x14ac:dyDescent="0.3">
      <c r="A88" s="105">
        <v>82</v>
      </c>
      <c r="B88" s="121">
        <v>671282</v>
      </c>
      <c r="C88" s="122" t="s">
        <v>189</v>
      </c>
      <c r="D88" s="121">
        <v>12</v>
      </c>
      <c r="E88" s="121">
        <v>11</v>
      </c>
      <c r="F88" s="122">
        <v>12</v>
      </c>
      <c r="G88" s="106">
        <v>13</v>
      </c>
      <c r="H88" s="106">
        <v>14</v>
      </c>
      <c r="I88" s="106">
        <f t="shared" si="13"/>
        <v>62</v>
      </c>
      <c r="J88" s="106">
        <f t="shared" si="14"/>
        <v>9.2999999999999989</v>
      </c>
      <c r="K88" s="107">
        <v>2</v>
      </c>
      <c r="L88" s="107">
        <v>4</v>
      </c>
      <c r="M88" s="107">
        <v>2.5</v>
      </c>
      <c r="N88" s="107">
        <v>3</v>
      </c>
      <c r="O88" s="107">
        <v>2</v>
      </c>
      <c r="P88" s="107">
        <f t="shared" si="15"/>
        <v>13.5</v>
      </c>
      <c r="Q88" s="107">
        <f t="shared" si="16"/>
        <v>0.67500000000000004</v>
      </c>
      <c r="R88" s="108">
        <f t="shared" si="17"/>
        <v>1.9</v>
      </c>
      <c r="S88" s="108">
        <f t="shared" si="18"/>
        <v>1.8499999999999999</v>
      </c>
      <c r="T88" s="108">
        <f t="shared" si="19"/>
        <v>1.9249999999999998</v>
      </c>
      <c r="U88" s="108">
        <f t="shared" si="20"/>
        <v>2.1</v>
      </c>
      <c r="V88" s="108">
        <f t="shared" si="21"/>
        <v>2.2000000000000002</v>
      </c>
      <c r="W88" s="26">
        <f t="shared" si="22"/>
        <v>75.5</v>
      </c>
      <c r="X88" s="109">
        <f t="shared" si="23"/>
        <v>15.100000000000001</v>
      </c>
      <c r="Y88" s="128">
        <v>63</v>
      </c>
      <c r="Z88" s="112">
        <f t="shared" si="24"/>
        <v>50.400000000000006</v>
      </c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3"/>
    </row>
    <row r="89" spans="1:44" s="111" customFormat="1" x14ac:dyDescent="0.3">
      <c r="A89" s="105">
        <v>83</v>
      </c>
      <c r="B89" s="121">
        <v>671283</v>
      </c>
      <c r="C89" s="122" t="s">
        <v>190</v>
      </c>
      <c r="D89" s="121">
        <v>9</v>
      </c>
      <c r="E89" s="121">
        <v>8</v>
      </c>
      <c r="F89" s="122">
        <v>9</v>
      </c>
      <c r="G89" s="106">
        <v>9</v>
      </c>
      <c r="H89" s="106">
        <v>15</v>
      </c>
      <c r="I89" s="106">
        <f t="shared" si="13"/>
        <v>50</v>
      </c>
      <c r="J89" s="106">
        <f t="shared" si="14"/>
        <v>7.5</v>
      </c>
      <c r="K89" s="107">
        <v>1.5</v>
      </c>
      <c r="L89" s="107">
        <v>3</v>
      </c>
      <c r="M89" s="107">
        <v>5</v>
      </c>
      <c r="N89" s="107">
        <v>4</v>
      </c>
      <c r="O89" s="107">
        <v>5</v>
      </c>
      <c r="P89" s="107">
        <f t="shared" si="15"/>
        <v>18.5</v>
      </c>
      <c r="Q89" s="107">
        <f t="shared" si="16"/>
        <v>0.92500000000000004</v>
      </c>
      <c r="R89" s="108">
        <f t="shared" si="17"/>
        <v>1.4249999999999998</v>
      </c>
      <c r="S89" s="108">
        <f t="shared" si="18"/>
        <v>1.35</v>
      </c>
      <c r="T89" s="108">
        <f t="shared" si="19"/>
        <v>1.5999999999999999</v>
      </c>
      <c r="U89" s="108">
        <f t="shared" si="20"/>
        <v>1.5499999999999998</v>
      </c>
      <c r="V89" s="108">
        <f t="shared" si="21"/>
        <v>2.5</v>
      </c>
      <c r="W89" s="26">
        <f t="shared" si="22"/>
        <v>68.5</v>
      </c>
      <c r="X89" s="109">
        <f t="shared" si="23"/>
        <v>13.700000000000001</v>
      </c>
      <c r="Y89" s="128">
        <v>54</v>
      </c>
      <c r="Z89" s="112">
        <f t="shared" si="24"/>
        <v>43.2</v>
      </c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3"/>
    </row>
    <row r="90" spans="1:44" s="111" customFormat="1" x14ac:dyDescent="0.3">
      <c r="A90" s="105">
        <v>84</v>
      </c>
      <c r="B90" s="121">
        <v>671284</v>
      </c>
      <c r="C90" s="122" t="s">
        <v>191</v>
      </c>
      <c r="D90" s="121">
        <v>6</v>
      </c>
      <c r="E90" s="121">
        <v>8</v>
      </c>
      <c r="F90" s="122">
        <v>6</v>
      </c>
      <c r="G90" s="106">
        <v>7</v>
      </c>
      <c r="H90" s="106">
        <v>6</v>
      </c>
      <c r="I90" s="106">
        <f t="shared" si="13"/>
        <v>33</v>
      </c>
      <c r="J90" s="106">
        <f t="shared" si="14"/>
        <v>4.95</v>
      </c>
      <c r="K90" s="107">
        <v>1.5</v>
      </c>
      <c r="L90" s="107">
        <v>2</v>
      </c>
      <c r="M90" s="107">
        <v>3</v>
      </c>
      <c r="N90" s="107">
        <v>4</v>
      </c>
      <c r="O90" s="107">
        <v>2</v>
      </c>
      <c r="P90" s="107">
        <f t="shared" si="15"/>
        <v>12.5</v>
      </c>
      <c r="Q90" s="107">
        <f t="shared" si="16"/>
        <v>0.625</v>
      </c>
      <c r="R90" s="108">
        <f t="shared" si="17"/>
        <v>0.97499999999999987</v>
      </c>
      <c r="S90" s="108">
        <f t="shared" si="18"/>
        <v>1.3</v>
      </c>
      <c r="T90" s="108">
        <f t="shared" si="19"/>
        <v>1.0499999999999998</v>
      </c>
      <c r="U90" s="108">
        <f t="shared" si="20"/>
        <v>1.25</v>
      </c>
      <c r="V90" s="108">
        <f t="shared" si="21"/>
        <v>0.99999999999999989</v>
      </c>
      <c r="W90" s="26">
        <f t="shared" si="22"/>
        <v>45.5</v>
      </c>
      <c r="X90" s="109">
        <f t="shared" si="23"/>
        <v>9.1</v>
      </c>
      <c r="Y90" s="128">
        <v>28</v>
      </c>
      <c r="Z90" s="112">
        <f t="shared" si="24"/>
        <v>22.400000000000002</v>
      </c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3"/>
    </row>
    <row r="91" spans="1:44" s="111" customFormat="1" x14ac:dyDescent="0.3">
      <c r="A91" s="105">
        <v>85</v>
      </c>
      <c r="B91" s="121">
        <v>671285</v>
      </c>
      <c r="C91" s="122" t="s">
        <v>192</v>
      </c>
      <c r="D91" s="121">
        <v>11</v>
      </c>
      <c r="E91" s="121">
        <v>12</v>
      </c>
      <c r="F91" s="122">
        <v>13</v>
      </c>
      <c r="G91" s="106">
        <v>14</v>
      </c>
      <c r="H91" s="106">
        <v>12</v>
      </c>
      <c r="I91" s="106">
        <f t="shared" si="13"/>
        <v>62</v>
      </c>
      <c r="J91" s="106">
        <f t="shared" si="14"/>
        <v>9.2999999999999989</v>
      </c>
      <c r="K91" s="107">
        <v>2.5</v>
      </c>
      <c r="L91" s="107">
        <v>3</v>
      </c>
      <c r="M91" s="107">
        <v>2</v>
      </c>
      <c r="N91" s="107">
        <v>2</v>
      </c>
      <c r="O91" s="107">
        <v>3</v>
      </c>
      <c r="P91" s="107">
        <f t="shared" si="15"/>
        <v>12.5</v>
      </c>
      <c r="Q91" s="107">
        <f t="shared" si="16"/>
        <v>0.625</v>
      </c>
      <c r="R91" s="108">
        <f t="shared" si="17"/>
        <v>1.7749999999999999</v>
      </c>
      <c r="S91" s="108">
        <f t="shared" si="18"/>
        <v>1.9499999999999997</v>
      </c>
      <c r="T91" s="108">
        <f t="shared" si="19"/>
        <v>2.0499999999999998</v>
      </c>
      <c r="U91" s="108">
        <f t="shared" si="20"/>
        <v>2.2000000000000002</v>
      </c>
      <c r="V91" s="108">
        <f t="shared" si="21"/>
        <v>1.9499999999999997</v>
      </c>
      <c r="W91" s="26">
        <f t="shared" si="22"/>
        <v>74.5</v>
      </c>
      <c r="X91" s="109">
        <f t="shared" si="23"/>
        <v>14.9</v>
      </c>
      <c r="Y91" s="128">
        <v>60</v>
      </c>
      <c r="Z91" s="112">
        <f t="shared" si="24"/>
        <v>48</v>
      </c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3"/>
    </row>
    <row r="92" spans="1:44" s="111" customFormat="1" x14ac:dyDescent="0.3">
      <c r="A92" s="105">
        <v>86</v>
      </c>
      <c r="B92" s="121">
        <v>671286</v>
      </c>
      <c r="C92" s="122" t="s">
        <v>193</v>
      </c>
      <c r="D92" s="121">
        <v>6</v>
      </c>
      <c r="E92" s="121">
        <v>8</v>
      </c>
      <c r="F92" s="122">
        <v>9</v>
      </c>
      <c r="G92" s="106">
        <v>7</v>
      </c>
      <c r="H92" s="106">
        <v>6</v>
      </c>
      <c r="I92" s="106">
        <f t="shared" si="13"/>
        <v>36</v>
      </c>
      <c r="J92" s="106">
        <f t="shared" si="14"/>
        <v>5.3999999999999995</v>
      </c>
      <c r="K92" s="107">
        <v>1.5</v>
      </c>
      <c r="L92" s="107">
        <v>2</v>
      </c>
      <c r="M92" s="107">
        <v>1</v>
      </c>
      <c r="N92" s="107">
        <v>2</v>
      </c>
      <c r="O92" s="107">
        <v>2</v>
      </c>
      <c r="P92" s="107">
        <f t="shared" si="15"/>
        <v>8.5</v>
      </c>
      <c r="Q92" s="107">
        <f t="shared" si="16"/>
        <v>0.42500000000000004</v>
      </c>
      <c r="R92" s="108">
        <f t="shared" si="17"/>
        <v>0.97499999999999987</v>
      </c>
      <c r="S92" s="108">
        <f t="shared" si="18"/>
        <v>1.3</v>
      </c>
      <c r="T92" s="108">
        <f t="shared" si="19"/>
        <v>1.4</v>
      </c>
      <c r="U92" s="108">
        <f t="shared" si="20"/>
        <v>1.1500000000000001</v>
      </c>
      <c r="V92" s="108">
        <f t="shared" si="21"/>
        <v>0.99999999999999989</v>
      </c>
      <c r="W92" s="26">
        <f t="shared" si="22"/>
        <v>44.5</v>
      </c>
      <c r="X92" s="109">
        <f t="shared" si="23"/>
        <v>8.9</v>
      </c>
      <c r="Y92" s="128">
        <v>36</v>
      </c>
      <c r="Z92" s="112">
        <f t="shared" si="24"/>
        <v>28.8</v>
      </c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3"/>
    </row>
    <row r="93" spans="1:44" s="111" customFormat="1" x14ac:dyDescent="0.3">
      <c r="A93" s="105">
        <v>87</v>
      </c>
      <c r="B93" s="121">
        <v>671287</v>
      </c>
      <c r="C93" s="122" t="s">
        <v>194</v>
      </c>
      <c r="D93" s="121">
        <v>0</v>
      </c>
      <c r="E93" s="121">
        <v>2.5</v>
      </c>
      <c r="F93" s="122">
        <v>6</v>
      </c>
      <c r="G93" s="106">
        <v>5</v>
      </c>
      <c r="H93" s="106">
        <v>0</v>
      </c>
      <c r="I93" s="106">
        <f t="shared" si="13"/>
        <v>13.5</v>
      </c>
      <c r="J93" s="106">
        <f t="shared" si="14"/>
        <v>2.0249999999999999</v>
      </c>
      <c r="K93" s="107">
        <v>2.5</v>
      </c>
      <c r="L93" s="107">
        <v>3</v>
      </c>
      <c r="M93" s="107">
        <v>2</v>
      </c>
      <c r="N93" s="107">
        <v>1</v>
      </c>
      <c r="O93" s="107">
        <v>2</v>
      </c>
      <c r="P93" s="107">
        <f t="shared" si="15"/>
        <v>10.5</v>
      </c>
      <c r="Q93" s="107">
        <f t="shared" si="16"/>
        <v>0.52500000000000002</v>
      </c>
      <c r="R93" s="108">
        <f t="shared" si="17"/>
        <v>0.125</v>
      </c>
      <c r="S93" s="108">
        <f t="shared" si="18"/>
        <v>0.52500000000000002</v>
      </c>
      <c r="T93" s="108">
        <f t="shared" si="19"/>
        <v>0.99999999999999989</v>
      </c>
      <c r="U93" s="108">
        <f t="shared" si="20"/>
        <v>0.8</v>
      </c>
      <c r="V93" s="108">
        <f t="shared" si="21"/>
        <v>0.1</v>
      </c>
      <c r="W93" s="26">
        <f t="shared" si="22"/>
        <v>24</v>
      </c>
      <c r="X93" s="109">
        <f t="shared" si="23"/>
        <v>4.8000000000000007</v>
      </c>
      <c r="Y93" s="128">
        <v>11</v>
      </c>
      <c r="Z93" s="112">
        <f t="shared" si="24"/>
        <v>8.8000000000000007</v>
      </c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3"/>
    </row>
    <row r="94" spans="1:44" s="111" customFormat="1" x14ac:dyDescent="0.3">
      <c r="A94" s="105">
        <v>88</v>
      </c>
      <c r="B94" s="121">
        <v>671288</v>
      </c>
      <c r="C94" s="122" t="s">
        <v>195</v>
      </c>
      <c r="D94" s="121">
        <v>0</v>
      </c>
      <c r="E94" s="121">
        <v>2</v>
      </c>
      <c r="F94" s="122">
        <v>3</v>
      </c>
      <c r="G94" s="106">
        <v>2</v>
      </c>
      <c r="H94" s="106">
        <v>4</v>
      </c>
      <c r="I94" s="106">
        <f t="shared" si="13"/>
        <v>11</v>
      </c>
      <c r="J94" s="106">
        <f t="shared" si="14"/>
        <v>1.65</v>
      </c>
      <c r="K94" s="107">
        <v>1</v>
      </c>
      <c r="L94" s="107">
        <v>2</v>
      </c>
      <c r="M94" s="107">
        <v>0</v>
      </c>
      <c r="N94" s="107">
        <v>2</v>
      </c>
      <c r="O94" s="107">
        <v>2</v>
      </c>
      <c r="P94" s="107">
        <f t="shared" si="15"/>
        <v>7</v>
      </c>
      <c r="Q94" s="107">
        <f t="shared" si="16"/>
        <v>0.35000000000000003</v>
      </c>
      <c r="R94" s="108">
        <f t="shared" si="17"/>
        <v>0.05</v>
      </c>
      <c r="S94" s="108">
        <f t="shared" si="18"/>
        <v>0.4</v>
      </c>
      <c r="T94" s="108">
        <f t="shared" si="19"/>
        <v>0.44999999999999996</v>
      </c>
      <c r="U94" s="108">
        <f t="shared" si="20"/>
        <v>0.4</v>
      </c>
      <c r="V94" s="108">
        <f t="shared" si="21"/>
        <v>0.7</v>
      </c>
      <c r="W94" s="26">
        <f t="shared" si="22"/>
        <v>18</v>
      </c>
      <c r="X94" s="109">
        <f t="shared" si="23"/>
        <v>3.6</v>
      </c>
      <c r="Y94" s="128">
        <v>14</v>
      </c>
      <c r="Z94" s="112">
        <f t="shared" si="24"/>
        <v>11.200000000000001</v>
      </c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3"/>
    </row>
    <row r="95" spans="1:44" s="111" customFormat="1" x14ac:dyDescent="0.3">
      <c r="A95" s="105">
        <v>89</v>
      </c>
      <c r="B95" s="121">
        <v>671289</v>
      </c>
      <c r="C95" s="122" t="s">
        <v>196</v>
      </c>
      <c r="D95" s="121">
        <v>10</v>
      </c>
      <c r="E95" s="121">
        <v>11</v>
      </c>
      <c r="F95" s="122">
        <v>11.5</v>
      </c>
      <c r="G95" s="106">
        <v>9</v>
      </c>
      <c r="H95" s="106">
        <v>10</v>
      </c>
      <c r="I95" s="106">
        <f t="shared" si="13"/>
        <v>51.5</v>
      </c>
      <c r="J95" s="106">
        <f t="shared" si="14"/>
        <v>7.7249999999999996</v>
      </c>
      <c r="K95" s="107">
        <v>2</v>
      </c>
      <c r="L95" s="107">
        <v>2.5</v>
      </c>
      <c r="M95" s="107">
        <v>3</v>
      </c>
      <c r="N95" s="107">
        <v>3.5</v>
      </c>
      <c r="O95" s="107">
        <v>3</v>
      </c>
      <c r="P95" s="107">
        <f t="shared" si="15"/>
        <v>14</v>
      </c>
      <c r="Q95" s="107">
        <f t="shared" si="16"/>
        <v>0.70000000000000007</v>
      </c>
      <c r="R95" s="108">
        <f t="shared" si="17"/>
        <v>1.6</v>
      </c>
      <c r="S95" s="108">
        <f t="shared" si="18"/>
        <v>1.7749999999999999</v>
      </c>
      <c r="T95" s="108">
        <f t="shared" si="19"/>
        <v>1.875</v>
      </c>
      <c r="U95" s="108">
        <f t="shared" si="20"/>
        <v>1.5249999999999999</v>
      </c>
      <c r="V95" s="108">
        <f t="shared" si="21"/>
        <v>1.65</v>
      </c>
      <c r="W95" s="26">
        <f t="shared" si="22"/>
        <v>65.5</v>
      </c>
      <c r="X95" s="109">
        <f t="shared" si="23"/>
        <v>13.100000000000001</v>
      </c>
      <c r="Y95" s="128">
        <v>57</v>
      </c>
      <c r="Z95" s="112">
        <f t="shared" si="24"/>
        <v>45.6</v>
      </c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3"/>
    </row>
    <row r="96" spans="1:44" s="111" customFormat="1" x14ac:dyDescent="0.3">
      <c r="A96" s="105">
        <v>90</v>
      </c>
      <c r="B96" s="121">
        <v>671290</v>
      </c>
      <c r="C96" s="122" t="s">
        <v>197</v>
      </c>
      <c r="D96" s="121">
        <v>3</v>
      </c>
      <c r="E96" s="121">
        <v>3</v>
      </c>
      <c r="F96" s="122">
        <v>4</v>
      </c>
      <c r="G96" s="106">
        <v>5</v>
      </c>
      <c r="H96" s="106">
        <v>2</v>
      </c>
      <c r="I96" s="106">
        <f t="shared" si="13"/>
        <v>17</v>
      </c>
      <c r="J96" s="106">
        <f t="shared" si="14"/>
        <v>2.5499999999999998</v>
      </c>
      <c r="K96" s="107">
        <v>1</v>
      </c>
      <c r="L96" s="107">
        <v>1.5</v>
      </c>
      <c r="M96" s="107">
        <v>2</v>
      </c>
      <c r="N96" s="107">
        <v>2.5</v>
      </c>
      <c r="O96" s="107">
        <v>3</v>
      </c>
      <c r="P96" s="107">
        <f t="shared" si="15"/>
        <v>10</v>
      </c>
      <c r="Q96" s="107">
        <f t="shared" si="16"/>
        <v>0.5</v>
      </c>
      <c r="R96" s="108">
        <f t="shared" si="17"/>
        <v>0.49999999999999994</v>
      </c>
      <c r="S96" s="108">
        <f t="shared" si="18"/>
        <v>0.52499999999999991</v>
      </c>
      <c r="T96" s="108">
        <f t="shared" si="19"/>
        <v>0.7</v>
      </c>
      <c r="U96" s="108">
        <f t="shared" si="20"/>
        <v>0.875</v>
      </c>
      <c r="V96" s="108">
        <f t="shared" si="21"/>
        <v>0.45</v>
      </c>
      <c r="W96" s="26">
        <f t="shared" si="22"/>
        <v>27</v>
      </c>
      <c r="X96" s="109">
        <f t="shared" si="23"/>
        <v>5.4</v>
      </c>
      <c r="Y96" s="128">
        <v>22</v>
      </c>
      <c r="Z96" s="112">
        <f t="shared" si="24"/>
        <v>17.600000000000001</v>
      </c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3"/>
    </row>
    <row r="97" spans="1:44" s="111" customFormat="1" x14ac:dyDescent="0.3">
      <c r="A97" s="105">
        <v>91</v>
      </c>
      <c r="B97" s="121">
        <v>671291</v>
      </c>
      <c r="C97" s="122" t="s">
        <v>198</v>
      </c>
      <c r="D97" s="121">
        <v>10</v>
      </c>
      <c r="E97" s="121">
        <v>15</v>
      </c>
      <c r="F97" s="122">
        <v>14</v>
      </c>
      <c r="G97" s="106">
        <v>18</v>
      </c>
      <c r="H97" s="106">
        <v>10</v>
      </c>
      <c r="I97" s="106">
        <f t="shared" si="13"/>
        <v>67</v>
      </c>
      <c r="J97" s="106">
        <f t="shared" si="14"/>
        <v>10.049999999999999</v>
      </c>
      <c r="K97" s="107">
        <v>4</v>
      </c>
      <c r="L97" s="107">
        <v>4.5</v>
      </c>
      <c r="M97" s="107">
        <v>5</v>
      </c>
      <c r="N97" s="107">
        <v>4</v>
      </c>
      <c r="O97" s="107">
        <v>2</v>
      </c>
      <c r="P97" s="107">
        <f t="shared" si="15"/>
        <v>19.5</v>
      </c>
      <c r="Q97" s="107">
        <f t="shared" si="16"/>
        <v>0.97500000000000009</v>
      </c>
      <c r="R97" s="108">
        <f t="shared" si="17"/>
        <v>1.7</v>
      </c>
      <c r="S97" s="108">
        <f t="shared" si="18"/>
        <v>2.4750000000000001</v>
      </c>
      <c r="T97" s="108">
        <f t="shared" si="19"/>
        <v>2.35</v>
      </c>
      <c r="U97" s="108">
        <f t="shared" si="20"/>
        <v>2.9</v>
      </c>
      <c r="V97" s="108">
        <f t="shared" si="21"/>
        <v>1.6</v>
      </c>
      <c r="W97" s="26">
        <f t="shared" si="22"/>
        <v>86.5</v>
      </c>
      <c r="X97" s="109">
        <f t="shared" si="23"/>
        <v>17.3</v>
      </c>
      <c r="Y97" s="128">
        <v>73</v>
      </c>
      <c r="Z97" s="112">
        <f t="shared" si="24"/>
        <v>58.400000000000006</v>
      </c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3"/>
    </row>
    <row r="98" spans="1:44" s="111" customFormat="1" x14ac:dyDescent="0.3">
      <c r="A98" s="105">
        <v>92</v>
      </c>
      <c r="B98" s="121">
        <v>671292</v>
      </c>
      <c r="C98" s="122" t="s">
        <v>199</v>
      </c>
      <c r="D98" s="121">
        <v>5</v>
      </c>
      <c r="E98" s="121">
        <v>4</v>
      </c>
      <c r="F98" s="122">
        <v>3</v>
      </c>
      <c r="G98" s="106">
        <v>4</v>
      </c>
      <c r="H98" s="106">
        <v>6</v>
      </c>
      <c r="I98" s="106">
        <f t="shared" si="13"/>
        <v>22</v>
      </c>
      <c r="J98" s="106">
        <f t="shared" si="14"/>
        <v>3.3</v>
      </c>
      <c r="K98" s="107">
        <v>1</v>
      </c>
      <c r="L98" s="107">
        <v>1</v>
      </c>
      <c r="M98" s="107">
        <v>0</v>
      </c>
      <c r="N98" s="107">
        <v>2</v>
      </c>
      <c r="O98" s="107">
        <v>1</v>
      </c>
      <c r="P98" s="107">
        <f t="shared" si="15"/>
        <v>5</v>
      </c>
      <c r="Q98" s="107">
        <f t="shared" si="16"/>
        <v>0.25</v>
      </c>
      <c r="R98" s="108">
        <f t="shared" si="17"/>
        <v>0.8</v>
      </c>
      <c r="S98" s="108">
        <f t="shared" si="18"/>
        <v>0.65</v>
      </c>
      <c r="T98" s="108">
        <f t="shared" si="19"/>
        <v>0.44999999999999996</v>
      </c>
      <c r="U98" s="108">
        <f t="shared" si="20"/>
        <v>0.7</v>
      </c>
      <c r="V98" s="108">
        <f t="shared" si="21"/>
        <v>0.95</v>
      </c>
      <c r="W98" s="26">
        <f t="shared" si="22"/>
        <v>27</v>
      </c>
      <c r="X98" s="109">
        <f t="shared" si="23"/>
        <v>5.4</v>
      </c>
      <c r="Y98" s="128">
        <v>25</v>
      </c>
      <c r="Z98" s="112">
        <f t="shared" si="24"/>
        <v>20</v>
      </c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3"/>
    </row>
    <row r="99" spans="1:44" s="111" customFormat="1" x14ac:dyDescent="0.3">
      <c r="A99" s="105">
        <v>93</v>
      </c>
      <c r="B99" s="121">
        <v>671293</v>
      </c>
      <c r="C99" s="122" t="s">
        <v>200</v>
      </c>
      <c r="D99" s="121">
        <v>10</v>
      </c>
      <c r="E99" s="121">
        <v>9</v>
      </c>
      <c r="F99" s="122">
        <v>6</v>
      </c>
      <c r="G99" s="106">
        <v>8</v>
      </c>
      <c r="H99" s="106">
        <v>10</v>
      </c>
      <c r="I99" s="106">
        <f t="shared" si="13"/>
        <v>43</v>
      </c>
      <c r="J99" s="106">
        <f t="shared" si="14"/>
        <v>6.45</v>
      </c>
      <c r="K99" s="107">
        <v>1.5</v>
      </c>
      <c r="L99" s="107">
        <v>3</v>
      </c>
      <c r="M99" s="107">
        <v>2</v>
      </c>
      <c r="N99" s="107">
        <v>1</v>
      </c>
      <c r="O99" s="107">
        <v>0</v>
      </c>
      <c r="P99" s="107">
        <f t="shared" si="15"/>
        <v>7.5</v>
      </c>
      <c r="Q99" s="107">
        <f t="shared" si="16"/>
        <v>0.375</v>
      </c>
      <c r="R99" s="108">
        <f t="shared" si="17"/>
        <v>1.575</v>
      </c>
      <c r="S99" s="108">
        <f t="shared" si="18"/>
        <v>1.5</v>
      </c>
      <c r="T99" s="108">
        <f t="shared" si="19"/>
        <v>0.99999999999999989</v>
      </c>
      <c r="U99" s="108">
        <f t="shared" si="20"/>
        <v>1.25</v>
      </c>
      <c r="V99" s="108">
        <f t="shared" si="21"/>
        <v>1.5</v>
      </c>
      <c r="W99" s="26">
        <f t="shared" si="22"/>
        <v>50.5</v>
      </c>
      <c r="X99" s="109">
        <f t="shared" si="23"/>
        <v>10.100000000000001</v>
      </c>
      <c r="Y99" s="128">
        <v>54</v>
      </c>
      <c r="Z99" s="112">
        <f t="shared" si="24"/>
        <v>43.2</v>
      </c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3"/>
    </row>
    <row r="100" spans="1:44" s="111" customFormat="1" x14ac:dyDescent="0.3">
      <c r="A100" s="105">
        <v>94</v>
      </c>
      <c r="B100" s="121">
        <v>671294</v>
      </c>
      <c r="C100" s="122" t="s">
        <v>201</v>
      </c>
      <c r="D100" s="121">
        <v>10</v>
      </c>
      <c r="E100" s="121">
        <v>6</v>
      </c>
      <c r="F100" s="122">
        <v>7</v>
      </c>
      <c r="G100" s="106">
        <v>6</v>
      </c>
      <c r="H100" s="106">
        <v>10</v>
      </c>
      <c r="I100" s="106">
        <f t="shared" si="13"/>
        <v>39</v>
      </c>
      <c r="J100" s="106">
        <f t="shared" si="14"/>
        <v>5.85</v>
      </c>
      <c r="K100" s="107">
        <v>2</v>
      </c>
      <c r="L100" s="107">
        <v>2.5</v>
      </c>
      <c r="M100" s="107">
        <v>3</v>
      </c>
      <c r="N100" s="107">
        <v>2</v>
      </c>
      <c r="O100" s="107">
        <v>2</v>
      </c>
      <c r="P100" s="107">
        <f t="shared" si="15"/>
        <v>11.5</v>
      </c>
      <c r="Q100" s="107">
        <f t="shared" si="16"/>
        <v>0.57500000000000007</v>
      </c>
      <c r="R100" s="108">
        <f t="shared" si="17"/>
        <v>1.6</v>
      </c>
      <c r="S100" s="108">
        <f t="shared" si="18"/>
        <v>1.0249999999999999</v>
      </c>
      <c r="T100" s="108">
        <f t="shared" si="19"/>
        <v>1.2000000000000002</v>
      </c>
      <c r="U100" s="108">
        <f t="shared" si="20"/>
        <v>0.99999999999999989</v>
      </c>
      <c r="V100" s="108">
        <f t="shared" si="21"/>
        <v>1.6</v>
      </c>
      <c r="W100" s="26">
        <f t="shared" si="22"/>
        <v>50.5</v>
      </c>
      <c r="X100" s="109">
        <f t="shared" si="23"/>
        <v>10.100000000000001</v>
      </c>
      <c r="Y100" s="128">
        <v>41</v>
      </c>
      <c r="Z100" s="112">
        <f t="shared" si="24"/>
        <v>32.800000000000004</v>
      </c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3"/>
    </row>
    <row r="101" spans="1:44" s="111" customFormat="1" x14ac:dyDescent="0.3">
      <c r="A101" s="105">
        <v>95</v>
      </c>
      <c r="B101" s="121">
        <v>671295</v>
      </c>
      <c r="C101" s="122" t="s">
        <v>202</v>
      </c>
      <c r="D101" s="121">
        <v>9</v>
      </c>
      <c r="E101" s="121">
        <v>7</v>
      </c>
      <c r="F101" s="122">
        <v>8</v>
      </c>
      <c r="G101" s="106">
        <v>9</v>
      </c>
      <c r="H101" s="106">
        <v>10</v>
      </c>
      <c r="I101" s="106">
        <f t="shared" si="13"/>
        <v>43</v>
      </c>
      <c r="J101" s="106">
        <f t="shared" si="14"/>
        <v>6.45</v>
      </c>
      <c r="K101" s="107">
        <v>2</v>
      </c>
      <c r="L101" s="107">
        <v>2.5</v>
      </c>
      <c r="M101" s="107">
        <v>3</v>
      </c>
      <c r="N101" s="107">
        <v>2</v>
      </c>
      <c r="O101" s="107">
        <v>1</v>
      </c>
      <c r="P101" s="107">
        <f t="shared" si="15"/>
        <v>10.5</v>
      </c>
      <c r="Q101" s="107">
        <f t="shared" si="16"/>
        <v>0.52500000000000002</v>
      </c>
      <c r="R101" s="108">
        <f t="shared" si="17"/>
        <v>1.45</v>
      </c>
      <c r="S101" s="108">
        <f t="shared" si="18"/>
        <v>1.175</v>
      </c>
      <c r="T101" s="108">
        <f t="shared" si="19"/>
        <v>1.35</v>
      </c>
      <c r="U101" s="108">
        <f t="shared" si="20"/>
        <v>1.45</v>
      </c>
      <c r="V101" s="108">
        <f t="shared" si="21"/>
        <v>1.55</v>
      </c>
      <c r="W101" s="26">
        <f t="shared" si="22"/>
        <v>53.5</v>
      </c>
      <c r="X101" s="109">
        <f t="shared" si="23"/>
        <v>10.700000000000001</v>
      </c>
      <c r="Y101" s="128">
        <v>48</v>
      </c>
      <c r="Z101" s="112">
        <f t="shared" si="24"/>
        <v>38.400000000000006</v>
      </c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3"/>
    </row>
    <row r="102" spans="1:44" s="111" customFormat="1" x14ac:dyDescent="0.3">
      <c r="A102" s="105">
        <v>96</v>
      </c>
      <c r="B102" s="121">
        <v>671296</v>
      </c>
      <c r="C102" s="122" t="s">
        <v>203</v>
      </c>
      <c r="D102" s="121">
        <v>8</v>
      </c>
      <c r="E102" s="121">
        <v>10</v>
      </c>
      <c r="F102" s="122">
        <v>9</v>
      </c>
      <c r="G102" s="106">
        <v>10</v>
      </c>
      <c r="H102" s="106">
        <v>14</v>
      </c>
      <c r="I102" s="106">
        <f t="shared" si="13"/>
        <v>51</v>
      </c>
      <c r="J102" s="106">
        <f t="shared" si="14"/>
        <v>7.6499999999999995</v>
      </c>
      <c r="K102" s="107">
        <v>2</v>
      </c>
      <c r="L102" s="107">
        <v>2</v>
      </c>
      <c r="M102" s="107">
        <v>2</v>
      </c>
      <c r="N102" s="107">
        <v>2</v>
      </c>
      <c r="O102" s="107">
        <v>2</v>
      </c>
      <c r="P102" s="107">
        <f t="shared" si="15"/>
        <v>10</v>
      </c>
      <c r="Q102" s="107">
        <f t="shared" si="16"/>
        <v>0.5</v>
      </c>
      <c r="R102" s="108">
        <f t="shared" si="17"/>
        <v>1.3</v>
      </c>
      <c r="S102" s="108">
        <f t="shared" si="18"/>
        <v>1.6</v>
      </c>
      <c r="T102" s="108">
        <f t="shared" si="19"/>
        <v>1.45</v>
      </c>
      <c r="U102" s="108">
        <f t="shared" si="20"/>
        <v>1.6</v>
      </c>
      <c r="V102" s="108">
        <f t="shared" si="21"/>
        <v>2.2000000000000002</v>
      </c>
      <c r="W102" s="26">
        <f t="shared" si="22"/>
        <v>61</v>
      </c>
      <c r="X102" s="109">
        <f t="shared" si="23"/>
        <v>12.200000000000001</v>
      </c>
      <c r="Y102" s="128">
        <v>56</v>
      </c>
      <c r="Z102" s="112">
        <f t="shared" si="24"/>
        <v>44.800000000000004</v>
      </c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3"/>
    </row>
    <row r="103" spans="1:44" s="111" customFormat="1" x14ac:dyDescent="0.3">
      <c r="A103" s="105">
        <v>97</v>
      </c>
      <c r="B103" s="121">
        <v>671297</v>
      </c>
      <c r="C103" s="122" t="s">
        <v>204</v>
      </c>
      <c r="D103" s="121">
        <v>10</v>
      </c>
      <c r="E103" s="121">
        <v>7</v>
      </c>
      <c r="F103" s="122">
        <v>8</v>
      </c>
      <c r="G103" s="106">
        <v>9</v>
      </c>
      <c r="H103" s="106">
        <v>9</v>
      </c>
      <c r="I103" s="106">
        <f t="shared" si="13"/>
        <v>43</v>
      </c>
      <c r="J103" s="106">
        <f t="shared" si="14"/>
        <v>6.45</v>
      </c>
      <c r="K103" s="107">
        <v>2</v>
      </c>
      <c r="L103" s="107">
        <v>3</v>
      </c>
      <c r="M103" s="107">
        <v>2</v>
      </c>
      <c r="N103" s="107">
        <v>0</v>
      </c>
      <c r="O103" s="107">
        <v>2</v>
      </c>
      <c r="P103" s="107">
        <f t="shared" si="15"/>
        <v>9</v>
      </c>
      <c r="Q103" s="107">
        <f t="shared" si="16"/>
        <v>0.45</v>
      </c>
      <c r="R103" s="108">
        <f t="shared" si="17"/>
        <v>1.6</v>
      </c>
      <c r="S103" s="108">
        <f t="shared" si="18"/>
        <v>1.2000000000000002</v>
      </c>
      <c r="T103" s="108">
        <f t="shared" si="19"/>
        <v>1.3</v>
      </c>
      <c r="U103" s="108">
        <f t="shared" si="20"/>
        <v>1.3499999999999999</v>
      </c>
      <c r="V103" s="108">
        <f t="shared" si="21"/>
        <v>1.45</v>
      </c>
      <c r="W103" s="26">
        <f t="shared" si="22"/>
        <v>52</v>
      </c>
      <c r="X103" s="109">
        <f t="shared" si="23"/>
        <v>10.4</v>
      </c>
      <c r="Y103" s="128">
        <v>41</v>
      </c>
      <c r="Z103" s="112">
        <f t="shared" si="24"/>
        <v>32.800000000000004</v>
      </c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3"/>
    </row>
    <row r="104" spans="1:44" s="111" customFormat="1" x14ac:dyDescent="0.3">
      <c r="A104" s="105">
        <v>98</v>
      </c>
      <c r="B104" s="121">
        <v>671298</v>
      </c>
      <c r="C104" s="122" t="s">
        <v>205</v>
      </c>
      <c r="D104" s="121">
        <v>9</v>
      </c>
      <c r="E104" s="121">
        <v>7</v>
      </c>
      <c r="F104" s="122">
        <v>6</v>
      </c>
      <c r="G104" s="106">
        <v>9</v>
      </c>
      <c r="H104" s="106">
        <v>9</v>
      </c>
      <c r="I104" s="106">
        <f t="shared" si="13"/>
        <v>40</v>
      </c>
      <c r="J104" s="106">
        <f t="shared" si="14"/>
        <v>6</v>
      </c>
      <c r="K104" s="107">
        <v>1.5</v>
      </c>
      <c r="L104" s="107">
        <v>2</v>
      </c>
      <c r="M104" s="107">
        <v>2</v>
      </c>
      <c r="N104" s="107">
        <v>2.5</v>
      </c>
      <c r="O104" s="107">
        <v>2</v>
      </c>
      <c r="P104" s="107">
        <f t="shared" si="15"/>
        <v>10</v>
      </c>
      <c r="Q104" s="107">
        <f t="shared" si="16"/>
        <v>0.5</v>
      </c>
      <c r="R104" s="108">
        <f t="shared" si="17"/>
        <v>1.4249999999999998</v>
      </c>
      <c r="S104" s="108">
        <f t="shared" si="18"/>
        <v>1.1500000000000001</v>
      </c>
      <c r="T104" s="108">
        <f t="shared" si="19"/>
        <v>0.99999999999999989</v>
      </c>
      <c r="U104" s="108">
        <f t="shared" si="20"/>
        <v>1.4749999999999999</v>
      </c>
      <c r="V104" s="108">
        <f t="shared" si="21"/>
        <v>1.45</v>
      </c>
      <c r="W104" s="26">
        <f t="shared" si="22"/>
        <v>50</v>
      </c>
      <c r="X104" s="109">
        <f t="shared" si="23"/>
        <v>10</v>
      </c>
      <c r="Y104" s="128">
        <v>43</v>
      </c>
      <c r="Z104" s="112">
        <f t="shared" si="24"/>
        <v>34.4</v>
      </c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3"/>
    </row>
    <row r="105" spans="1:44" s="111" customFormat="1" x14ac:dyDescent="0.3">
      <c r="A105" s="105">
        <v>99</v>
      </c>
      <c r="B105" s="121">
        <v>671299</v>
      </c>
      <c r="C105" s="122" t="s">
        <v>206</v>
      </c>
      <c r="D105" s="121">
        <v>10</v>
      </c>
      <c r="E105" s="121">
        <v>11</v>
      </c>
      <c r="F105" s="122">
        <v>9</v>
      </c>
      <c r="G105" s="106">
        <v>7</v>
      </c>
      <c r="H105" s="106">
        <v>14</v>
      </c>
      <c r="I105" s="106">
        <f t="shared" si="13"/>
        <v>51</v>
      </c>
      <c r="J105" s="106">
        <f t="shared" si="14"/>
        <v>7.6499999999999995</v>
      </c>
      <c r="K105" s="107">
        <v>2.5</v>
      </c>
      <c r="L105" s="107">
        <v>2</v>
      </c>
      <c r="M105" s="107">
        <v>2</v>
      </c>
      <c r="N105" s="107">
        <v>3</v>
      </c>
      <c r="O105" s="107">
        <v>2</v>
      </c>
      <c r="P105" s="107">
        <f t="shared" si="15"/>
        <v>11.5</v>
      </c>
      <c r="Q105" s="107">
        <f t="shared" si="16"/>
        <v>0.57500000000000007</v>
      </c>
      <c r="R105" s="108">
        <f t="shared" si="17"/>
        <v>1.625</v>
      </c>
      <c r="S105" s="108">
        <f t="shared" si="18"/>
        <v>1.75</v>
      </c>
      <c r="T105" s="108">
        <f t="shared" si="19"/>
        <v>1.45</v>
      </c>
      <c r="U105" s="108">
        <f t="shared" si="20"/>
        <v>1.2000000000000002</v>
      </c>
      <c r="V105" s="108">
        <f t="shared" si="21"/>
        <v>2.2000000000000002</v>
      </c>
      <c r="W105" s="26">
        <f t="shared" si="22"/>
        <v>62.5</v>
      </c>
      <c r="X105" s="109">
        <f t="shared" si="23"/>
        <v>12.5</v>
      </c>
      <c r="Y105" s="128">
        <v>61</v>
      </c>
      <c r="Z105" s="112">
        <f t="shared" si="24"/>
        <v>48.800000000000004</v>
      </c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3"/>
    </row>
    <row r="106" spans="1:44" s="111" customFormat="1" x14ac:dyDescent="0.3">
      <c r="A106" s="105">
        <v>100</v>
      </c>
      <c r="B106" s="121">
        <v>671300</v>
      </c>
      <c r="C106" s="122" t="s">
        <v>207</v>
      </c>
      <c r="D106" s="121">
        <v>10</v>
      </c>
      <c r="E106" s="121">
        <v>9</v>
      </c>
      <c r="F106" s="122">
        <v>7</v>
      </c>
      <c r="G106" s="106">
        <v>11</v>
      </c>
      <c r="H106" s="106">
        <v>12</v>
      </c>
      <c r="I106" s="106">
        <f t="shared" si="13"/>
        <v>49</v>
      </c>
      <c r="J106" s="106">
        <f t="shared" si="14"/>
        <v>7.35</v>
      </c>
      <c r="K106" s="107">
        <v>1</v>
      </c>
      <c r="L106" s="107">
        <v>1.5</v>
      </c>
      <c r="M106" s="107">
        <v>3</v>
      </c>
      <c r="N106" s="107">
        <v>4</v>
      </c>
      <c r="O106" s="107">
        <v>2</v>
      </c>
      <c r="P106" s="107">
        <f t="shared" si="15"/>
        <v>11.5</v>
      </c>
      <c r="Q106" s="107">
        <f t="shared" si="16"/>
        <v>0.57500000000000007</v>
      </c>
      <c r="R106" s="108">
        <f t="shared" si="17"/>
        <v>1.55</v>
      </c>
      <c r="S106" s="108">
        <f t="shared" si="18"/>
        <v>1.4249999999999998</v>
      </c>
      <c r="T106" s="108">
        <f t="shared" si="19"/>
        <v>1.2000000000000002</v>
      </c>
      <c r="U106" s="108">
        <f t="shared" si="20"/>
        <v>1.8499999999999999</v>
      </c>
      <c r="V106" s="108">
        <f t="shared" si="21"/>
        <v>1.9</v>
      </c>
      <c r="W106" s="26">
        <f t="shared" si="22"/>
        <v>60.5</v>
      </c>
      <c r="X106" s="109">
        <f t="shared" si="23"/>
        <v>12.100000000000001</v>
      </c>
      <c r="Y106" s="128">
        <v>57</v>
      </c>
      <c r="Z106" s="112">
        <f t="shared" si="24"/>
        <v>45.6</v>
      </c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3"/>
    </row>
    <row r="107" spans="1:44" s="111" customFormat="1" x14ac:dyDescent="0.3">
      <c r="A107" s="105">
        <v>101</v>
      </c>
      <c r="B107" s="121">
        <v>671301</v>
      </c>
      <c r="C107" s="122" t="s">
        <v>208</v>
      </c>
      <c r="D107" s="121">
        <v>12</v>
      </c>
      <c r="E107" s="121">
        <v>14</v>
      </c>
      <c r="F107" s="122">
        <v>6</v>
      </c>
      <c r="G107" s="106">
        <v>8</v>
      </c>
      <c r="H107" s="106">
        <v>9</v>
      </c>
      <c r="I107" s="106">
        <f t="shared" si="13"/>
        <v>49</v>
      </c>
      <c r="J107" s="106">
        <f t="shared" si="14"/>
        <v>7.35</v>
      </c>
      <c r="K107" s="107">
        <v>2.5</v>
      </c>
      <c r="L107" s="107">
        <v>3</v>
      </c>
      <c r="M107" s="107">
        <v>4</v>
      </c>
      <c r="N107" s="107">
        <v>3</v>
      </c>
      <c r="O107" s="107">
        <v>2</v>
      </c>
      <c r="P107" s="107">
        <f t="shared" si="15"/>
        <v>14.5</v>
      </c>
      <c r="Q107" s="107">
        <f t="shared" si="16"/>
        <v>0.72500000000000009</v>
      </c>
      <c r="R107" s="108">
        <f t="shared" si="17"/>
        <v>1.9249999999999998</v>
      </c>
      <c r="S107" s="108">
        <f t="shared" si="18"/>
        <v>2.25</v>
      </c>
      <c r="T107" s="108">
        <f t="shared" si="19"/>
        <v>1.0999999999999999</v>
      </c>
      <c r="U107" s="108">
        <f t="shared" si="20"/>
        <v>1.35</v>
      </c>
      <c r="V107" s="108">
        <f t="shared" si="21"/>
        <v>1.45</v>
      </c>
      <c r="W107" s="26">
        <f t="shared" si="22"/>
        <v>63.5</v>
      </c>
      <c r="X107" s="109">
        <f t="shared" si="23"/>
        <v>12.700000000000001</v>
      </c>
      <c r="Y107" s="128">
        <v>42</v>
      </c>
      <c r="Z107" s="112">
        <f t="shared" si="24"/>
        <v>33.6</v>
      </c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3"/>
    </row>
    <row r="108" spans="1:44" s="111" customFormat="1" x14ac:dyDescent="0.3">
      <c r="A108" s="105">
        <v>102</v>
      </c>
      <c r="B108" s="121">
        <v>671302</v>
      </c>
      <c r="C108" s="122" t="s">
        <v>209</v>
      </c>
      <c r="D108" s="121">
        <v>16</v>
      </c>
      <c r="E108" s="121">
        <v>15</v>
      </c>
      <c r="F108" s="122">
        <v>17</v>
      </c>
      <c r="G108" s="106">
        <v>11</v>
      </c>
      <c r="H108" s="106">
        <v>14</v>
      </c>
      <c r="I108" s="106">
        <f t="shared" si="13"/>
        <v>73</v>
      </c>
      <c r="J108" s="106">
        <f t="shared" si="14"/>
        <v>10.95</v>
      </c>
      <c r="K108" s="107">
        <v>5</v>
      </c>
      <c r="L108" s="107">
        <v>5</v>
      </c>
      <c r="M108" s="107">
        <v>4</v>
      </c>
      <c r="N108" s="107">
        <v>2</v>
      </c>
      <c r="O108" s="107">
        <v>4</v>
      </c>
      <c r="P108" s="107">
        <f t="shared" si="15"/>
        <v>20</v>
      </c>
      <c r="Q108" s="107">
        <f t="shared" si="16"/>
        <v>1</v>
      </c>
      <c r="R108" s="108">
        <f t="shared" si="17"/>
        <v>2.65</v>
      </c>
      <c r="S108" s="108">
        <f t="shared" si="18"/>
        <v>2.5</v>
      </c>
      <c r="T108" s="108">
        <f t="shared" si="19"/>
        <v>2.75</v>
      </c>
      <c r="U108" s="108">
        <f t="shared" si="20"/>
        <v>1.75</v>
      </c>
      <c r="V108" s="108">
        <f t="shared" si="21"/>
        <v>2.3000000000000003</v>
      </c>
      <c r="W108" s="26">
        <f t="shared" si="22"/>
        <v>93</v>
      </c>
      <c r="X108" s="109">
        <f t="shared" si="23"/>
        <v>18.600000000000001</v>
      </c>
      <c r="Y108" s="128">
        <v>79</v>
      </c>
      <c r="Z108" s="112">
        <f t="shared" si="24"/>
        <v>63.2</v>
      </c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3"/>
    </row>
    <row r="109" spans="1:44" s="111" customFormat="1" x14ac:dyDescent="0.3">
      <c r="A109" s="105">
        <v>103</v>
      </c>
      <c r="B109" s="121">
        <v>671303</v>
      </c>
      <c r="C109" s="122" t="s">
        <v>210</v>
      </c>
      <c r="D109" s="121">
        <v>2</v>
      </c>
      <c r="E109" s="121">
        <v>3</v>
      </c>
      <c r="F109" s="122">
        <v>2</v>
      </c>
      <c r="G109" s="106">
        <v>2</v>
      </c>
      <c r="H109" s="106">
        <v>3</v>
      </c>
      <c r="I109" s="106">
        <f t="shared" si="13"/>
        <v>12</v>
      </c>
      <c r="J109" s="106">
        <f t="shared" si="14"/>
        <v>1.7999999999999998</v>
      </c>
      <c r="K109" s="107">
        <v>1</v>
      </c>
      <c r="L109" s="107">
        <v>1.5</v>
      </c>
      <c r="M109" s="107">
        <v>2</v>
      </c>
      <c r="N109" s="107">
        <v>1</v>
      </c>
      <c r="O109" s="107">
        <v>2</v>
      </c>
      <c r="P109" s="107">
        <f t="shared" si="15"/>
        <v>7.5</v>
      </c>
      <c r="Q109" s="107">
        <f t="shared" si="16"/>
        <v>0.375</v>
      </c>
      <c r="R109" s="108">
        <f t="shared" si="17"/>
        <v>0.35</v>
      </c>
      <c r="S109" s="108">
        <f t="shared" si="18"/>
        <v>0.52499999999999991</v>
      </c>
      <c r="T109" s="108">
        <f t="shared" si="19"/>
        <v>0.4</v>
      </c>
      <c r="U109" s="108">
        <f t="shared" si="20"/>
        <v>0.35</v>
      </c>
      <c r="V109" s="108">
        <f t="shared" si="21"/>
        <v>0.54999999999999993</v>
      </c>
      <c r="W109" s="26">
        <f t="shared" si="22"/>
        <v>19.5</v>
      </c>
      <c r="X109" s="109">
        <f t="shared" si="23"/>
        <v>3.9000000000000004</v>
      </c>
      <c r="Y109" s="128">
        <v>13</v>
      </c>
      <c r="Z109" s="112">
        <f t="shared" si="24"/>
        <v>10.4</v>
      </c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3"/>
    </row>
    <row r="110" spans="1:44" s="111" customFormat="1" x14ac:dyDescent="0.3">
      <c r="A110" s="105">
        <v>104</v>
      </c>
      <c r="B110" s="121">
        <v>671304</v>
      </c>
      <c r="C110" s="122" t="s">
        <v>211</v>
      </c>
      <c r="D110" s="121">
        <v>10</v>
      </c>
      <c r="E110" s="121">
        <v>10</v>
      </c>
      <c r="F110" s="122">
        <v>8</v>
      </c>
      <c r="G110" s="106">
        <v>9</v>
      </c>
      <c r="H110" s="106">
        <v>15</v>
      </c>
      <c r="I110" s="106">
        <f t="shared" si="13"/>
        <v>52</v>
      </c>
      <c r="J110" s="106">
        <f t="shared" si="14"/>
        <v>7.8</v>
      </c>
      <c r="K110" s="107">
        <v>2.5</v>
      </c>
      <c r="L110" s="107">
        <v>3</v>
      </c>
      <c r="M110" s="107">
        <v>2</v>
      </c>
      <c r="N110" s="107">
        <v>1</v>
      </c>
      <c r="O110" s="107">
        <v>2</v>
      </c>
      <c r="P110" s="107">
        <f t="shared" si="15"/>
        <v>10.5</v>
      </c>
      <c r="Q110" s="107">
        <f t="shared" si="16"/>
        <v>0.52500000000000002</v>
      </c>
      <c r="R110" s="108">
        <f t="shared" si="17"/>
        <v>1.625</v>
      </c>
      <c r="S110" s="108">
        <f t="shared" si="18"/>
        <v>1.65</v>
      </c>
      <c r="T110" s="108">
        <f t="shared" si="19"/>
        <v>1.3</v>
      </c>
      <c r="U110" s="108">
        <f t="shared" si="20"/>
        <v>1.4</v>
      </c>
      <c r="V110" s="108">
        <f t="shared" si="21"/>
        <v>2.35</v>
      </c>
      <c r="W110" s="26">
        <f t="shared" si="22"/>
        <v>62.5</v>
      </c>
      <c r="X110" s="109">
        <f t="shared" si="23"/>
        <v>12.5</v>
      </c>
      <c r="Y110" s="128">
        <v>52</v>
      </c>
      <c r="Z110" s="112">
        <f t="shared" si="24"/>
        <v>41.6</v>
      </c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3"/>
    </row>
    <row r="111" spans="1:44" s="111" customFormat="1" x14ac:dyDescent="0.3">
      <c r="A111" s="105">
        <v>105</v>
      </c>
      <c r="B111" s="121">
        <v>671305</v>
      </c>
      <c r="C111" s="122" t="s">
        <v>212</v>
      </c>
      <c r="D111" s="121">
        <v>3</v>
      </c>
      <c r="E111" s="121">
        <v>4</v>
      </c>
      <c r="F111" s="122">
        <v>2</v>
      </c>
      <c r="G111" s="106">
        <v>4</v>
      </c>
      <c r="H111" s="106">
        <v>3</v>
      </c>
      <c r="I111" s="106">
        <f t="shared" si="13"/>
        <v>16</v>
      </c>
      <c r="J111" s="106">
        <f t="shared" si="14"/>
        <v>2.4</v>
      </c>
      <c r="K111" s="107">
        <v>2</v>
      </c>
      <c r="L111" s="107">
        <v>4</v>
      </c>
      <c r="M111" s="107">
        <v>2</v>
      </c>
      <c r="N111" s="107">
        <v>3</v>
      </c>
      <c r="O111" s="107">
        <v>0</v>
      </c>
      <c r="P111" s="107">
        <f t="shared" si="15"/>
        <v>11</v>
      </c>
      <c r="Q111" s="107">
        <f t="shared" si="16"/>
        <v>0.55000000000000004</v>
      </c>
      <c r="R111" s="108">
        <f t="shared" si="17"/>
        <v>0.54999999999999993</v>
      </c>
      <c r="S111" s="108">
        <f t="shared" si="18"/>
        <v>0.8</v>
      </c>
      <c r="T111" s="108">
        <f t="shared" si="19"/>
        <v>0.4</v>
      </c>
      <c r="U111" s="108">
        <f t="shared" si="20"/>
        <v>0.75</v>
      </c>
      <c r="V111" s="108">
        <f t="shared" si="21"/>
        <v>0.44999999999999996</v>
      </c>
      <c r="W111" s="26">
        <f t="shared" si="22"/>
        <v>27</v>
      </c>
      <c r="X111" s="109">
        <f t="shared" si="23"/>
        <v>5.4</v>
      </c>
      <c r="Y111" s="128">
        <v>18</v>
      </c>
      <c r="Z111" s="112">
        <f t="shared" si="24"/>
        <v>14.4</v>
      </c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3"/>
    </row>
    <row r="112" spans="1:44" s="111" customFormat="1" x14ac:dyDescent="0.3">
      <c r="A112" s="105">
        <v>106</v>
      </c>
      <c r="B112" s="121">
        <v>671306</v>
      </c>
      <c r="C112" s="122" t="s">
        <v>213</v>
      </c>
      <c r="D112" s="121">
        <v>8</v>
      </c>
      <c r="E112" s="121">
        <v>8</v>
      </c>
      <c r="F112" s="122">
        <v>9</v>
      </c>
      <c r="G112" s="106">
        <v>8</v>
      </c>
      <c r="H112" s="106">
        <v>8</v>
      </c>
      <c r="I112" s="106">
        <f t="shared" si="13"/>
        <v>41</v>
      </c>
      <c r="J112" s="106">
        <f t="shared" si="14"/>
        <v>6.1499999999999995</v>
      </c>
      <c r="K112" s="107">
        <v>1.5</v>
      </c>
      <c r="L112" s="107">
        <v>2</v>
      </c>
      <c r="M112" s="107">
        <v>3</v>
      </c>
      <c r="N112" s="107">
        <v>2</v>
      </c>
      <c r="O112" s="107">
        <v>1</v>
      </c>
      <c r="P112" s="107">
        <f t="shared" si="15"/>
        <v>9.5</v>
      </c>
      <c r="Q112" s="107">
        <f t="shared" si="16"/>
        <v>0.47500000000000003</v>
      </c>
      <c r="R112" s="108">
        <f t="shared" si="17"/>
        <v>1.2749999999999999</v>
      </c>
      <c r="S112" s="108">
        <f t="shared" si="18"/>
        <v>1.3</v>
      </c>
      <c r="T112" s="108">
        <f t="shared" si="19"/>
        <v>1.5</v>
      </c>
      <c r="U112" s="108">
        <f t="shared" si="20"/>
        <v>1.3</v>
      </c>
      <c r="V112" s="108">
        <f t="shared" si="21"/>
        <v>1.25</v>
      </c>
      <c r="W112" s="26">
        <f t="shared" si="22"/>
        <v>50.5</v>
      </c>
      <c r="X112" s="109">
        <f t="shared" si="23"/>
        <v>10.100000000000001</v>
      </c>
      <c r="Y112" s="128">
        <v>45</v>
      </c>
      <c r="Z112" s="112">
        <f t="shared" si="24"/>
        <v>36</v>
      </c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3"/>
    </row>
    <row r="113" spans="1:44" s="111" customFormat="1" x14ac:dyDescent="0.3">
      <c r="A113" s="105">
        <v>107</v>
      </c>
      <c r="B113" s="121">
        <v>671307</v>
      </c>
      <c r="C113" s="122" t="s">
        <v>214</v>
      </c>
      <c r="D113" s="121">
        <v>4</v>
      </c>
      <c r="E113" s="121">
        <v>7</v>
      </c>
      <c r="F113" s="122">
        <v>5</v>
      </c>
      <c r="G113" s="106">
        <v>4</v>
      </c>
      <c r="H113" s="106">
        <v>6</v>
      </c>
      <c r="I113" s="106">
        <f t="shared" si="13"/>
        <v>26</v>
      </c>
      <c r="J113" s="106">
        <f t="shared" si="14"/>
        <v>3.9</v>
      </c>
      <c r="K113" s="107">
        <v>2</v>
      </c>
      <c r="L113" s="107">
        <v>0</v>
      </c>
      <c r="M113" s="107">
        <v>1</v>
      </c>
      <c r="N113" s="107">
        <v>1.5</v>
      </c>
      <c r="O113" s="107">
        <v>0.5</v>
      </c>
      <c r="P113" s="107">
        <f t="shared" si="15"/>
        <v>5</v>
      </c>
      <c r="Q113" s="107">
        <f t="shared" si="16"/>
        <v>0.25</v>
      </c>
      <c r="R113" s="108">
        <f t="shared" si="17"/>
        <v>0.7</v>
      </c>
      <c r="S113" s="108">
        <f t="shared" si="18"/>
        <v>1.05</v>
      </c>
      <c r="T113" s="108">
        <f t="shared" si="19"/>
        <v>0.8</v>
      </c>
      <c r="U113" s="108">
        <f t="shared" si="20"/>
        <v>0.67500000000000004</v>
      </c>
      <c r="V113" s="108">
        <f t="shared" si="21"/>
        <v>0.92499999999999993</v>
      </c>
      <c r="W113" s="26">
        <f t="shared" si="22"/>
        <v>31</v>
      </c>
      <c r="X113" s="109">
        <f t="shared" si="23"/>
        <v>6.2</v>
      </c>
      <c r="Y113" s="128">
        <v>27</v>
      </c>
      <c r="Z113" s="112">
        <f t="shared" si="24"/>
        <v>21.6</v>
      </c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3"/>
    </row>
    <row r="114" spans="1:44" s="111" customFormat="1" x14ac:dyDescent="0.3">
      <c r="A114" s="105">
        <v>108</v>
      </c>
      <c r="B114" s="121">
        <v>671308</v>
      </c>
      <c r="C114" s="122" t="s">
        <v>215</v>
      </c>
      <c r="D114" s="121">
        <v>10</v>
      </c>
      <c r="E114" s="121">
        <v>8</v>
      </c>
      <c r="F114" s="122">
        <v>6</v>
      </c>
      <c r="G114" s="106">
        <v>7</v>
      </c>
      <c r="H114" s="106">
        <v>11</v>
      </c>
      <c r="I114" s="106">
        <f t="shared" si="13"/>
        <v>42</v>
      </c>
      <c r="J114" s="106">
        <f t="shared" si="14"/>
        <v>6.3</v>
      </c>
      <c r="K114" s="107">
        <v>2.5</v>
      </c>
      <c r="L114" s="107">
        <v>2</v>
      </c>
      <c r="M114" s="107">
        <v>3</v>
      </c>
      <c r="N114" s="107">
        <v>2</v>
      </c>
      <c r="O114" s="107">
        <v>1</v>
      </c>
      <c r="P114" s="107">
        <f t="shared" si="15"/>
        <v>10.5</v>
      </c>
      <c r="Q114" s="107">
        <f t="shared" si="16"/>
        <v>0.52500000000000002</v>
      </c>
      <c r="R114" s="108">
        <f t="shared" si="17"/>
        <v>1.625</v>
      </c>
      <c r="S114" s="108">
        <f t="shared" si="18"/>
        <v>1.3</v>
      </c>
      <c r="T114" s="108">
        <f t="shared" si="19"/>
        <v>1.0499999999999998</v>
      </c>
      <c r="U114" s="108">
        <f t="shared" si="20"/>
        <v>1.1500000000000001</v>
      </c>
      <c r="V114" s="108">
        <f t="shared" si="21"/>
        <v>1.7</v>
      </c>
      <c r="W114" s="26">
        <f t="shared" si="22"/>
        <v>52.5</v>
      </c>
      <c r="X114" s="109">
        <f t="shared" si="23"/>
        <v>10.5</v>
      </c>
      <c r="Y114" s="128">
        <v>48</v>
      </c>
      <c r="Z114" s="112">
        <f t="shared" si="24"/>
        <v>38.400000000000006</v>
      </c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3"/>
    </row>
    <row r="115" spans="1:44" s="111" customFormat="1" x14ac:dyDescent="0.3">
      <c r="A115" s="105">
        <v>109</v>
      </c>
      <c r="B115" s="121">
        <v>671309</v>
      </c>
      <c r="C115" s="122" t="s">
        <v>216</v>
      </c>
      <c r="D115" s="121">
        <v>4</v>
      </c>
      <c r="E115" s="121">
        <v>3</v>
      </c>
      <c r="F115" s="122">
        <v>2</v>
      </c>
      <c r="G115" s="106">
        <v>3</v>
      </c>
      <c r="H115" s="106">
        <v>2</v>
      </c>
      <c r="I115" s="106">
        <f t="shared" si="13"/>
        <v>14</v>
      </c>
      <c r="J115" s="106">
        <f t="shared" si="14"/>
        <v>2.1</v>
      </c>
      <c r="K115" s="107">
        <v>0.5</v>
      </c>
      <c r="L115" s="107">
        <v>3</v>
      </c>
      <c r="M115" s="107">
        <v>2</v>
      </c>
      <c r="N115" s="107">
        <v>1</v>
      </c>
      <c r="O115" s="107">
        <v>2.5</v>
      </c>
      <c r="P115" s="107">
        <f t="shared" si="15"/>
        <v>9</v>
      </c>
      <c r="Q115" s="107">
        <f t="shared" si="16"/>
        <v>0.45</v>
      </c>
      <c r="R115" s="108">
        <f t="shared" si="17"/>
        <v>0.625</v>
      </c>
      <c r="S115" s="108">
        <f t="shared" si="18"/>
        <v>0.6</v>
      </c>
      <c r="T115" s="108">
        <f t="shared" si="19"/>
        <v>0.4</v>
      </c>
      <c r="U115" s="108">
        <f t="shared" si="20"/>
        <v>0.49999999999999994</v>
      </c>
      <c r="V115" s="108">
        <f t="shared" si="21"/>
        <v>0.42499999999999999</v>
      </c>
      <c r="W115" s="26">
        <f t="shared" si="22"/>
        <v>23</v>
      </c>
      <c r="X115" s="109">
        <f t="shared" si="23"/>
        <v>4.6000000000000005</v>
      </c>
      <c r="Y115" s="128">
        <v>17</v>
      </c>
      <c r="Z115" s="112">
        <f t="shared" si="24"/>
        <v>13.600000000000001</v>
      </c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3"/>
    </row>
    <row r="116" spans="1:44" s="111" customFormat="1" x14ac:dyDescent="0.3">
      <c r="A116" s="105">
        <v>110</v>
      </c>
      <c r="B116" s="121">
        <v>671310</v>
      </c>
      <c r="C116" s="122" t="s">
        <v>217</v>
      </c>
      <c r="D116" s="121">
        <v>8</v>
      </c>
      <c r="E116" s="121">
        <v>10</v>
      </c>
      <c r="F116" s="122">
        <v>11</v>
      </c>
      <c r="G116" s="106">
        <v>8</v>
      </c>
      <c r="H116" s="106">
        <v>10</v>
      </c>
      <c r="I116" s="106">
        <f t="shared" si="13"/>
        <v>47</v>
      </c>
      <c r="J116" s="106">
        <f t="shared" si="14"/>
        <v>7.05</v>
      </c>
      <c r="K116" s="107">
        <v>2.5</v>
      </c>
      <c r="L116" s="107">
        <v>3</v>
      </c>
      <c r="M116" s="107">
        <v>4</v>
      </c>
      <c r="N116" s="107">
        <v>3</v>
      </c>
      <c r="O116" s="107">
        <v>2</v>
      </c>
      <c r="P116" s="107">
        <f t="shared" si="15"/>
        <v>14.5</v>
      </c>
      <c r="Q116" s="107">
        <f t="shared" si="16"/>
        <v>0.72500000000000009</v>
      </c>
      <c r="R116" s="108">
        <f t="shared" si="17"/>
        <v>1.325</v>
      </c>
      <c r="S116" s="108">
        <f t="shared" si="18"/>
        <v>1.65</v>
      </c>
      <c r="T116" s="108">
        <f t="shared" si="19"/>
        <v>1.8499999999999999</v>
      </c>
      <c r="U116" s="108">
        <f t="shared" si="20"/>
        <v>1.35</v>
      </c>
      <c r="V116" s="108">
        <f t="shared" si="21"/>
        <v>1.6</v>
      </c>
      <c r="W116" s="26">
        <f t="shared" si="22"/>
        <v>61.5</v>
      </c>
      <c r="X116" s="109">
        <f t="shared" si="23"/>
        <v>12.3</v>
      </c>
      <c r="Y116" s="128">
        <v>50</v>
      </c>
      <c r="Z116" s="112">
        <f t="shared" si="24"/>
        <v>40</v>
      </c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3"/>
    </row>
    <row r="117" spans="1:44" s="111" customFormat="1" x14ac:dyDescent="0.3">
      <c r="A117" s="105">
        <v>111</v>
      </c>
      <c r="B117" s="121">
        <v>671311</v>
      </c>
      <c r="C117" s="122" t="s">
        <v>218</v>
      </c>
      <c r="D117" s="121">
        <v>7</v>
      </c>
      <c r="E117" s="121">
        <v>9</v>
      </c>
      <c r="F117" s="122">
        <v>5</v>
      </c>
      <c r="G117" s="106">
        <v>6</v>
      </c>
      <c r="H117" s="106">
        <v>7</v>
      </c>
      <c r="I117" s="106">
        <f t="shared" si="13"/>
        <v>34</v>
      </c>
      <c r="J117" s="106">
        <f t="shared" si="14"/>
        <v>5.0999999999999996</v>
      </c>
      <c r="K117" s="107">
        <v>1.5</v>
      </c>
      <c r="L117" s="107">
        <v>2</v>
      </c>
      <c r="M117" s="107">
        <v>1</v>
      </c>
      <c r="N117" s="107">
        <v>2</v>
      </c>
      <c r="O117" s="107">
        <v>2</v>
      </c>
      <c r="P117" s="107">
        <f t="shared" si="15"/>
        <v>8.5</v>
      </c>
      <c r="Q117" s="107">
        <f t="shared" si="16"/>
        <v>0.42500000000000004</v>
      </c>
      <c r="R117" s="108">
        <f t="shared" si="17"/>
        <v>1.125</v>
      </c>
      <c r="S117" s="108">
        <f t="shared" si="18"/>
        <v>1.45</v>
      </c>
      <c r="T117" s="108">
        <f t="shared" si="19"/>
        <v>0.8</v>
      </c>
      <c r="U117" s="108">
        <f t="shared" si="20"/>
        <v>0.99999999999999989</v>
      </c>
      <c r="V117" s="108">
        <f t="shared" si="21"/>
        <v>1.1500000000000001</v>
      </c>
      <c r="W117" s="26">
        <f t="shared" si="22"/>
        <v>42.5</v>
      </c>
      <c r="X117" s="109">
        <f t="shared" si="23"/>
        <v>8.5</v>
      </c>
      <c r="Y117" s="128">
        <v>36</v>
      </c>
      <c r="Z117" s="112">
        <f t="shared" si="24"/>
        <v>28.8</v>
      </c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3"/>
    </row>
    <row r="118" spans="1:44" s="111" customFormat="1" x14ac:dyDescent="0.3">
      <c r="A118" s="105">
        <v>112</v>
      </c>
      <c r="B118" s="121">
        <v>671312</v>
      </c>
      <c r="C118" s="122" t="s">
        <v>219</v>
      </c>
      <c r="D118" s="121">
        <v>3</v>
      </c>
      <c r="E118" s="121">
        <v>4</v>
      </c>
      <c r="F118" s="122">
        <v>2</v>
      </c>
      <c r="G118" s="106">
        <v>4</v>
      </c>
      <c r="H118" s="106">
        <v>3</v>
      </c>
      <c r="I118" s="106">
        <f t="shared" si="13"/>
        <v>16</v>
      </c>
      <c r="J118" s="106">
        <f t="shared" si="14"/>
        <v>2.4</v>
      </c>
      <c r="K118" s="107">
        <v>1.5</v>
      </c>
      <c r="L118" s="107">
        <v>2</v>
      </c>
      <c r="M118" s="107">
        <v>3</v>
      </c>
      <c r="N118" s="107">
        <v>2</v>
      </c>
      <c r="O118" s="107">
        <v>2</v>
      </c>
      <c r="P118" s="107">
        <f t="shared" si="15"/>
        <v>10.5</v>
      </c>
      <c r="Q118" s="107">
        <f t="shared" si="16"/>
        <v>0.52500000000000002</v>
      </c>
      <c r="R118" s="108">
        <f t="shared" si="17"/>
        <v>0.52499999999999991</v>
      </c>
      <c r="S118" s="108">
        <f t="shared" si="18"/>
        <v>0.7</v>
      </c>
      <c r="T118" s="108">
        <f t="shared" si="19"/>
        <v>0.45</v>
      </c>
      <c r="U118" s="108">
        <f t="shared" si="20"/>
        <v>0.7</v>
      </c>
      <c r="V118" s="108">
        <f t="shared" si="21"/>
        <v>0.54999999999999993</v>
      </c>
      <c r="W118" s="26">
        <f t="shared" si="22"/>
        <v>26.5</v>
      </c>
      <c r="X118" s="109">
        <f t="shared" si="23"/>
        <v>5.3000000000000007</v>
      </c>
      <c r="Y118" s="128">
        <v>22</v>
      </c>
      <c r="Z118" s="112">
        <f t="shared" si="24"/>
        <v>17.600000000000001</v>
      </c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3"/>
    </row>
    <row r="119" spans="1:44" s="111" customFormat="1" x14ac:dyDescent="0.3">
      <c r="A119" s="105">
        <v>113</v>
      </c>
      <c r="B119" s="121">
        <v>671313</v>
      </c>
      <c r="C119" s="122" t="s">
        <v>220</v>
      </c>
      <c r="D119" s="121">
        <v>4</v>
      </c>
      <c r="E119" s="121">
        <v>7</v>
      </c>
      <c r="F119" s="122">
        <v>5</v>
      </c>
      <c r="G119" s="106">
        <v>4</v>
      </c>
      <c r="H119" s="106">
        <v>6</v>
      </c>
      <c r="I119" s="106">
        <f t="shared" si="13"/>
        <v>26</v>
      </c>
      <c r="J119" s="106">
        <f t="shared" si="14"/>
        <v>3.9</v>
      </c>
      <c r="K119" s="107">
        <v>2.5</v>
      </c>
      <c r="L119" s="107">
        <v>2</v>
      </c>
      <c r="M119" s="107">
        <v>3</v>
      </c>
      <c r="N119" s="107">
        <v>2</v>
      </c>
      <c r="O119" s="107">
        <v>1</v>
      </c>
      <c r="P119" s="107">
        <f t="shared" si="15"/>
        <v>10.5</v>
      </c>
      <c r="Q119" s="107">
        <f t="shared" si="16"/>
        <v>0.52500000000000002</v>
      </c>
      <c r="R119" s="108">
        <f t="shared" si="17"/>
        <v>0.72499999999999998</v>
      </c>
      <c r="S119" s="108">
        <f t="shared" si="18"/>
        <v>1.1500000000000001</v>
      </c>
      <c r="T119" s="108">
        <f t="shared" si="19"/>
        <v>0.9</v>
      </c>
      <c r="U119" s="108">
        <f t="shared" si="20"/>
        <v>0.7</v>
      </c>
      <c r="V119" s="108">
        <f t="shared" si="21"/>
        <v>0.95</v>
      </c>
      <c r="W119" s="26">
        <f t="shared" si="22"/>
        <v>36.5</v>
      </c>
      <c r="X119" s="109">
        <f t="shared" si="23"/>
        <v>7.3000000000000007</v>
      </c>
      <c r="Y119" s="128">
        <v>28</v>
      </c>
      <c r="Z119" s="112">
        <f t="shared" si="24"/>
        <v>22.400000000000002</v>
      </c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3"/>
    </row>
    <row r="120" spans="1:44" s="111" customFormat="1" x14ac:dyDescent="0.3">
      <c r="A120" s="105">
        <v>114</v>
      </c>
      <c r="B120" s="121">
        <v>671314</v>
      </c>
      <c r="C120" s="122" t="s">
        <v>221</v>
      </c>
      <c r="D120" s="121">
        <v>12</v>
      </c>
      <c r="E120" s="121">
        <v>10</v>
      </c>
      <c r="F120" s="122">
        <v>11</v>
      </c>
      <c r="G120" s="106">
        <v>9</v>
      </c>
      <c r="H120" s="106">
        <v>8</v>
      </c>
      <c r="I120" s="106">
        <f t="shared" si="13"/>
        <v>50</v>
      </c>
      <c r="J120" s="106">
        <f t="shared" si="14"/>
        <v>7.5</v>
      </c>
      <c r="K120" s="107">
        <v>2</v>
      </c>
      <c r="L120" s="107">
        <v>2.5</v>
      </c>
      <c r="M120" s="107">
        <v>2.5</v>
      </c>
      <c r="N120" s="107">
        <v>2.5</v>
      </c>
      <c r="O120" s="107">
        <v>2</v>
      </c>
      <c r="P120" s="107">
        <f t="shared" si="15"/>
        <v>11.5</v>
      </c>
      <c r="Q120" s="107">
        <f t="shared" si="16"/>
        <v>0.57500000000000007</v>
      </c>
      <c r="R120" s="108">
        <f t="shared" si="17"/>
        <v>1.9</v>
      </c>
      <c r="S120" s="108">
        <f t="shared" si="18"/>
        <v>1.625</v>
      </c>
      <c r="T120" s="108">
        <f t="shared" si="19"/>
        <v>1.7749999999999999</v>
      </c>
      <c r="U120" s="108">
        <f t="shared" si="20"/>
        <v>1.4749999999999999</v>
      </c>
      <c r="V120" s="108">
        <f t="shared" si="21"/>
        <v>1.3</v>
      </c>
      <c r="W120" s="26">
        <f t="shared" si="22"/>
        <v>61.5</v>
      </c>
      <c r="X120" s="109">
        <f t="shared" si="23"/>
        <v>12.3</v>
      </c>
      <c r="Y120" s="128">
        <v>54</v>
      </c>
      <c r="Z120" s="112">
        <f t="shared" si="24"/>
        <v>43.2</v>
      </c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3"/>
    </row>
    <row r="121" spans="1:44" s="111" customFormat="1" x14ac:dyDescent="0.3">
      <c r="A121" s="105">
        <v>115</v>
      </c>
      <c r="B121" s="121">
        <v>671315</v>
      </c>
      <c r="C121" s="122" t="s">
        <v>222</v>
      </c>
      <c r="D121" s="121">
        <v>8</v>
      </c>
      <c r="E121" s="121">
        <v>7</v>
      </c>
      <c r="F121" s="122">
        <v>9</v>
      </c>
      <c r="G121" s="106">
        <v>5</v>
      </c>
      <c r="H121" s="106">
        <v>10</v>
      </c>
      <c r="I121" s="106">
        <f t="shared" si="13"/>
        <v>39</v>
      </c>
      <c r="J121" s="106">
        <f t="shared" si="14"/>
        <v>5.85</v>
      </c>
      <c r="K121" s="107">
        <v>2.5</v>
      </c>
      <c r="L121" s="107">
        <v>2</v>
      </c>
      <c r="M121" s="107">
        <v>3</v>
      </c>
      <c r="N121" s="107">
        <v>2</v>
      </c>
      <c r="O121" s="107">
        <v>1</v>
      </c>
      <c r="P121" s="107">
        <f t="shared" si="15"/>
        <v>10.5</v>
      </c>
      <c r="Q121" s="107">
        <f t="shared" si="16"/>
        <v>0.52500000000000002</v>
      </c>
      <c r="R121" s="108">
        <f t="shared" si="17"/>
        <v>1.325</v>
      </c>
      <c r="S121" s="108">
        <f t="shared" si="18"/>
        <v>1.1500000000000001</v>
      </c>
      <c r="T121" s="108">
        <f t="shared" si="19"/>
        <v>1.5</v>
      </c>
      <c r="U121" s="108">
        <f t="shared" si="20"/>
        <v>0.85</v>
      </c>
      <c r="V121" s="108">
        <f t="shared" si="21"/>
        <v>1.55</v>
      </c>
      <c r="W121" s="26">
        <f t="shared" si="22"/>
        <v>49.5</v>
      </c>
      <c r="X121" s="109">
        <f t="shared" si="23"/>
        <v>9.9</v>
      </c>
      <c r="Y121" s="128">
        <v>40</v>
      </c>
      <c r="Z121" s="112">
        <f t="shared" si="24"/>
        <v>32</v>
      </c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3"/>
    </row>
    <row r="122" spans="1:44" s="111" customFormat="1" x14ac:dyDescent="0.3">
      <c r="A122" s="105">
        <v>116</v>
      </c>
      <c r="B122" s="121">
        <v>671316</v>
      </c>
      <c r="C122" s="122" t="s">
        <v>223</v>
      </c>
      <c r="D122" s="121">
        <v>10</v>
      </c>
      <c r="E122" s="121">
        <v>9</v>
      </c>
      <c r="F122" s="122">
        <v>10</v>
      </c>
      <c r="G122" s="106">
        <v>12</v>
      </c>
      <c r="H122" s="106">
        <v>9</v>
      </c>
      <c r="I122" s="106">
        <f t="shared" si="13"/>
        <v>50</v>
      </c>
      <c r="J122" s="106">
        <f t="shared" si="14"/>
        <v>7.5</v>
      </c>
      <c r="K122" s="107">
        <v>2</v>
      </c>
      <c r="L122" s="107">
        <v>2</v>
      </c>
      <c r="M122" s="107">
        <v>3</v>
      </c>
      <c r="N122" s="107">
        <v>4</v>
      </c>
      <c r="O122" s="107">
        <v>3</v>
      </c>
      <c r="P122" s="107">
        <f t="shared" si="15"/>
        <v>14</v>
      </c>
      <c r="Q122" s="107">
        <f t="shared" si="16"/>
        <v>0.70000000000000007</v>
      </c>
      <c r="R122" s="108">
        <f t="shared" si="17"/>
        <v>1.6</v>
      </c>
      <c r="S122" s="108">
        <f t="shared" si="18"/>
        <v>1.45</v>
      </c>
      <c r="T122" s="108">
        <f t="shared" si="19"/>
        <v>1.65</v>
      </c>
      <c r="U122" s="108">
        <f t="shared" si="20"/>
        <v>1.9999999999999998</v>
      </c>
      <c r="V122" s="108">
        <f t="shared" si="21"/>
        <v>1.5</v>
      </c>
      <c r="W122" s="26">
        <f t="shared" si="22"/>
        <v>64</v>
      </c>
      <c r="X122" s="109">
        <f t="shared" si="23"/>
        <v>12.8</v>
      </c>
      <c r="Y122" s="128">
        <v>54</v>
      </c>
      <c r="Z122" s="112">
        <f t="shared" si="24"/>
        <v>43.2</v>
      </c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3"/>
    </row>
    <row r="123" spans="1:44" s="111" customFormat="1" x14ac:dyDescent="0.3">
      <c r="A123" s="105">
        <v>117</v>
      </c>
      <c r="B123" s="121">
        <v>671317</v>
      </c>
      <c r="C123" s="122" t="s">
        <v>224</v>
      </c>
      <c r="D123" s="121">
        <v>12</v>
      </c>
      <c r="E123" s="121">
        <v>10</v>
      </c>
      <c r="F123" s="122">
        <v>9</v>
      </c>
      <c r="G123" s="106">
        <v>12</v>
      </c>
      <c r="H123" s="106">
        <v>11</v>
      </c>
      <c r="I123" s="106">
        <f t="shared" si="13"/>
        <v>54</v>
      </c>
      <c r="J123" s="106">
        <f t="shared" si="14"/>
        <v>8.1</v>
      </c>
      <c r="K123" s="107">
        <v>3</v>
      </c>
      <c r="L123" s="107">
        <v>2</v>
      </c>
      <c r="M123" s="107">
        <v>3</v>
      </c>
      <c r="N123" s="107">
        <v>2</v>
      </c>
      <c r="O123" s="107">
        <v>3</v>
      </c>
      <c r="P123" s="107">
        <f t="shared" si="15"/>
        <v>13</v>
      </c>
      <c r="Q123" s="107">
        <f t="shared" si="16"/>
        <v>0.65</v>
      </c>
      <c r="R123" s="108">
        <f t="shared" si="17"/>
        <v>1.9499999999999997</v>
      </c>
      <c r="S123" s="108">
        <f t="shared" si="18"/>
        <v>1.6</v>
      </c>
      <c r="T123" s="108">
        <f t="shared" si="19"/>
        <v>1.5</v>
      </c>
      <c r="U123" s="108">
        <f t="shared" si="20"/>
        <v>1.9</v>
      </c>
      <c r="V123" s="108">
        <f t="shared" si="21"/>
        <v>1.7999999999999998</v>
      </c>
      <c r="W123" s="26">
        <f t="shared" si="22"/>
        <v>67</v>
      </c>
      <c r="X123" s="109">
        <f t="shared" si="23"/>
        <v>13.4</v>
      </c>
      <c r="Y123" s="128">
        <v>65</v>
      </c>
      <c r="Z123" s="112">
        <f t="shared" si="24"/>
        <v>52</v>
      </c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3"/>
    </row>
    <row r="124" spans="1:44" s="111" customFormat="1" x14ac:dyDescent="0.3">
      <c r="A124" s="105">
        <v>118</v>
      </c>
      <c r="B124" s="121">
        <v>671318</v>
      </c>
      <c r="C124" s="122" t="s">
        <v>225</v>
      </c>
      <c r="D124" s="121">
        <v>0</v>
      </c>
      <c r="E124" s="121">
        <v>1</v>
      </c>
      <c r="F124" s="122">
        <v>0</v>
      </c>
      <c r="G124" s="106">
        <v>0</v>
      </c>
      <c r="H124" s="106">
        <v>1</v>
      </c>
      <c r="I124" s="106">
        <f t="shared" si="13"/>
        <v>2</v>
      </c>
      <c r="J124" s="106">
        <f t="shared" si="14"/>
        <v>0.3</v>
      </c>
      <c r="K124" s="107">
        <v>0</v>
      </c>
      <c r="L124" s="107">
        <v>0</v>
      </c>
      <c r="M124" s="107">
        <v>0</v>
      </c>
      <c r="N124" s="107">
        <v>1</v>
      </c>
      <c r="O124" s="107">
        <v>1</v>
      </c>
      <c r="P124" s="107">
        <f t="shared" si="15"/>
        <v>2</v>
      </c>
      <c r="Q124" s="107">
        <f t="shared" si="16"/>
        <v>0.1</v>
      </c>
      <c r="R124" s="108">
        <f t="shared" si="17"/>
        <v>0</v>
      </c>
      <c r="S124" s="108">
        <f t="shared" si="18"/>
        <v>0.15</v>
      </c>
      <c r="T124" s="108">
        <f t="shared" si="19"/>
        <v>0</v>
      </c>
      <c r="U124" s="108">
        <f t="shared" si="20"/>
        <v>0.05</v>
      </c>
      <c r="V124" s="108">
        <f t="shared" si="21"/>
        <v>0.2</v>
      </c>
      <c r="W124" s="26">
        <f t="shared" si="22"/>
        <v>4</v>
      </c>
      <c r="X124" s="109">
        <f t="shared" si="23"/>
        <v>0.8</v>
      </c>
      <c r="Y124" s="128">
        <v>3</v>
      </c>
      <c r="Z124" s="112">
        <f t="shared" si="24"/>
        <v>2.4000000000000004</v>
      </c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3"/>
    </row>
    <row r="125" spans="1:44" s="111" customFormat="1" x14ac:dyDescent="0.3">
      <c r="A125" s="105">
        <v>119</v>
      </c>
      <c r="B125" s="121">
        <v>671319</v>
      </c>
      <c r="C125" s="122" t="s">
        <v>226</v>
      </c>
      <c r="D125" s="121">
        <v>10</v>
      </c>
      <c r="E125" s="121">
        <v>9</v>
      </c>
      <c r="F125" s="122">
        <v>8</v>
      </c>
      <c r="G125" s="106">
        <v>10</v>
      </c>
      <c r="H125" s="106">
        <v>15</v>
      </c>
      <c r="I125" s="106">
        <f t="shared" si="13"/>
        <v>52</v>
      </c>
      <c r="J125" s="106">
        <f t="shared" si="14"/>
        <v>7.8</v>
      </c>
      <c r="K125" s="107">
        <v>1.5</v>
      </c>
      <c r="L125" s="107">
        <v>2</v>
      </c>
      <c r="M125" s="107">
        <v>2.5</v>
      </c>
      <c r="N125" s="107">
        <v>3</v>
      </c>
      <c r="O125" s="107">
        <v>2</v>
      </c>
      <c r="P125" s="107">
        <f t="shared" si="15"/>
        <v>11</v>
      </c>
      <c r="Q125" s="107">
        <f t="shared" si="16"/>
        <v>0.55000000000000004</v>
      </c>
      <c r="R125" s="108">
        <f t="shared" si="17"/>
        <v>1.575</v>
      </c>
      <c r="S125" s="108">
        <f t="shared" si="18"/>
        <v>1.45</v>
      </c>
      <c r="T125" s="108">
        <f t="shared" si="19"/>
        <v>1.325</v>
      </c>
      <c r="U125" s="108">
        <f t="shared" si="20"/>
        <v>1.65</v>
      </c>
      <c r="V125" s="108">
        <f t="shared" si="21"/>
        <v>2.35</v>
      </c>
      <c r="W125" s="26">
        <f t="shared" si="22"/>
        <v>63</v>
      </c>
      <c r="X125" s="109">
        <f t="shared" si="23"/>
        <v>12.600000000000001</v>
      </c>
      <c r="Y125" s="128">
        <v>50</v>
      </c>
      <c r="Z125" s="112">
        <f t="shared" si="24"/>
        <v>40</v>
      </c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3"/>
    </row>
    <row r="126" spans="1:44" s="111" customFormat="1" x14ac:dyDescent="0.3">
      <c r="A126" s="105">
        <v>120</v>
      </c>
      <c r="B126" s="121">
        <v>671320</v>
      </c>
      <c r="C126" s="122" t="s">
        <v>227</v>
      </c>
      <c r="D126" s="121">
        <v>10</v>
      </c>
      <c r="E126" s="121">
        <v>10</v>
      </c>
      <c r="F126" s="122">
        <v>12</v>
      </c>
      <c r="G126" s="106">
        <v>9</v>
      </c>
      <c r="H126" s="106">
        <v>11</v>
      </c>
      <c r="I126" s="106">
        <f t="shared" si="13"/>
        <v>52</v>
      </c>
      <c r="J126" s="106">
        <f t="shared" si="14"/>
        <v>7.8</v>
      </c>
      <c r="K126" s="107">
        <v>2</v>
      </c>
      <c r="L126" s="107">
        <v>2.5</v>
      </c>
      <c r="M126" s="107">
        <v>3</v>
      </c>
      <c r="N126" s="107">
        <v>2</v>
      </c>
      <c r="O126" s="107">
        <v>4</v>
      </c>
      <c r="P126" s="107">
        <f t="shared" si="15"/>
        <v>13.5</v>
      </c>
      <c r="Q126" s="107">
        <f t="shared" si="16"/>
        <v>0.67500000000000004</v>
      </c>
      <c r="R126" s="108">
        <f t="shared" si="17"/>
        <v>1.6</v>
      </c>
      <c r="S126" s="108">
        <f t="shared" si="18"/>
        <v>1.625</v>
      </c>
      <c r="T126" s="108">
        <f t="shared" si="19"/>
        <v>1.9499999999999997</v>
      </c>
      <c r="U126" s="108">
        <f t="shared" si="20"/>
        <v>1.45</v>
      </c>
      <c r="V126" s="108">
        <f t="shared" si="21"/>
        <v>1.8499999999999999</v>
      </c>
      <c r="W126" s="26">
        <f t="shared" si="22"/>
        <v>65.5</v>
      </c>
      <c r="X126" s="109">
        <f t="shared" si="23"/>
        <v>13.100000000000001</v>
      </c>
      <c r="Y126" s="128">
        <v>60</v>
      </c>
      <c r="Z126" s="112">
        <f t="shared" si="24"/>
        <v>48</v>
      </c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3"/>
    </row>
    <row r="127" spans="1:44" s="111" customFormat="1" x14ac:dyDescent="0.3">
      <c r="A127" s="105">
        <v>121</v>
      </c>
      <c r="B127" s="121">
        <v>671321</v>
      </c>
      <c r="C127" s="122" t="s">
        <v>228</v>
      </c>
      <c r="D127" s="121">
        <v>2</v>
      </c>
      <c r="E127" s="121">
        <v>3</v>
      </c>
      <c r="F127" s="122">
        <v>3</v>
      </c>
      <c r="G127" s="106">
        <v>2</v>
      </c>
      <c r="H127" s="106">
        <v>2</v>
      </c>
      <c r="I127" s="106">
        <f t="shared" si="13"/>
        <v>12</v>
      </c>
      <c r="J127" s="106">
        <f t="shared" si="14"/>
        <v>1.7999999999999998</v>
      </c>
      <c r="K127" s="107">
        <v>1</v>
      </c>
      <c r="L127" s="107">
        <v>2.5</v>
      </c>
      <c r="M127" s="107">
        <v>2</v>
      </c>
      <c r="N127" s="107">
        <v>1</v>
      </c>
      <c r="O127" s="107">
        <v>2</v>
      </c>
      <c r="P127" s="107">
        <f t="shared" si="15"/>
        <v>8.5</v>
      </c>
      <c r="Q127" s="107">
        <f t="shared" si="16"/>
        <v>0.42500000000000004</v>
      </c>
      <c r="R127" s="108">
        <f t="shared" si="17"/>
        <v>0.35</v>
      </c>
      <c r="S127" s="108">
        <f t="shared" si="18"/>
        <v>0.57499999999999996</v>
      </c>
      <c r="T127" s="108">
        <f t="shared" si="19"/>
        <v>0.54999999999999993</v>
      </c>
      <c r="U127" s="108">
        <f t="shared" si="20"/>
        <v>0.35</v>
      </c>
      <c r="V127" s="108">
        <f t="shared" si="21"/>
        <v>0.4</v>
      </c>
      <c r="W127" s="26">
        <f t="shared" si="22"/>
        <v>20.5</v>
      </c>
      <c r="X127" s="109">
        <f t="shared" si="23"/>
        <v>4.1000000000000005</v>
      </c>
      <c r="Y127" s="128">
        <v>13</v>
      </c>
      <c r="Z127" s="112">
        <f t="shared" si="24"/>
        <v>10.4</v>
      </c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3"/>
    </row>
    <row r="128" spans="1:44" s="111" customFormat="1" x14ac:dyDescent="0.3">
      <c r="A128" s="105">
        <v>122</v>
      </c>
      <c r="B128" s="121">
        <v>671322</v>
      </c>
      <c r="C128" s="122" t="s">
        <v>229</v>
      </c>
      <c r="D128" s="121">
        <v>8</v>
      </c>
      <c r="E128" s="121">
        <v>12</v>
      </c>
      <c r="F128" s="122">
        <v>8</v>
      </c>
      <c r="G128" s="106">
        <v>10</v>
      </c>
      <c r="H128" s="106">
        <v>12</v>
      </c>
      <c r="I128" s="106">
        <f t="shared" si="13"/>
        <v>50</v>
      </c>
      <c r="J128" s="106">
        <f t="shared" si="14"/>
        <v>7.5</v>
      </c>
      <c r="K128" s="107">
        <v>2</v>
      </c>
      <c r="L128" s="107">
        <v>2.5</v>
      </c>
      <c r="M128" s="107">
        <v>3</v>
      </c>
      <c r="N128" s="107">
        <v>2</v>
      </c>
      <c r="O128" s="107">
        <v>2</v>
      </c>
      <c r="P128" s="107">
        <f t="shared" si="15"/>
        <v>11.5</v>
      </c>
      <c r="Q128" s="107">
        <f t="shared" si="16"/>
        <v>0.57500000000000007</v>
      </c>
      <c r="R128" s="108">
        <f t="shared" si="17"/>
        <v>1.3</v>
      </c>
      <c r="S128" s="108">
        <f t="shared" si="18"/>
        <v>1.9249999999999998</v>
      </c>
      <c r="T128" s="108">
        <f t="shared" si="19"/>
        <v>1.35</v>
      </c>
      <c r="U128" s="108">
        <f t="shared" si="20"/>
        <v>1.6</v>
      </c>
      <c r="V128" s="108">
        <f t="shared" si="21"/>
        <v>1.9</v>
      </c>
      <c r="W128" s="26">
        <f t="shared" si="22"/>
        <v>61.5</v>
      </c>
      <c r="X128" s="109">
        <f t="shared" si="23"/>
        <v>12.3</v>
      </c>
      <c r="Y128" s="128">
        <v>66</v>
      </c>
      <c r="Z128" s="112">
        <f t="shared" si="24"/>
        <v>52.800000000000004</v>
      </c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3"/>
    </row>
    <row r="129" spans="1:44" s="111" customFormat="1" x14ac:dyDescent="0.3">
      <c r="A129" s="105">
        <v>123</v>
      </c>
      <c r="B129" s="121">
        <v>671323</v>
      </c>
      <c r="C129" s="122" t="s">
        <v>230</v>
      </c>
      <c r="D129" s="121">
        <v>10</v>
      </c>
      <c r="E129" s="121">
        <v>14</v>
      </c>
      <c r="F129" s="122">
        <v>15</v>
      </c>
      <c r="G129" s="106">
        <v>13</v>
      </c>
      <c r="H129" s="106">
        <v>10</v>
      </c>
      <c r="I129" s="106">
        <f t="shared" si="13"/>
        <v>62</v>
      </c>
      <c r="J129" s="106">
        <f t="shared" si="14"/>
        <v>9.2999999999999989</v>
      </c>
      <c r="K129" s="107">
        <v>2.5</v>
      </c>
      <c r="L129" s="107">
        <v>4</v>
      </c>
      <c r="M129" s="107">
        <v>4</v>
      </c>
      <c r="N129" s="107">
        <v>2</v>
      </c>
      <c r="O129" s="107">
        <v>4</v>
      </c>
      <c r="P129" s="107">
        <f t="shared" si="15"/>
        <v>16.5</v>
      </c>
      <c r="Q129" s="107">
        <f t="shared" si="16"/>
        <v>0.82500000000000007</v>
      </c>
      <c r="R129" s="108">
        <f t="shared" si="17"/>
        <v>1.625</v>
      </c>
      <c r="S129" s="108">
        <f t="shared" si="18"/>
        <v>2.3000000000000003</v>
      </c>
      <c r="T129" s="108">
        <f t="shared" si="19"/>
        <v>2.4500000000000002</v>
      </c>
      <c r="U129" s="108">
        <f t="shared" si="20"/>
        <v>2.0499999999999998</v>
      </c>
      <c r="V129" s="108">
        <f t="shared" si="21"/>
        <v>1.7</v>
      </c>
      <c r="W129" s="26">
        <f t="shared" si="22"/>
        <v>78.5</v>
      </c>
      <c r="X129" s="109">
        <f t="shared" si="23"/>
        <v>15.700000000000001</v>
      </c>
      <c r="Y129" s="128">
        <v>73</v>
      </c>
      <c r="Z129" s="112">
        <f t="shared" si="24"/>
        <v>58.400000000000006</v>
      </c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3"/>
    </row>
    <row r="130" spans="1:44" s="111" customFormat="1" x14ac:dyDescent="0.3">
      <c r="A130" s="105">
        <v>124</v>
      </c>
      <c r="B130" s="121">
        <v>671324</v>
      </c>
      <c r="C130" s="122" t="s">
        <v>231</v>
      </c>
      <c r="D130" s="121">
        <v>6</v>
      </c>
      <c r="E130" s="121">
        <v>7</v>
      </c>
      <c r="F130" s="122">
        <v>5</v>
      </c>
      <c r="G130" s="106">
        <v>4</v>
      </c>
      <c r="H130" s="106">
        <v>6</v>
      </c>
      <c r="I130" s="106">
        <f t="shared" si="13"/>
        <v>28</v>
      </c>
      <c r="J130" s="106">
        <f t="shared" si="14"/>
        <v>4.2</v>
      </c>
      <c r="K130" s="107">
        <v>1</v>
      </c>
      <c r="L130" s="107">
        <v>1</v>
      </c>
      <c r="M130" s="107">
        <v>1</v>
      </c>
      <c r="N130" s="107">
        <v>1</v>
      </c>
      <c r="O130" s="107">
        <v>1</v>
      </c>
      <c r="P130" s="107">
        <f t="shared" si="15"/>
        <v>5</v>
      </c>
      <c r="Q130" s="107">
        <f t="shared" si="16"/>
        <v>0.25</v>
      </c>
      <c r="R130" s="108">
        <f t="shared" si="17"/>
        <v>0.95</v>
      </c>
      <c r="S130" s="108">
        <f t="shared" si="18"/>
        <v>1.1000000000000001</v>
      </c>
      <c r="T130" s="108">
        <f t="shared" si="19"/>
        <v>0.8</v>
      </c>
      <c r="U130" s="108">
        <f t="shared" si="20"/>
        <v>0.65</v>
      </c>
      <c r="V130" s="108">
        <f t="shared" si="21"/>
        <v>0.95</v>
      </c>
      <c r="W130" s="26">
        <f t="shared" si="22"/>
        <v>33</v>
      </c>
      <c r="X130" s="109">
        <f t="shared" si="23"/>
        <v>6.6000000000000005</v>
      </c>
      <c r="Y130" s="128">
        <v>30</v>
      </c>
      <c r="Z130" s="112">
        <f t="shared" si="24"/>
        <v>24</v>
      </c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3"/>
    </row>
    <row r="131" spans="1:44" s="111" customFormat="1" x14ac:dyDescent="0.3">
      <c r="A131" s="105">
        <v>125</v>
      </c>
      <c r="B131" s="121">
        <v>671325</v>
      </c>
      <c r="C131" s="122" t="s">
        <v>232</v>
      </c>
      <c r="D131" s="121">
        <v>5</v>
      </c>
      <c r="E131" s="121">
        <v>6</v>
      </c>
      <c r="F131" s="122">
        <v>4</v>
      </c>
      <c r="G131" s="106">
        <v>3</v>
      </c>
      <c r="H131" s="106">
        <v>6</v>
      </c>
      <c r="I131" s="106">
        <f t="shared" si="13"/>
        <v>24</v>
      </c>
      <c r="J131" s="106">
        <f t="shared" si="14"/>
        <v>3.5999999999999996</v>
      </c>
      <c r="K131" s="107">
        <v>2</v>
      </c>
      <c r="L131" s="107">
        <v>1.5</v>
      </c>
      <c r="M131" s="107">
        <v>1.5</v>
      </c>
      <c r="N131" s="107">
        <v>1.5</v>
      </c>
      <c r="O131" s="107">
        <v>1</v>
      </c>
      <c r="P131" s="107">
        <f t="shared" si="15"/>
        <v>7.5</v>
      </c>
      <c r="Q131" s="107">
        <f t="shared" si="16"/>
        <v>0.375</v>
      </c>
      <c r="R131" s="108">
        <f t="shared" si="17"/>
        <v>0.85</v>
      </c>
      <c r="S131" s="108">
        <f t="shared" si="18"/>
        <v>0.97499999999999987</v>
      </c>
      <c r="T131" s="108">
        <f t="shared" si="19"/>
        <v>0.67500000000000004</v>
      </c>
      <c r="U131" s="108">
        <f t="shared" si="20"/>
        <v>0.52499999999999991</v>
      </c>
      <c r="V131" s="108">
        <f t="shared" si="21"/>
        <v>0.95</v>
      </c>
      <c r="W131" s="26">
        <f t="shared" si="22"/>
        <v>31.5</v>
      </c>
      <c r="X131" s="109">
        <f t="shared" si="23"/>
        <v>6.3000000000000007</v>
      </c>
      <c r="Y131" s="128">
        <v>27</v>
      </c>
      <c r="Z131" s="112">
        <f t="shared" si="24"/>
        <v>21.6</v>
      </c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3"/>
    </row>
    <row r="132" spans="1:44" s="111" customFormat="1" x14ac:dyDescent="0.3">
      <c r="A132" s="105">
        <v>126</v>
      </c>
      <c r="B132" s="121">
        <v>671326</v>
      </c>
      <c r="C132" s="122" t="s">
        <v>233</v>
      </c>
      <c r="D132" s="121">
        <v>9</v>
      </c>
      <c r="E132" s="121">
        <v>8</v>
      </c>
      <c r="F132" s="122">
        <v>12</v>
      </c>
      <c r="G132" s="106">
        <v>8</v>
      </c>
      <c r="H132" s="106">
        <v>9</v>
      </c>
      <c r="I132" s="106">
        <f t="shared" si="13"/>
        <v>46</v>
      </c>
      <c r="J132" s="106">
        <f t="shared" si="14"/>
        <v>6.8999999999999995</v>
      </c>
      <c r="K132" s="107">
        <v>2</v>
      </c>
      <c r="L132" s="107">
        <v>2.5</v>
      </c>
      <c r="M132" s="107">
        <v>3</v>
      </c>
      <c r="N132" s="107">
        <v>2</v>
      </c>
      <c r="O132" s="107">
        <v>2</v>
      </c>
      <c r="P132" s="107">
        <f t="shared" si="15"/>
        <v>11.5</v>
      </c>
      <c r="Q132" s="107">
        <f t="shared" si="16"/>
        <v>0.57500000000000007</v>
      </c>
      <c r="R132" s="108">
        <f t="shared" si="17"/>
        <v>1.45</v>
      </c>
      <c r="S132" s="108">
        <f t="shared" si="18"/>
        <v>1.325</v>
      </c>
      <c r="T132" s="108">
        <f t="shared" si="19"/>
        <v>1.9499999999999997</v>
      </c>
      <c r="U132" s="108">
        <f t="shared" si="20"/>
        <v>1.3</v>
      </c>
      <c r="V132" s="108">
        <f t="shared" si="21"/>
        <v>1.45</v>
      </c>
      <c r="W132" s="26">
        <f t="shared" si="22"/>
        <v>57.5</v>
      </c>
      <c r="X132" s="109">
        <f t="shared" si="23"/>
        <v>11.5</v>
      </c>
      <c r="Y132" s="128">
        <v>52</v>
      </c>
      <c r="Z132" s="112">
        <f t="shared" si="24"/>
        <v>41.6</v>
      </c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3"/>
    </row>
    <row r="133" spans="1:44" s="111" customFormat="1" x14ac:dyDescent="0.3">
      <c r="A133" s="105">
        <v>127</v>
      </c>
      <c r="B133" s="121">
        <v>671327</v>
      </c>
      <c r="C133" s="122" t="s">
        <v>234</v>
      </c>
      <c r="D133" s="121">
        <v>8</v>
      </c>
      <c r="E133" s="121">
        <v>9</v>
      </c>
      <c r="F133" s="122">
        <v>7</v>
      </c>
      <c r="G133" s="106">
        <v>9</v>
      </c>
      <c r="H133" s="106">
        <v>10</v>
      </c>
      <c r="I133" s="106">
        <f t="shared" si="13"/>
        <v>43</v>
      </c>
      <c r="J133" s="106">
        <f t="shared" si="14"/>
        <v>6.45</v>
      </c>
      <c r="K133" s="107">
        <v>1.5</v>
      </c>
      <c r="L133" s="107">
        <v>2</v>
      </c>
      <c r="M133" s="107">
        <v>2.5</v>
      </c>
      <c r="N133" s="107">
        <v>2</v>
      </c>
      <c r="O133" s="107">
        <v>2.5</v>
      </c>
      <c r="P133" s="107">
        <f t="shared" si="15"/>
        <v>10.5</v>
      </c>
      <c r="Q133" s="107">
        <f t="shared" si="16"/>
        <v>0.52500000000000002</v>
      </c>
      <c r="R133" s="108">
        <f t="shared" si="17"/>
        <v>1.2749999999999999</v>
      </c>
      <c r="S133" s="108">
        <f t="shared" si="18"/>
        <v>1.45</v>
      </c>
      <c r="T133" s="108">
        <f t="shared" si="19"/>
        <v>1.175</v>
      </c>
      <c r="U133" s="108">
        <f t="shared" si="20"/>
        <v>1.45</v>
      </c>
      <c r="V133" s="108">
        <f t="shared" si="21"/>
        <v>1.625</v>
      </c>
      <c r="W133" s="26">
        <f t="shared" si="22"/>
        <v>53.5</v>
      </c>
      <c r="X133" s="109">
        <f t="shared" si="23"/>
        <v>10.700000000000001</v>
      </c>
      <c r="Y133" s="128">
        <v>50</v>
      </c>
      <c r="Z133" s="112">
        <f t="shared" si="24"/>
        <v>40</v>
      </c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3"/>
    </row>
    <row r="134" spans="1:44" s="111" customFormat="1" x14ac:dyDescent="0.3">
      <c r="A134" s="105">
        <v>128</v>
      </c>
      <c r="B134" s="121">
        <v>671328</v>
      </c>
      <c r="C134" s="122" t="s">
        <v>235</v>
      </c>
      <c r="D134" s="121">
        <v>8</v>
      </c>
      <c r="E134" s="121">
        <v>6</v>
      </c>
      <c r="F134" s="122">
        <v>8</v>
      </c>
      <c r="G134" s="106">
        <v>7</v>
      </c>
      <c r="H134" s="106">
        <v>6</v>
      </c>
      <c r="I134" s="106">
        <f t="shared" si="13"/>
        <v>35</v>
      </c>
      <c r="J134" s="106">
        <f t="shared" si="14"/>
        <v>5.25</v>
      </c>
      <c r="K134" s="107">
        <v>1.5</v>
      </c>
      <c r="L134" s="107">
        <v>2</v>
      </c>
      <c r="M134" s="107">
        <v>2</v>
      </c>
      <c r="N134" s="107">
        <v>2.5</v>
      </c>
      <c r="O134" s="107">
        <v>2</v>
      </c>
      <c r="P134" s="107">
        <f t="shared" si="15"/>
        <v>10</v>
      </c>
      <c r="Q134" s="107">
        <f t="shared" si="16"/>
        <v>0.5</v>
      </c>
      <c r="R134" s="108">
        <f t="shared" si="17"/>
        <v>1.2749999999999999</v>
      </c>
      <c r="S134" s="108">
        <f t="shared" si="18"/>
        <v>0.99999999999999989</v>
      </c>
      <c r="T134" s="108">
        <f t="shared" si="19"/>
        <v>1.3</v>
      </c>
      <c r="U134" s="108">
        <f t="shared" si="20"/>
        <v>1.175</v>
      </c>
      <c r="V134" s="108">
        <f t="shared" si="21"/>
        <v>0.99999999999999989</v>
      </c>
      <c r="W134" s="26">
        <f t="shared" si="22"/>
        <v>45</v>
      </c>
      <c r="X134" s="109">
        <f t="shared" si="23"/>
        <v>9</v>
      </c>
      <c r="Y134" s="128">
        <v>21</v>
      </c>
      <c r="Z134" s="112">
        <f t="shared" si="24"/>
        <v>16.8</v>
      </c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3"/>
    </row>
    <row r="135" spans="1:44" s="111" customFormat="1" x14ac:dyDescent="0.3">
      <c r="A135" s="105">
        <v>129</v>
      </c>
      <c r="B135" s="121">
        <v>671329</v>
      </c>
      <c r="C135" s="122" t="s">
        <v>236</v>
      </c>
      <c r="D135" s="121">
        <v>13</v>
      </c>
      <c r="E135" s="121">
        <v>14</v>
      </c>
      <c r="F135" s="122">
        <v>12</v>
      </c>
      <c r="G135" s="106">
        <v>11</v>
      </c>
      <c r="H135" s="106">
        <v>10</v>
      </c>
      <c r="I135" s="106">
        <f t="shared" si="13"/>
        <v>60</v>
      </c>
      <c r="J135" s="106">
        <f t="shared" si="14"/>
        <v>9</v>
      </c>
      <c r="K135" s="107">
        <v>4</v>
      </c>
      <c r="L135" s="107">
        <v>4.5</v>
      </c>
      <c r="M135" s="107">
        <v>2</v>
      </c>
      <c r="N135" s="107">
        <v>3</v>
      </c>
      <c r="O135" s="107">
        <v>3.5</v>
      </c>
      <c r="P135" s="107">
        <f t="shared" si="15"/>
        <v>17</v>
      </c>
      <c r="Q135" s="107">
        <f t="shared" si="16"/>
        <v>0.85000000000000009</v>
      </c>
      <c r="R135" s="108">
        <f t="shared" si="17"/>
        <v>2.15</v>
      </c>
      <c r="S135" s="108">
        <f t="shared" si="18"/>
        <v>2.3250000000000002</v>
      </c>
      <c r="T135" s="108">
        <f t="shared" si="19"/>
        <v>1.9</v>
      </c>
      <c r="U135" s="108">
        <f t="shared" si="20"/>
        <v>1.7999999999999998</v>
      </c>
      <c r="V135" s="108">
        <f t="shared" si="21"/>
        <v>1.675</v>
      </c>
      <c r="W135" s="26">
        <f t="shared" si="22"/>
        <v>77</v>
      </c>
      <c r="X135" s="109">
        <f t="shared" si="23"/>
        <v>15.4</v>
      </c>
      <c r="Y135" s="128">
        <v>63</v>
      </c>
      <c r="Z135" s="112">
        <f t="shared" si="24"/>
        <v>50.400000000000006</v>
      </c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3"/>
    </row>
    <row r="136" spans="1:44" s="111" customFormat="1" x14ac:dyDescent="0.3">
      <c r="A136" s="105">
        <v>130</v>
      </c>
      <c r="B136" s="121">
        <v>671330</v>
      </c>
      <c r="C136" s="122" t="s">
        <v>237</v>
      </c>
      <c r="D136" s="121">
        <v>2</v>
      </c>
      <c r="E136" s="121">
        <v>3</v>
      </c>
      <c r="F136" s="122">
        <v>1.5</v>
      </c>
      <c r="G136" s="106">
        <v>3</v>
      </c>
      <c r="H136" s="106">
        <v>2</v>
      </c>
      <c r="I136" s="106">
        <f t="shared" ref="I136:I358" si="25">SUM(D136:H136)</f>
        <v>11.5</v>
      </c>
      <c r="J136" s="106">
        <f t="shared" ref="J136:J358" si="26">I136*0.15</f>
        <v>1.7249999999999999</v>
      </c>
      <c r="K136" s="107">
        <v>1.5</v>
      </c>
      <c r="L136" s="107">
        <v>2</v>
      </c>
      <c r="M136" s="107">
        <v>2</v>
      </c>
      <c r="N136" s="107">
        <v>2.5</v>
      </c>
      <c r="O136" s="107">
        <v>2</v>
      </c>
      <c r="P136" s="107">
        <f t="shared" ref="P136:P358" si="27">SUM(K136:O136)</f>
        <v>10</v>
      </c>
      <c r="Q136" s="107">
        <f t="shared" ref="Q136:Q358" si="28">P136*0.05</f>
        <v>0.5</v>
      </c>
      <c r="R136" s="108">
        <f t="shared" ref="R136:R199" si="29">D136*0.15+K136*0.05</f>
        <v>0.375</v>
      </c>
      <c r="S136" s="108">
        <f t="shared" ref="S136:S199" si="30">E136*0.15+L136*0.05</f>
        <v>0.54999999999999993</v>
      </c>
      <c r="T136" s="108">
        <f t="shared" ref="T136:T199" si="31">F136*0.15+M136*0.05</f>
        <v>0.32499999999999996</v>
      </c>
      <c r="U136" s="108">
        <f t="shared" ref="U136:U199" si="32">G136*0.15+N136*0.05</f>
        <v>0.57499999999999996</v>
      </c>
      <c r="V136" s="108">
        <f t="shared" ref="V136:V199" si="33">H136*0.15+O136*0.05</f>
        <v>0.4</v>
      </c>
      <c r="W136" s="26">
        <f t="shared" ref="W136:W183" si="34">I136+P136</f>
        <v>21.5</v>
      </c>
      <c r="X136" s="109">
        <f t="shared" ref="X136:X183" si="35">W136*0.2</f>
        <v>4.3</v>
      </c>
      <c r="Y136" s="128">
        <v>9</v>
      </c>
      <c r="Z136" s="112">
        <f t="shared" ref="Z136:Z199" si="36">Y136*0.8</f>
        <v>7.2</v>
      </c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3"/>
    </row>
    <row r="137" spans="1:44" s="111" customFormat="1" x14ac:dyDescent="0.3">
      <c r="A137" s="105">
        <v>131</v>
      </c>
      <c r="B137" s="121">
        <v>671331</v>
      </c>
      <c r="C137" s="122" t="s">
        <v>238</v>
      </c>
      <c r="D137" s="121">
        <v>8</v>
      </c>
      <c r="E137" s="121">
        <v>9</v>
      </c>
      <c r="F137" s="122">
        <v>12</v>
      </c>
      <c r="G137" s="106">
        <v>10</v>
      </c>
      <c r="H137" s="106">
        <v>11</v>
      </c>
      <c r="I137" s="106">
        <f t="shared" si="25"/>
        <v>50</v>
      </c>
      <c r="J137" s="106">
        <f t="shared" si="26"/>
        <v>7.5</v>
      </c>
      <c r="K137" s="107">
        <v>2.5</v>
      </c>
      <c r="L137" s="107">
        <v>2</v>
      </c>
      <c r="M137" s="107">
        <v>3</v>
      </c>
      <c r="N137" s="107">
        <v>2</v>
      </c>
      <c r="O137" s="107">
        <v>2</v>
      </c>
      <c r="P137" s="107">
        <f t="shared" si="27"/>
        <v>11.5</v>
      </c>
      <c r="Q137" s="107">
        <f t="shared" si="28"/>
        <v>0.57500000000000007</v>
      </c>
      <c r="R137" s="108">
        <f t="shared" si="29"/>
        <v>1.325</v>
      </c>
      <c r="S137" s="108">
        <f t="shared" si="30"/>
        <v>1.45</v>
      </c>
      <c r="T137" s="108">
        <f t="shared" si="31"/>
        <v>1.9499999999999997</v>
      </c>
      <c r="U137" s="108">
        <f t="shared" si="32"/>
        <v>1.6</v>
      </c>
      <c r="V137" s="108">
        <f t="shared" si="33"/>
        <v>1.75</v>
      </c>
      <c r="W137" s="26">
        <f t="shared" si="34"/>
        <v>61.5</v>
      </c>
      <c r="X137" s="109">
        <f t="shared" si="35"/>
        <v>12.3</v>
      </c>
      <c r="Y137" s="128">
        <v>59</v>
      </c>
      <c r="Z137" s="112">
        <f t="shared" si="36"/>
        <v>47.2</v>
      </c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3"/>
    </row>
    <row r="138" spans="1:44" s="111" customFormat="1" x14ac:dyDescent="0.3">
      <c r="A138" s="105">
        <v>132</v>
      </c>
      <c r="B138" s="121">
        <v>671332</v>
      </c>
      <c r="C138" s="122" t="s">
        <v>239</v>
      </c>
      <c r="D138" s="121">
        <v>13</v>
      </c>
      <c r="E138" s="121">
        <v>14</v>
      </c>
      <c r="F138" s="122">
        <v>12</v>
      </c>
      <c r="G138" s="106">
        <v>15</v>
      </c>
      <c r="H138" s="106">
        <v>10</v>
      </c>
      <c r="I138" s="106">
        <f t="shared" si="25"/>
        <v>64</v>
      </c>
      <c r="J138" s="106">
        <f t="shared" si="26"/>
        <v>9.6</v>
      </c>
      <c r="K138" s="107">
        <v>3</v>
      </c>
      <c r="L138" s="107">
        <v>3</v>
      </c>
      <c r="M138" s="107">
        <v>3</v>
      </c>
      <c r="N138" s="107">
        <v>3</v>
      </c>
      <c r="O138" s="107">
        <v>3</v>
      </c>
      <c r="P138" s="107">
        <f t="shared" si="27"/>
        <v>15</v>
      </c>
      <c r="Q138" s="107">
        <f t="shared" si="28"/>
        <v>0.75</v>
      </c>
      <c r="R138" s="108">
        <f t="shared" si="29"/>
        <v>2.1</v>
      </c>
      <c r="S138" s="108">
        <f t="shared" si="30"/>
        <v>2.25</v>
      </c>
      <c r="T138" s="108">
        <f t="shared" si="31"/>
        <v>1.9499999999999997</v>
      </c>
      <c r="U138" s="108">
        <f t="shared" si="32"/>
        <v>2.4</v>
      </c>
      <c r="V138" s="108">
        <f t="shared" si="33"/>
        <v>1.65</v>
      </c>
      <c r="W138" s="26">
        <f t="shared" si="34"/>
        <v>79</v>
      </c>
      <c r="X138" s="109">
        <f t="shared" si="35"/>
        <v>15.8</v>
      </c>
      <c r="Y138" s="128">
        <v>64</v>
      </c>
      <c r="Z138" s="112">
        <f t="shared" si="36"/>
        <v>51.2</v>
      </c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3"/>
    </row>
    <row r="139" spans="1:44" s="111" customFormat="1" x14ac:dyDescent="0.3">
      <c r="A139" s="105">
        <v>133</v>
      </c>
      <c r="B139" s="121">
        <v>671333</v>
      </c>
      <c r="C139" s="122" t="s">
        <v>240</v>
      </c>
      <c r="D139" s="121">
        <v>14</v>
      </c>
      <c r="E139" s="121">
        <v>15</v>
      </c>
      <c r="F139" s="122">
        <v>16</v>
      </c>
      <c r="G139" s="106">
        <v>18</v>
      </c>
      <c r="H139" s="106">
        <v>19</v>
      </c>
      <c r="I139" s="106">
        <f t="shared" si="25"/>
        <v>82</v>
      </c>
      <c r="J139" s="106">
        <f t="shared" si="26"/>
        <v>12.299999999999999</v>
      </c>
      <c r="K139" s="107">
        <v>4</v>
      </c>
      <c r="L139" s="107">
        <v>4</v>
      </c>
      <c r="M139" s="107">
        <v>4</v>
      </c>
      <c r="N139" s="107">
        <v>4</v>
      </c>
      <c r="O139" s="107">
        <v>4</v>
      </c>
      <c r="P139" s="107">
        <f t="shared" si="27"/>
        <v>20</v>
      </c>
      <c r="Q139" s="107">
        <f t="shared" si="28"/>
        <v>1</v>
      </c>
      <c r="R139" s="108">
        <f t="shared" si="29"/>
        <v>2.3000000000000003</v>
      </c>
      <c r="S139" s="108">
        <f t="shared" si="30"/>
        <v>2.4500000000000002</v>
      </c>
      <c r="T139" s="108">
        <f t="shared" si="31"/>
        <v>2.6</v>
      </c>
      <c r="U139" s="108">
        <f t="shared" si="32"/>
        <v>2.9</v>
      </c>
      <c r="V139" s="108">
        <f t="shared" si="33"/>
        <v>3.0500000000000003</v>
      </c>
      <c r="W139" s="26">
        <f t="shared" si="34"/>
        <v>102</v>
      </c>
      <c r="X139" s="109">
        <f t="shared" si="35"/>
        <v>20.400000000000002</v>
      </c>
      <c r="Y139" s="128">
        <v>81</v>
      </c>
      <c r="Z139" s="112">
        <f t="shared" si="36"/>
        <v>64.8</v>
      </c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3"/>
    </row>
    <row r="140" spans="1:44" s="111" customFormat="1" x14ac:dyDescent="0.3">
      <c r="A140" s="105">
        <v>134</v>
      </c>
      <c r="B140" s="121">
        <v>671334</v>
      </c>
      <c r="C140" s="122" t="s">
        <v>241</v>
      </c>
      <c r="D140" s="121">
        <v>8</v>
      </c>
      <c r="E140" s="121">
        <v>6</v>
      </c>
      <c r="F140" s="122">
        <v>12</v>
      </c>
      <c r="G140" s="106">
        <v>10</v>
      </c>
      <c r="H140" s="106">
        <v>13</v>
      </c>
      <c r="I140" s="106">
        <f t="shared" si="25"/>
        <v>49</v>
      </c>
      <c r="J140" s="106">
        <f t="shared" si="26"/>
        <v>7.35</v>
      </c>
      <c r="K140" s="107">
        <v>2</v>
      </c>
      <c r="L140" s="107">
        <v>2</v>
      </c>
      <c r="M140" s="107">
        <v>2.5</v>
      </c>
      <c r="N140" s="107">
        <v>2</v>
      </c>
      <c r="O140" s="107">
        <v>2</v>
      </c>
      <c r="P140" s="107">
        <f t="shared" si="27"/>
        <v>10.5</v>
      </c>
      <c r="Q140" s="107">
        <f t="shared" si="28"/>
        <v>0.52500000000000002</v>
      </c>
      <c r="R140" s="108">
        <f t="shared" si="29"/>
        <v>1.3</v>
      </c>
      <c r="S140" s="108">
        <f t="shared" si="30"/>
        <v>0.99999999999999989</v>
      </c>
      <c r="T140" s="108">
        <f t="shared" si="31"/>
        <v>1.9249999999999998</v>
      </c>
      <c r="U140" s="108">
        <f t="shared" si="32"/>
        <v>1.6</v>
      </c>
      <c r="V140" s="108">
        <f t="shared" si="33"/>
        <v>2.0499999999999998</v>
      </c>
      <c r="W140" s="26">
        <f t="shared" si="34"/>
        <v>59.5</v>
      </c>
      <c r="X140" s="109">
        <f t="shared" si="35"/>
        <v>11.9</v>
      </c>
      <c r="Y140" s="128">
        <v>58</v>
      </c>
      <c r="Z140" s="112">
        <f t="shared" si="36"/>
        <v>46.400000000000006</v>
      </c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3"/>
    </row>
    <row r="141" spans="1:44" s="111" customFormat="1" x14ac:dyDescent="0.3">
      <c r="A141" s="105">
        <v>135</v>
      </c>
      <c r="B141" s="121">
        <v>671335</v>
      </c>
      <c r="C141" s="122" t="s">
        <v>242</v>
      </c>
      <c r="D141" s="121">
        <v>14</v>
      </c>
      <c r="E141" s="121">
        <v>13</v>
      </c>
      <c r="F141" s="122">
        <v>12</v>
      </c>
      <c r="G141" s="106">
        <v>10</v>
      </c>
      <c r="H141" s="106">
        <v>11</v>
      </c>
      <c r="I141" s="106">
        <f t="shared" si="25"/>
        <v>60</v>
      </c>
      <c r="J141" s="106">
        <f t="shared" si="26"/>
        <v>9</v>
      </c>
      <c r="K141" s="107">
        <v>3</v>
      </c>
      <c r="L141" s="107">
        <v>3</v>
      </c>
      <c r="M141" s="107">
        <v>3</v>
      </c>
      <c r="N141" s="107">
        <v>3</v>
      </c>
      <c r="O141" s="107">
        <v>3</v>
      </c>
      <c r="P141" s="107">
        <f t="shared" si="27"/>
        <v>15</v>
      </c>
      <c r="Q141" s="107">
        <f t="shared" si="28"/>
        <v>0.75</v>
      </c>
      <c r="R141" s="108">
        <f t="shared" si="29"/>
        <v>2.25</v>
      </c>
      <c r="S141" s="108">
        <f t="shared" si="30"/>
        <v>2.1</v>
      </c>
      <c r="T141" s="108">
        <f t="shared" si="31"/>
        <v>1.9499999999999997</v>
      </c>
      <c r="U141" s="108">
        <f t="shared" si="32"/>
        <v>1.65</v>
      </c>
      <c r="V141" s="108">
        <f t="shared" si="33"/>
        <v>1.7999999999999998</v>
      </c>
      <c r="W141" s="26">
        <f t="shared" si="34"/>
        <v>75</v>
      </c>
      <c r="X141" s="109">
        <f t="shared" si="35"/>
        <v>15</v>
      </c>
      <c r="Y141" s="128">
        <v>71</v>
      </c>
      <c r="Z141" s="112">
        <f t="shared" si="36"/>
        <v>56.800000000000004</v>
      </c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3"/>
    </row>
    <row r="142" spans="1:44" s="111" customFormat="1" x14ac:dyDescent="0.3">
      <c r="A142" s="105">
        <v>136</v>
      </c>
      <c r="B142" s="121">
        <v>671336</v>
      </c>
      <c r="C142" s="122" t="s">
        <v>243</v>
      </c>
      <c r="D142" s="121">
        <v>8</v>
      </c>
      <c r="E142" s="121">
        <v>9</v>
      </c>
      <c r="F142" s="122">
        <v>9</v>
      </c>
      <c r="G142" s="106">
        <v>7</v>
      </c>
      <c r="H142" s="106">
        <v>9</v>
      </c>
      <c r="I142" s="106">
        <f t="shared" si="25"/>
        <v>42</v>
      </c>
      <c r="J142" s="106">
        <f t="shared" si="26"/>
        <v>6.3</v>
      </c>
      <c r="K142" s="107">
        <v>1</v>
      </c>
      <c r="L142" s="107">
        <v>1</v>
      </c>
      <c r="M142" s="107">
        <v>2</v>
      </c>
      <c r="N142" s="107">
        <v>2</v>
      </c>
      <c r="O142" s="107">
        <v>1</v>
      </c>
      <c r="P142" s="107">
        <f t="shared" si="27"/>
        <v>7</v>
      </c>
      <c r="Q142" s="107">
        <f t="shared" si="28"/>
        <v>0.35000000000000003</v>
      </c>
      <c r="R142" s="108">
        <f t="shared" si="29"/>
        <v>1.25</v>
      </c>
      <c r="S142" s="108">
        <f t="shared" si="30"/>
        <v>1.4</v>
      </c>
      <c r="T142" s="108">
        <f t="shared" si="31"/>
        <v>1.45</v>
      </c>
      <c r="U142" s="108">
        <f t="shared" si="32"/>
        <v>1.1500000000000001</v>
      </c>
      <c r="V142" s="108">
        <f t="shared" si="33"/>
        <v>1.4</v>
      </c>
      <c r="W142" s="26">
        <f t="shared" si="34"/>
        <v>49</v>
      </c>
      <c r="X142" s="109">
        <f t="shared" si="35"/>
        <v>9.8000000000000007</v>
      </c>
      <c r="Y142" s="128">
        <v>54</v>
      </c>
      <c r="Z142" s="112">
        <f t="shared" si="36"/>
        <v>43.2</v>
      </c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3"/>
    </row>
    <row r="143" spans="1:44" s="111" customFormat="1" x14ac:dyDescent="0.3">
      <c r="A143" s="105">
        <v>137</v>
      </c>
      <c r="B143" s="121">
        <v>671337</v>
      </c>
      <c r="C143" s="122" t="s">
        <v>244</v>
      </c>
      <c r="D143" s="121">
        <v>12</v>
      </c>
      <c r="E143" s="121">
        <v>13</v>
      </c>
      <c r="F143" s="122">
        <v>14</v>
      </c>
      <c r="G143" s="106">
        <v>12</v>
      </c>
      <c r="H143" s="106">
        <v>15</v>
      </c>
      <c r="I143" s="106">
        <f t="shared" si="25"/>
        <v>66</v>
      </c>
      <c r="J143" s="106">
        <f t="shared" si="26"/>
        <v>9.9</v>
      </c>
      <c r="K143" s="107">
        <v>2.5</v>
      </c>
      <c r="L143" s="107">
        <v>2</v>
      </c>
      <c r="M143" s="107">
        <v>2</v>
      </c>
      <c r="N143" s="107">
        <v>3</v>
      </c>
      <c r="O143" s="107">
        <v>2</v>
      </c>
      <c r="P143" s="107">
        <f t="shared" si="27"/>
        <v>11.5</v>
      </c>
      <c r="Q143" s="107">
        <f t="shared" si="28"/>
        <v>0.57500000000000007</v>
      </c>
      <c r="R143" s="108">
        <f t="shared" si="29"/>
        <v>1.9249999999999998</v>
      </c>
      <c r="S143" s="108">
        <f t="shared" si="30"/>
        <v>2.0499999999999998</v>
      </c>
      <c r="T143" s="108">
        <f t="shared" si="31"/>
        <v>2.2000000000000002</v>
      </c>
      <c r="U143" s="108">
        <f t="shared" si="32"/>
        <v>1.9499999999999997</v>
      </c>
      <c r="V143" s="108">
        <f t="shared" si="33"/>
        <v>2.35</v>
      </c>
      <c r="W143" s="26">
        <f t="shared" si="34"/>
        <v>77.5</v>
      </c>
      <c r="X143" s="109">
        <f t="shared" si="35"/>
        <v>15.5</v>
      </c>
      <c r="Y143" s="128">
        <v>73</v>
      </c>
      <c r="Z143" s="112">
        <f t="shared" si="36"/>
        <v>58.400000000000006</v>
      </c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3"/>
    </row>
    <row r="144" spans="1:44" s="111" customFormat="1" x14ac:dyDescent="0.3">
      <c r="A144" s="105">
        <v>138</v>
      </c>
      <c r="B144" s="121">
        <v>671338</v>
      </c>
      <c r="C144" s="122" t="s">
        <v>245</v>
      </c>
      <c r="D144" s="121"/>
      <c r="E144" s="121"/>
      <c r="F144" s="122"/>
      <c r="G144" s="106"/>
      <c r="H144" s="106"/>
      <c r="I144" s="106"/>
      <c r="J144" s="106"/>
      <c r="K144" s="107"/>
      <c r="L144" s="107"/>
      <c r="M144" s="107"/>
      <c r="N144" s="107"/>
      <c r="O144" s="107"/>
      <c r="P144" s="107"/>
      <c r="Q144" s="107"/>
      <c r="R144" s="108"/>
      <c r="S144" s="108"/>
      <c r="T144" s="108"/>
      <c r="U144" s="108"/>
      <c r="V144" s="108"/>
      <c r="W144" s="26">
        <f t="shared" si="34"/>
        <v>0</v>
      </c>
      <c r="X144" s="109">
        <f t="shared" si="35"/>
        <v>0</v>
      </c>
      <c r="Y144" s="128" t="s">
        <v>105</v>
      </c>
      <c r="Z144" s="112" t="e">
        <f t="shared" si="36"/>
        <v>#VALUE!</v>
      </c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3"/>
    </row>
    <row r="145" spans="1:44" s="111" customFormat="1" x14ac:dyDescent="0.3">
      <c r="A145" s="105">
        <v>139</v>
      </c>
      <c r="B145" s="121">
        <v>671339</v>
      </c>
      <c r="C145" s="122" t="s">
        <v>246</v>
      </c>
      <c r="D145" s="121">
        <v>12</v>
      </c>
      <c r="E145" s="121">
        <v>13</v>
      </c>
      <c r="F145" s="122">
        <v>14</v>
      </c>
      <c r="G145" s="106">
        <v>12</v>
      </c>
      <c r="H145" s="106">
        <v>13</v>
      </c>
      <c r="I145" s="106">
        <f t="shared" si="25"/>
        <v>64</v>
      </c>
      <c r="J145" s="106">
        <f t="shared" si="26"/>
        <v>9.6</v>
      </c>
      <c r="K145" s="107">
        <v>2.5</v>
      </c>
      <c r="L145" s="107">
        <v>3</v>
      </c>
      <c r="M145" s="107">
        <v>4</v>
      </c>
      <c r="N145" s="107">
        <v>4</v>
      </c>
      <c r="O145" s="107">
        <v>2</v>
      </c>
      <c r="P145" s="107">
        <f t="shared" si="27"/>
        <v>15.5</v>
      </c>
      <c r="Q145" s="107">
        <f t="shared" si="28"/>
        <v>0.77500000000000002</v>
      </c>
      <c r="R145" s="108">
        <f t="shared" si="29"/>
        <v>1.9249999999999998</v>
      </c>
      <c r="S145" s="108">
        <f t="shared" si="30"/>
        <v>2.1</v>
      </c>
      <c r="T145" s="108">
        <f t="shared" si="31"/>
        <v>2.3000000000000003</v>
      </c>
      <c r="U145" s="108">
        <f t="shared" si="32"/>
        <v>1.9999999999999998</v>
      </c>
      <c r="V145" s="108">
        <f t="shared" si="33"/>
        <v>2.0499999999999998</v>
      </c>
      <c r="W145" s="26">
        <f t="shared" si="34"/>
        <v>79.5</v>
      </c>
      <c r="X145" s="109">
        <f t="shared" si="35"/>
        <v>15.9</v>
      </c>
      <c r="Y145" s="128">
        <v>54</v>
      </c>
      <c r="Z145" s="112">
        <f t="shared" si="36"/>
        <v>43.2</v>
      </c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3"/>
    </row>
    <row r="146" spans="1:44" s="111" customFormat="1" x14ac:dyDescent="0.3">
      <c r="A146" s="105">
        <v>140</v>
      </c>
      <c r="B146" s="121">
        <v>671340</v>
      </c>
      <c r="C146" s="122" t="s">
        <v>247</v>
      </c>
      <c r="D146" s="121">
        <v>9</v>
      </c>
      <c r="E146" s="121">
        <v>12</v>
      </c>
      <c r="F146" s="122">
        <v>13</v>
      </c>
      <c r="G146" s="106">
        <v>14</v>
      </c>
      <c r="H146" s="106">
        <v>12</v>
      </c>
      <c r="I146" s="106">
        <f t="shared" si="25"/>
        <v>60</v>
      </c>
      <c r="J146" s="106">
        <f t="shared" si="26"/>
        <v>9</v>
      </c>
      <c r="K146" s="107">
        <v>4</v>
      </c>
      <c r="L146" s="107">
        <v>4.5</v>
      </c>
      <c r="M146" s="107">
        <v>2</v>
      </c>
      <c r="N146" s="107">
        <v>2</v>
      </c>
      <c r="O146" s="107">
        <v>4</v>
      </c>
      <c r="P146" s="107">
        <f t="shared" si="27"/>
        <v>16.5</v>
      </c>
      <c r="Q146" s="107">
        <f t="shared" si="28"/>
        <v>0.82500000000000007</v>
      </c>
      <c r="R146" s="108">
        <f t="shared" si="29"/>
        <v>1.5499999999999998</v>
      </c>
      <c r="S146" s="108">
        <f t="shared" si="30"/>
        <v>2.0249999999999999</v>
      </c>
      <c r="T146" s="108">
        <f t="shared" si="31"/>
        <v>2.0499999999999998</v>
      </c>
      <c r="U146" s="108">
        <f t="shared" si="32"/>
        <v>2.2000000000000002</v>
      </c>
      <c r="V146" s="108">
        <f t="shared" si="33"/>
        <v>1.9999999999999998</v>
      </c>
      <c r="W146" s="26">
        <f t="shared" si="34"/>
        <v>76.5</v>
      </c>
      <c r="X146" s="109">
        <f t="shared" si="35"/>
        <v>15.3</v>
      </c>
      <c r="Y146" s="128">
        <v>73</v>
      </c>
      <c r="Z146" s="112">
        <f t="shared" si="36"/>
        <v>58.400000000000006</v>
      </c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3"/>
    </row>
    <row r="147" spans="1:44" s="111" customFormat="1" x14ac:dyDescent="0.3">
      <c r="A147" s="105">
        <v>141</v>
      </c>
      <c r="B147" s="121">
        <v>671341</v>
      </c>
      <c r="C147" s="122" t="s">
        <v>248</v>
      </c>
      <c r="D147" s="121"/>
      <c r="E147" s="121"/>
      <c r="F147" s="122"/>
      <c r="G147" s="106"/>
      <c r="H147" s="106"/>
      <c r="I147" s="106"/>
      <c r="J147" s="106"/>
      <c r="K147" s="107"/>
      <c r="L147" s="107"/>
      <c r="M147" s="107"/>
      <c r="N147" s="107"/>
      <c r="O147" s="107"/>
      <c r="P147" s="107"/>
      <c r="Q147" s="107"/>
      <c r="R147" s="108"/>
      <c r="S147" s="108"/>
      <c r="T147" s="108"/>
      <c r="U147" s="108"/>
      <c r="V147" s="108"/>
      <c r="W147" s="26">
        <f t="shared" si="34"/>
        <v>0</v>
      </c>
      <c r="X147" s="109">
        <f t="shared" si="35"/>
        <v>0</v>
      </c>
      <c r="Y147" s="128" t="s">
        <v>105</v>
      </c>
      <c r="Z147" s="112" t="e">
        <f t="shared" si="36"/>
        <v>#VALUE!</v>
      </c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3"/>
    </row>
    <row r="148" spans="1:44" s="111" customFormat="1" x14ac:dyDescent="0.3">
      <c r="A148" s="105">
        <v>142</v>
      </c>
      <c r="B148" s="121">
        <v>671342</v>
      </c>
      <c r="C148" s="122" t="s">
        <v>249</v>
      </c>
      <c r="D148" s="121">
        <v>13</v>
      </c>
      <c r="E148" s="121">
        <v>14</v>
      </c>
      <c r="F148" s="122">
        <v>12</v>
      </c>
      <c r="G148" s="106">
        <v>15</v>
      </c>
      <c r="H148" s="106">
        <v>16</v>
      </c>
      <c r="I148" s="106">
        <f t="shared" si="25"/>
        <v>70</v>
      </c>
      <c r="J148" s="106">
        <f t="shared" si="26"/>
        <v>10.5</v>
      </c>
      <c r="K148" s="107">
        <v>4</v>
      </c>
      <c r="L148" s="107">
        <v>4.5</v>
      </c>
      <c r="M148" s="107">
        <v>4</v>
      </c>
      <c r="N148" s="107">
        <v>3.5</v>
      </c>
      <c r="O148" s="107">
        <v>2</v>
      </c>
      <c r="P148" s="107">
        <f t="shared" ref="P148" si="37">SUM(K148:O148)</f>
        <v>18</v>
      </c>
      <c r="Q148" s="107">
        <f t="shared" ref="Q148" si="38">P148*0.05</f>
        <v>0.9</v>
      </c>
      <c r="R148" s="108">
        <f t="shared" si="29"/>
        <v>2.15</v>
      </c>
      <c r="S148" s="108">
        <f t="shared" si="30"/>
        <v>2.3250000000000002</v>
      </c>
      <c r="T148" s="108">
        <f t="shared" si="31"/>
        <v>1.9999999999999998</v>
      </c>
      <c r="U148" s="108">
        <f t="shared" si="32"/>
        <v>2.4249999999999998</v>
      </c>
      <c r="V148" s="108">
        <f t="shared" si="33"/>
        <v>2.5</v>
      </c>
      <c r="W148" s="26">
        <f t="shared" si="34"/>
        <v>88</v>
      </c>
      <c r="X148" s="109">
        <f t="shared" si="35"/>
        <v>17.600000000000001</v>
      </c>
      <c r="Y148" s="128">
        <v>68</v>
      </c>
      <c r="Z148" s="112">
        <f t="shared" si="36"/>
        <v>54.400000000000006</v>
      </c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3"/>
    </row>
    <row r="149" spans="1:44" s="111" customFormat="1" x14ac:dyDescent="0.3">
      <c r="A149" s="105">
        <v>143</v>
      </c>
      <c r="B149" s="121">
        <v>671343</v>
      </c>
      <c r="C149" s="122" t="s">
        <v>250</v>
      </c>
      <c r="D149" s="121">
        <v>12</v>
      </c>
      <c r="E149" s="121">
        <v>10</v>
      </c>
      <c r="F149" s="122">
        <v>13</v>
      </c>
      <c r="G149" s="106">
        <v>14</v>
      </c>
      <c r="H149" s="106">
        <v>12</v>
      </c>
      <c r="I149" s="106">
        <f t="shared" si="25"/>
        <v>61</v>
      </c>
      <c r="J149" s="106">
        <f t="shared" si="26"/>
        <v>9.15</v>
      </c>
      <c r="K149" s="107">
        <v>3.5</v>
      </c>
      <c r="L149" s="107">
        <v>3</v>
      </c>
      <c r="M149" s="107">
        <v>4</v>
      </c>
      <c r="N149" s="107">
        <v>3</v>
      </c>
      <c r="O149" s="107">
        <v>2</v>
      </c>
      <c r="P149" s="107">
        <f t="shared" si="27"/>
        <v>15.5</v>
      </c>
      <c r="Q149" s="107">
        <f t="shared" si="28"/>
        <v>0.77500000000000002</v>
      </c>
      <c r="R149" s="108">
        <f t="shared" si="29"/>
        <v>1.9749999999999999</v>
      </c>
      <c r="S149" s="108">
        <f t="shared" si="30"/>
        <v>1.65</v>
      </c>
      <c r="T149" s="108">
        <f t="shared" si="31"/>
        <v>2.15</v>
      </c>
      <c r="U149" s="108">
        <f t="shared" si="32"/>
        <v>2.25</v>
      </c>
      <c r="V149" s="108">
        <f t="shared" si="33"/>
        <v>1.9</v>
      </c>
      <c r="W149" s="26">
        <f t="shared" si="34"/>
        <v>76.5</v>
      </c>
      <c r="X149" s="109">
        <f t="shared" si="35"/>
        <v>15.3</v>
      </c>
      <c r="Y149" s="128">
        <v>62</v>
      </c>
      <c r="Z149" s="112">
        <f t="shared" si="36"/>
        <v>49.6</v>
      </c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3"/>
    </row>
    <row r="150" spans="1:44" s="111" customFormat="1" x14ac:dyDescent="0.3">
      <c r="A150" s="105">
        <v>144</v>
      </c>
      <c r="B150" s="121">
        <v>671344</v>
      </c>
      <c r="C150" s="122" t="s">
        <v>251</v>
      </c>
      <c r="D150" s="121">
        <v>14</v>
      </c>
      <c r="E150" s="121">
        <v>15</v>
      </c>
      <c r="F150" s="122">
        <v>16</v>
      </c>
      <c r="G150" s="106">
        <v>14</v>
      </c>
      <c r="H150" s="106">
        <v>13</v>
      </c>
      <c r="I150" s="106">
        <f t="shared" si="25"/>
        <v>72</v>
      </c>
      <c r="J150" s="106">
        <f t="shared" si="26"/>
        <v>10.799999999999999</v>
      </c>
      <c r="K150" s="107">
        <v>4.5</v>
      </c>
      <c r="L150" s="107">
        <v>4</v>
      </c>
      <c r="M150" s="107">
        <v>5</v>
      </c>
      <c r="N150" s="107">
        <v>4</v>
      </c>
      <c r="O150" s="107">
        <v>3</v>
      </c>
      <c r="P150" s="107">
        <f t="shared" si="27"/>
        <v>20.5</v>
      </c>
      <c r="Q150" s="107">
        <f t="shared" si="28"/>
        <v>1.0250000000000001</v>
      </c>
      <c r="R150" s="108">
        <f t="shared" si="29"/>
        <v>2.3250000000000002</v>
      </c>
      <c r="S150" s="108">
        <f t="shared" si="30"/>
        <v>2.4500000000000002</v>
      </c>
      <c r="T150" s="108">
        <f t="shared" si="31"/>
        <v>2.65</v>
      </c>
      <c r="U150" s="108">
        <f t="shared" si="32"/>
        <v>2.3000000000000003</v>
      </c>
      <c r="V150" s="108">
        <f t="shared" si="33"/>
        <v>2.1</v>
      </c>
      <c r="W150" s="26">
        <f t="shared" si="34"/>
        <v>92.5</v>
      </c>
      <c r="X150" s="109">
        <f t="shared" si="35"/>
        <v>18.5</v>
      </c>
      <c r="Y150" s="128">
        <v>71</v>
      </c>
      <c r="Z150" s="112">
        <f t="shared" si="36"/>
        <v>56.800000000000004</v>
      </c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3"/>
    </row>
    <row r="151" spans="1:44" s="111" customFormat="1" x14ac:dyDescent="0.3">
      <c r="A151" s="105">
        <v>145</v>
      </c>
      <c r="B151" s="121">
        <v>671345</v>
      </c>
      <c r="C151" s="122" t="s">
        <v>252</v>
      </c>
      <c r="D151" s="121">
        <v>10</v>
      </c>
      <c r="E151" s="121">
        <v>13</v>
      </c>
      <c r="F151" s="122">
        <v>14</v>
      </c>
      <c r="G151" s="106">
        <v>12</v>
      </c>
      <c r="H151" s="106">
        <v>10</v>
      </c>
      <c r="I151" s="106">
        <f t="shared" si="25"/>
        <v>59</v>
      </c>
      <c r="J151" s="106">
        <f t="shared" si="26"/>
        <v>8.85</v>
      </c>
      <c r="K151" s="107">
        <v>2</v>
      </c>
      <c r="L151" s="107">
        <v>2</v>
      </c>
      <c r="M151" s="107">
        <v>2.5</v>
      </c>
      <c r="N151" s="107">
        <v>3</v>
      </c>
      <c r="O151" s="107">
        <v>2</v>
      </c>
      <c r="P151" s="107">
        <f t="shared" si="27"/>
        <v>11.5</v>
      </c>
      <c r="Q151" s="107">
        <f t="shared" si="28"/>
        <v>0.57500000000000007</v>
      </c>
      <c r="R151" s="108">
        <f t="shared" si="29"/>
        <v>1.6</v>
      </c>
      <c r="S151" s="108">
        <f t="shared" si="30"/>
        <v>2.0499999999999998</v>
      </c>
      <c r="T151" s="108">
        <f t="shared" si="31"/>
        <v>2.2250000000000001</v>
      </c>
      <c r="U151" s="108">
        <f t="shared" si="32"/>
        <v>1.9499999999999997</v>
      </c>
      <c r="V151" s="108">
        <f t="shared" si="33"/>
        <v>1.6</v>
      </c>
      <c r="W151" s="26">
        <f t="shared" si="34"/>
        <v>70.5</v>
      </c>
      <c r="X151" s="109">
        <f t="shared" si="35"/>
        <v>14.100000000000001</v>
      </c>
      <c r="Y151" s="128">
        <v>60</v>
      </c>
      <c r="Z151" s="112">
        <f t="shared" si="36"/>
        <v>48</v>
      </c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3"/>
    </row>
    <row r="152" spans="1:44" s="111" customFormat="1" x14ac:dyDescent="0.3">
      <c r="A152" s="105">
        <v>146</v>
      </c>
      <c r="B152" s="121">
        <v>671346</v>
      </c>
      <c r="C152" s="122" t="s">
        <v>253</v>
      </c>
      <c r="D152" s="121">
        <v>15</v>
      </c>
      <c r="E152" s="121">
        <v>16</v>
      </c>
      <c r="F152" s="122">
        <v>14</v>
      </c>
      <c r="G152" s="106">
        <v>16</v>
      </c>
      <c r="H152" s="106">
        <v>12</v>
      </c>
      <c r="I152" s="106">
        <f t="shared" si="25"/>
        <v>73</v>
      </c>
      <c r="J152" s="106">
        <f t="shared" si="26"/>
        <v>10.95</v>
      </c>
      <c r="K152" s="107">
        <v>4.5</v>
      </c>
      <c r="L152" s="107">
        <v>4</v>
      </c>
      <c r="M152" s="107">
        <v>4</v>
      </c>
      <c r="N152" s="107">
        <v>3.5</v>
      </c>
      <c r="O152" s="107">
        <v>3.5</v>
      </c>
      <c r="P152" s="107">
        <f t="shared" si="27"/>
        <v>19.5</v>
      </c>
      <c r="Q152" s="107">
        <f t="shared" si="28"/>
        <v>0.97500000000000009</v>
      </c>
      <c r="R152" s="108">
        <f t="shared" si="29"/>
        <v>2.4750000000000001</v>
      </c>
      <c r="S152" s="108">
        <f t="shared" si="30"/>
        <v>2.6</v>
      </c>
      <c r="T152" s="108">
        <f t="shared" si="31"/>
        <v>2.3000000000000003</v>
      </c>
      <c r="U152" s="108">
        <f t="shared" si="32"/>
        <v>2.5749999999999997</v>
      </c>
      <c r="V152" s="108">
        <f t="shared" si="33"/>
        <v>1.9749999999999999</v>
      </c>
      <c r="W152" s="26">
        <f t="shared" si="34"/>
        <v>92.5</v>
      </c>
      <c r="X152" s="109">
        <f t="shared" si="35"/>
        <v>18.5</v>
      </c>
      <c r="Y152" s="128">
        <v>75</v>
      </c>
      <c r="Z152" s="112">
        <f t="shared" si="36"/>
        <v>60</v>
      </c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3"/>
    </row>
    <row r="153" spans="1:44" s="111" customFormat="1" x14ac:dyDescent="0.3">
      <c r="A153" s="105">
        <v>147</v>
      </c>
      <c r="B153" s="121">
        <v>671347</v>
      </c>
      <c r="C153" s="122" t="s">
        <v>254</v>
      </c>
      <c r="D153" s="121">
        <v>14</v>
      </c>
      <c r="E153" s="121">
        <v>12</v>
      </c>
      <c r="F153" s="122">
        <v>13</v>
      </c>
      <c r="G153" s="106">
        <v>14</v>
      </c>
      <c r="H153" s="106">
        <v>12</v>
      </c>
      <c r="I153" s="106">
        <f t="shared" si="25"/>
        <v>65</v>
      </c>
      <c r="J153" s="106">
        <f t="shared" si="26"/>
        <v>9.75</v>
      </c>
      <c r="K153" s="107">
        <v>2.5</v>
      </c>
      <c r="L153" s="107">
        <v>3</v>
      </c>
      <c r="M153" s="107">
        <v>4</v>
      </c>
      <c r="N153" s="107">
        <v>3</v>
      </c>
      <c r="O153" s="107">
        <v>4</v>
      </c>
      <c r="P153" s="107">
        <f t="shared" si="27"/>
        <v>16.5</v>
      </c>
      <c r="Q153" s="107">
        <f t="shared" si="28"/>
        <v>0.82500000000000007</v>
      </c>
      <c r="R153" s="108">
        <f t="shared" si="29"/>
        <v>2.2250000000000001</v>
      </c>
      <c r="S153" s="108">
        <f t="shared" si="30"/>
        <v>1.9499999999999997</v>
      </c>
      <c r="T153" s="108">
        <f t="shared" si="31"/>
        <v>2.15</v>
      </c>
      <c r="U153" s="108">
        <f t="shared" si="32"/>
        <v>2.25</v>
      </c>
      <c r="V153" s="108">
        <f t="shared" si="33"/>
        <v>1.9999999999999998</v>
      </c>
      <c r="W153" s="26">
        <f t="shared" si="34"/>
        <v>81.5</v>
      </c>
      <c r="X153" s="109">
        <f t="shared" si="35"/>
        <v>16.3</v>
      </c>
      <c r="Y153" s="128">
        <v>59</v>
      </c>
      <c r="Z153" s="112">
        <f t="shared" si="36"/>
        <v>47.2</v>
      </c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3"/>
    </row>
    <row r="154" spans="1:44" s="111" customFormat="1" x14ac:dyDescent="0.3">
      <c r="A154" s="105">
        <v>148</v>
      </c>
      <c r="B154" s="121">
        <v>671348</v>
      </c>
      <c r="C154" s="122" t="s">
        <v>255</v>
      </c>
      <c r="D154" s="121">
        <v>13</v>
      </c>
      <c r="E154" s="121">
        <v>14</v>
      </c>
      <c r="F154" s="122">
        <v>15</v>
      </c>
      <c r="G154" s="106">
        <v>16</v>
      </c>
      <c r="H154" s="106">
        <v>14</v>
      </c>
      <c r="I154" s="106">
        <f t="shared" si="25"/>
        <v>72</v>
      </c>
      <c r="J154" s="106">
        <f t="shared" si="26"/>
        <v>10.799999999999999</v>
      </c>
      <c r="K154" s="107">
        <v>4.5</v>
      </c>
      <c r="L154" s="107">
        <v>4</v>
      </c>
      <c r="M154" s="107">
        <v>3.5</v>
      </c>
      <c r="N154" s="107">
        <v>3</v>
      </c>
      <c r="O154" s="107">
        <v>4</v>
      </c>
      <c r="P154" s="107">
        <f t="shared" si="27"/>
        <v>19</v>
      </c>
      <c r="Q154" s="107">
        <f t="shared" si="28"/>
        <v>0.95000000000000007</v>
      </c>
      <c r="R154" s="108">
        <f t="shared" si="29"/>
        <v>2.1749999999999998</v>
      </c>
      <c r="S154" s="108">
        <f t="shared" si="30"/>
        <v>2.3000000000000003</v>
      </c>
      <c r="T154" s="108">
        <f t="shared" si="31"/>
        <v>2.4249999999999998</v>
      </c>
      <c r="U154" s="108">
        <f t="shared" si="32"/>
        <v>2.5499999999999998</v>
      </c>
      <c r="V154" s="108">
        <f t="shared" si="33"/>
        <v>2.3000000000000003</v>
      </c>
      <c r="W154" s="26">
        <f t="shared" si="34"/>
        <v>91</v>
      </c>
      <c r="X154" s="109">
        <f t="shared" si="35"/>
        <v>18.2</v>
      </c>
      <c r="Y154" s="128">
        <v>65</v>
      </c>
      <c r="Z154" s="112">
        <f t="shared" si="36"/>
        <v>52</v>
      </c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3"/>
    </row>
    <row r="155" spans="1:44" s="111" customFormat="1" x14ac:dyDescent="0.3">
      <c r="A155" s="105">
        <v>149</v>
      </c>
      <c r="B155" s="121">
        <v>671349</v>
      </c>
      <c r="C155" s="122" t="s">
        <v>256</v>
      </c>
      <c r="D155" s="121">
        <v>14</v>
      </c>
      <c r="E155" s="121">
        <v>15</v>
      </c>
      <c r="F155" s="122">
        <v>16</v>
      </c>
      <c r="G155" s="106">
        <v>15</v>
      </c>
      <c r="H155" s="106">
        <v>14</v>
      </c>
      <c r="I155" s="106">
        <f t="shared" si="25"/>
        <v>74</v>
      </c>
      <c r="J155" s="106">
        <f t="shared" si="26"/>
        <v>11.1</v>
      </c>
      <c r="K155" s="107">
        <v>4</v>
      </c>
      <c r="L155" s="107">
        <v>5</v>
      </c>
      <c r="M155" s="107">
        <v>4</v>
      </c>
      <c r="N155" s="107">
        <v>5</v>
      </c>
      <c r="O155" s="107">
        <v>5</v>
      </c>
      <c r="P155" s="107">
        <f t="shared" si="27"/>
        <v>23</v>
      </c>
      <c r="Q155" s="107">
        <f t="shared" si="28"/>
        <v>1.1500000000000001</v>
      </c>
      <c r="R155" s="108">
        <f t="shared" si="29"/>
        <v>2.3000000000000003</v>
      </c>
      <c r="S155" s="108">
        <f t="shared" si="30"/>
        <v>2.5</v>
      </c>
      <c r="T155" s="108">
        <f t="shared" si="31"/>
        <v>2.6</v>
      </c>
      <c r="U155" s="108">
        <f t="shared" si="32"/>
        <v>2.5</v>
      </c>
      <c r="V155" s="108">
        <f t="shared" si="33"/>
        <v>2.35</v>
      </c>
      <c r="W155" s="26">
        <f t="shared" si="34"/>
        <v>97</v>
      </c>
      <c r="X155" s="109">
        <f t="shared" si="35"/>
        <v>19.400000000000002</v>
      </c>
      <c r="Y155" s="128">
        <v>67</v>
      </c>
      <c r="Z155" s="112">
        <f t="shared" si="36"/>
        <v>53.6</v>
      </c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3"/>
    </row>
    <row r="156" spans="1:44" s="111" customFormat="1" x14ac:dyDescent="0.3">
      <c r="A156" s="105">
        <v>150</v>
      </c>
      <c r="B156" s="121">
        <v>671350</v>
      </c>
      <c r="C156" s="122" t="s">
        <v>257</v>
      </c>
      <c r="D156" s="121">
        <v>16</v>
      </c>
      <c r="E156" s="121">
        <v>15</v>
      </c>
      <c r="F156" s="122">
        <v>16</v>
      </c>
      <c r="G156" s="106">
        <v>14</v>
      </c>
      <c r="H156" s="106">
        <v>16</v>
      </c>
      <c r="I156" s="106">
        <f t="shared" si="25"/>
        <v>77</v>
      </c>
      <c r="J156" s="106">
        <f t="shared" si="26"/>
        <v>11.549999999999999</v>
      </c>
      <c r="K156" s="107">
        <v>4</v>
      </c>
      <c r="L156" s="107">
        <v>4</v>
      </c>
      <c r="M156" s="107">
        <v>5</v>
      </c>
      <c r="N156" s="107">
        <v>5</v>
      </c>
      <c r="O156" s="107">
        <v>4</v>
      </c>
      <c r="P156" s="107">
        <f t="shared" si="27"/>
        <v>22</v>
      </c>
      <c r="Q156" s="107">
        <f t="shared" si="28"/>
        <v>1.1000000000000001</v>
      </c>
      <c r="R156" s="108">
        <f t="shared" si="29"/>
        <v>2.6</v>
      </c>
      <c r="S156" s="108">
        <f t="shared" si="30"/>
        <v>2.4500000000000002</v>
      </c>
      <c r="T156" s="108">
        <f t="shared" si="31"/>
        <v>2.65</v>
      </c>
      <c r="U156" s="108">
        <f t="shared" si="32"/>
        <v>2.35</v>
      </c>
      <c r="V156" s="108">
        <f t="shared" si="33"/>
        <v>2.6</v>
      </c>
      <c r="W156" s="26">
        <f t="shared" si="34"/>
        <v>99</v>
      </c>
      <c r="X156" s="109">
        <f t="shared" si="35"/>
        <v>19.8</v>
      </c>
      <c r="Y156" s="128">
        <v>80</v>
      </c>
      <c r="Z156" s="112">
        <f t="shared" si="36"/>
        <v>64</v>
      </c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3"/>
    </row>
    <row r="157" spans="1:44" s="111" customFormat="1" x14ac:dyDescent="0.3">
      <c r="A157" s="105">
        <v>151</v>
      </c>
      <c r="B157" s="121">
        <v>671351</v>
      </c>
      <c r="C157" s="122" t="s">
        <v>258</v>
      </c>
      <c r="D157" s="121">
        <v>0</v>
      </c>
      <c r="E157" s="121">
        <v>2</v>
      </c>
      <c r="F157" s="122">
        <v>3</v>
      </c>
      <c r="G157" s="106">
        <v>2</v>
      </c>
      <c r="H157" s="106">
        <v>4</v>
      </c>
      <c r="I157" s="106">
        <f t="shared" si="25"/>
        <v>11</v>
      </c>
      <c r="J157" s="106">
        <f t="shared" si="26"/>
        <v>1.65</v>
      </c>
      <c r="K157" s="107">
        <v>0</v>
      </c>
      <c r="L157" s="107">
        <v>1.5</v>
      </c>
      <c r="M157" s="107">
        <v>1</v>
      </c>
      <c r="N157" s="107">
        <v>1</v>
      </c>
      <c r="O157" s="107">
        <v>2</v>
      </c>
      <c r="P157" s="107">
        <f t="shared" si="27"/>
        <v>5.5</v>
      </c>
      <c r="Q157" s="107">
        <f t="shared" si="28"/>
        <v>0.27500000000000002</v>
      </c>
      <c r="R157" s="108">
        <f t="shared" si="29"/>
        <v>0</v>
      </c>
      <c r="S157" s="108">
        <f t="shared" si="30"/>
        <v>0.375</v>
      </c>
      <c r="T157" s="108">
        <f t="shared" si="31"/>
        <v>0.49999999999999994</v>
      </c>
      <c r="U157" s="108">
        <f t="shared" si="32"/>
        <v>0.35</v>
      </c>
      <c r="V157" s="108">
        <f t="shared" si="33"/>
        <v>0.7</v>
      </c>
      <c r="W157" s="26">
        <f t="shared" si="34"/>
        <v>16.5</v>
      </c>
      <c r="X157" s="109">
        <f t="shared" si="35"/>
        <v>3.3000000000000003</v>
      </c>
      <c r="Y157" s="128">
        <v>1</v>
      </c>
      <c r="Z157" s="112">
        <f t="shared" si="36"/>
        <v>0.8</v>
      </c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3"/>
    </row>
    <row r="158" spans="1:44" s="111" customFormat="1" x14ac:dyDescent="0.3">
      <c r="A158" s="105">
        <v>152</v>
      </c>
      <c r="B158" s="121">
        <v>671352</v>
      </c>
      <c r="C158" s="122" t="s">
        <v>259</v>
      </c>
      <c r="D158" s="121">
        <v>14</v>
      </c>
      <c r="E158" s="121">
        <v>12</v>
      </c>
      <c r="F158" s="122">
        <v>15</v>
      </c>
      <c r="G158" s="106">
        <v>16</v>
      </c>
      <c r="H158" s="106">
        <v>16</v>
      </c>
      <c r="I158" s="106">
        <f t="shared" si="25"/>
        <v>73</v>
      </c>
      <c r="J158" s="106">
        <f t="shared" si="26"/>
        <v>10.95</v>
      </c>
      <c r="K158" s="107">
        <v>5</v>
      </c>
      <c r="L158" s="107">
        <v>6</v>
      </c>
      <c r="M158" s="107">
        <v>4</v>
      </c>
      <c r="N158" s="107">
        <v>4.5</v>
      </c>
      <c r="O158" s="107">
        <v>5</v>
      </c>
      <c r="P158" s="107">
        <f t="shared" si="27"/>
        <v>24.5</v>
      </c>
      <c r="Q158" s="107">
        <f t="shared" si="28"/>
        <v>1.2250000000000001</v>
      </c>
      <c r="R158" s="108">
        <f t="shared" si="29"/>
        <v>2.35</v>
      </c>
      <c r="S158" s="108">
        <f t="shared" si="30"/>
        <v>2.0999999999999996</v>
      </c>
      <c r="T158" s="108">
        <f t="shared" si="31"/>
        <v>2.4500000000000002</v>
      </c>
      <c r="U158" s="108">
        <f t="shared" si="32"/>
        <v>2.625</v>
      </c>
      <c r="V158" s="108">
        <f t="shared" si="33"/>
        <v>2.65</v>
      </c>
      <c r="W158" s="26">
        <f t="shared" si="34"/>
        <v>97.5</v>
      </c>
      <c r="X158" s="109">
        <f t="shared" si="35"/>
        <v>19.5</v>
      </c>
      <c r="Y158" s="128">
        <v>66</v>
      </c>
      <c r="Z158" s="112">
        <f t="shared" si="36"/>
        <v>52.800000000000004</v>
      </c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3"/>
    </row>
    <row r="159" spans="1:44" s="111" customFormat="1" x14ac:dyDescent="0.3">
      <c r="A159" s="105">
        <v>153</v>
      </c>
      <c r="B159" s="121">
        <v>671353</v>
      </c>
      <c r="C159" s="122" t="s">
        <v>260</v>
      </c>
      <c r="D159" s="121">
        <v>14</v>
      </c>
      <c r="E159" s="121">
        <v>12</v>
      </c>
      <c r="F159" s="122">
        <v>13</v>
      </c>
      <c r="G159" s="106">
        <v>14</v>
      </c>
      <c r="H159" s="106">
        <v>10</v>
      </c>
      <c r="I159" s="106">
        <f t="shared" si="25"/>
        <v>63</v>
      </c>
      <c r="J159" s="106">
        <f t="shared" si="26"/>
        <v>9.4499999999999993</v>
      </c>
      <c r="K159" s="107">
        <v>4</v>
      </c>
      <c r="L159" s="107">
        <v>3</v>
      </c>
      <c r="M159" s="107">
        <v>4</v>
      </c>
      <c r="N159" s="107">
        <v>5</v>
      </c>
      <c r="O159" s="107">
        <v>2</v>
      </c>
      <c r="P159" s="107">
        <f t="shared" si="27"/>
        <v>18</v>
      </c>
      <c r="Q159" s="107">
        <f t="shared" si="28"/>
        <v>0.9</v>
      </c>
      <c r="R159" s="108">
        <f t="shared" si="29"/>
        <v>2.3000000000000003</v>
      </c>
      <c r="S159" s="108">
        <f t="shared" si="30"/>
        <v>1.9499999999999997</v>
      </c>
      <c r="T159" s="108">
        <f t="shared" si="31"/>
        <v>2.15</v>
      </c>
      <c r="U159" s="108">
        <f t="shared" si="32"/>
        <v>2.35</v>
      </c>
      <c r="V159" s="108">
        <f t="shared" si="33"/>
        <v>1.6</v>
      </c>
      <c r="W159" s="26">
        <f t="shared" si="34"/>
        <v>81</v>
      </c>
      <c r="X159" s="109">
        <f t="shared" si="35"/>
        <v>16.2</v>
      </c>
      <c r="Y159" s="128">
        <v>67</v>
      </c>
      <c r="Z159" s="112">
        <f t="shared" si="36"/>
        <v>53.6</v>
      </c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3"/>
    </row>
    <row r="160" spans="1:44" s="111" customFormat="1" x14ac:dyDescent="0.3">
      <c r="A160" s="105">
        <v>154</v>
      </c>
      <c r="B160" s="121">
        <v>671354</v>
      </c>
      <c r="C160" s="122" t="s">
        <v>261</v>
      </c>
      <c r="D160" s="121">
        <v>9</v>
      </c>
      <c r="E160" s="121">
        <v>8</v>
      </c>
      <c r="F160" s="122">
        <v>9</v>
      </c>
      <c r="G160" s="106">
        <v>12</v>
      </c>
      <c r="H160" s="106">
        <v>10</v>
      </c>
      <c r="I160" s="106">
        <f t="shared" si="25"/>
        <v>48</v>
      </c>
      <c r="J160" s="106">
        <f t="shared" si="26"/>
        <v>7.1999999999999993</v>
      </c>
      <c r="K160" s="107">
        <v>2</v>
      </c>
      <c r="L160" s="107">
        <v>3</v>
      </c>
      <c r="M160" s="107">
        <v>4</v>
      </c>
      <c r="N160" s="107">
        <v>2</v>
      </c>
      <c r="O160" s="107">
        <v>3</v>
      </c>
      <c r="P160" s="107">
        <f t="shared" si="27"/>
        <v>14</v>
      </c>
      <c r="Q160" s="107">
        <f t="shared" si="28"/>
        <v>0.70000000000000007</v>
      </c>
      <c r="R160" s="108">
        <f t="shared" si="29"/>
        <v>1.45</v>
      </c>
      <c r="S160" s="108">
        <f t="shared" si="30"/>
        <v>1.35</v>
      </c>
      <c r="T160" s="108">
        <f t="shared" si="31"/>
        <v>1.5499999999999998</v>
      </c>
      <c r="U160" s="108">
        <f t="shared" si="32"/>
        <v>1.9</v>
      </c>
      <c r="V160" s="108">
        <f t="shared" si="33"/>
        <v>1.65</v>
      </c>
      <c r="W160" s="26">
        <f t="shared" si="34"/>
        <v>62</v>
      </c>
      <c r="X160" s="109">
        <f t="shared" si="35"/>
        <v>12.4</v>
      </c>
      <c r="Y160" s="128">
        <v>46</v>
      </c>
      <c r="Z160" s="112">
        <f t="shared" si="36"/>
        <v>36.800000000000004</v>
      </c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3"/>
    </row>
    <row r="161" spans="1:44" s="111" customFormat="1" x14ac:dyDescent="0.3">
      <c r="A161" s="105">
        <v>155</v>
      </c>
      <c r="B161" s="121">
        <v>671355</v>
      </c>
      <c r="C161" s="122" t="s">
        <v>262</v>
      </c>
      <c r="D161" s="121">
        <v>15</v>
      </c>
      <c r="E161" s="121">
        <v>16</v>
      </c>
      <c r="F161" s="122">
        <v>14</v>
      </c>
      <c r="G161" s="106">
        <v>15</v>
      </c>
      <c r="H161" s="106">
        <v>16</v>
      </c>
      <c r="I161" s="106">
        <f t="shared" si="25"/>
        <v>76</v>
      </c>
      <c r="J161" s="106">
        <f t="shared" si="26"/>
        <v>11.4</v>
      </c>
      <c r="K161" s="107">
        <v>5</v>
      </c>
      <c r="L161" s="107">
        <v>4</v>
      </c>
      <c r="M161" s="107">
        <v>3</v>
      </c>
      <c r="N161" s="107">
        <v>4</v>
      </c>
      <c r="O161" s="107">
        <v>2</v>
      </c>
      <c r="P161" s="107">
        <f t="shared" si="27"/>
        <v>18</v>
      </c>
      <c r="Q161" s="107">
        <f t="shared" si="28"/>
        <v>0.9</v>
      </c>
      <c r="R161" s="108">
        <f t="shared" si="29"/>
        <v>2.5</v>
      </c>
      <c r="S161" s="108">
        <f t="shared" si="30"/>
        <v>2.6</v>
      </c>
      <c r="T161" s="108">
        <f t="shared" si="31"/>
        <v>2.25</v>
      </c>
      <c r="U161" s="108">
        <f t="shared" si="32"/>
        <v>2.4500000000000002</v>
      </c>
      <c r="V161" s="108">
        <f t="shared" si="33"/>
        <v>2.5</v>
      </c>
      <c r="W161" s="26">
        <f t="shared" si="34"/>
        <v>94</v>
      </c>
      <c r="X161" s="109">
        <f t="shared" si="35"/>
        <v>18.8</v>
      </c>
      <c r="Y161" s="128">
        <v>70</v>
      </c>
      <c r="Z161" s="112">
        <f t="shared" si="36"/>
        <v>56</v>
      </c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3"/>
    </row>
    <row r="162" spans="1:44" s="111" customFormat="1" x14ac:dyDescent="0.3">
      <c r="A162" s="105">
        <v>156</v>
      </c>
      <c r="B162" s="121">
        <v>671356</v>
      </c>
      <c r="C162" s="122" t="s">
        <v>263</v>
      </c>
      <c r="D162" s="121">
        <v>8</v>
      </c>
      <c r="E162" s="121">
        <v>9</v>
      </c>
      <c r="F162" s="122">
        <v>12</v>
      </c>
      <c r="G162" s="106">
        <v>13</v>
      </c>
      <c r="H162" s="106">
        <v>15</v>
      </c>
      <c r="I162" s="106">
        <f t="shared" si="25"/>
        <v>57</v>
      </c>
      <c r="J162" s="106">
        <f t="shared" si="26"/>
        <v>8.5499999999999989</v>
      </c>
      <c r="K162" s="107">
        <v>4</v>
      </c>
      <c r="L162" s="107">
        <v>2</v>
      </c>
      <c r="M162" s="107">
        <v>3</v>
      </c>
      <c r="N162" s="107">
        <v>2</v>
      </c>
      <c r="O162" s="107">
        <v>3</v>
      </c>
      <c r="P162" s="107">
        <f t="shared" si="27"/>
        <v>14</v>
      </c>
      <c r="Q162" s="107">
        <f t="shared" si="28"/>
        <v>0.70000000000000007</v>
      </c>
      <c r="R162" s="108">
        <f t="shared" si="29"/>
        <v>1.4</v>
      </c>
      <c r="S162" s="108">
        <f t="shared" si="30"/>
        <v>1.45</v>
      </c>
      <c r="T162" s="108">
        <f t="shared" si="31"/>
        <v>1.9499999999999997</v>
      </c>
      <c r="U162" s="108">
        <f t="shared" si="32"/>
        <v>2.0499999999999998</v>
      </c>
      <c r="V162" s="108">
        <f t="shared" si="33"/>
        <v>2.4</v>
      </c>
      <c r="W162" s="26">
        <f t="shared" si="34"/>
        <v>71</v>
      </c>
      <c r="X162" s="109">
        <f t="shared" si="35"/>
        <v>14.200000000000001</v>
      </c>
      <c r="Y162" s="128">
        <v>63</v>
      </c>
      <c r="Z162" s="112">
        <f t="shared" si="36"/>
        <v>50.400000000000006</v>
      </c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3"/>
    </row>
    <row r="163" spans="1:44" s="111" customFormat="1" x14ac:dyDescent="0.3">
      <c r="A163" s="105">
        <v>157</v>
      </c>
      <c r="B163" s="121">
        <v>671357</v>
      </c>
      <c r="C163" s="122" t="s">
        <v>264</v>
      </c>
      <c r="D163" s="121">
        <v>8</v>
      </c>
      <c r="E163" s="121">
        <v>9</v>
      </c>
      <c r="F163" s="122">
        <v>12</v>
      </c>
      <c r="G163" s="106">
        <v>10</v>
      </c>
      <c r="H163" s="106">
        <v>12</v>
      </c>
      <c r="I163" s="106">
        <f t="shared" si="25"/>
        <v>51</v>
      </c>
      <c r="J163" s="106">
        <f t="shared" si="26"/>
        <v>7.6499999999999995</v>
      </c>
      <c r="K163" s="107">
        <v>3</v>
      </c>
      <c r="L163" s="107">
        <v>4</v>
      </c>
      <c r="M163" s="107">
        <v>2</v>
      </c>
      <c r="N163" s="107">
        <v>3</v>
      </c>
      <c r="O163" s="107">
        <v>5</v>
      </c>
      <c r="P163" s="107">
        <f t="shared" si="27"/>
        <v>17</v>
      </c>
      <c r="Q163" s="107">
        <f t="shared" si="28"/>
        <v>0.85000000000000009</v>
      </c>
      <c r="R163" s="108">
        <f t="shared" si="29"/>
        <v>1.35</v>
      </c>
      <c r="S163" s="108">
        <f t="shared" si="30"/>
        <v>1.5499999999999998</v>
      </c>
      <c r="T163" s="108">
        <f t="shared" si="31"/>
        <v>1.9</v>
      </c>
      <c r="U163" s="108">
        <f t="shared" si="32"/>
        <v>1.65</v>
      </c>
      <c r="V163" s="108">
        <f t="shared" si="33"/>
        <v>2.0499999999999998</v>
      </c>
      <c r="W163" s="26">
        <f t="shared" si="34"/>
        <v>68</v>
      </c>
      <c r="X163" s="109">
        <f t="shared" si="35"/>
        <v>13.600000000000001</v>
      </c>
      <c r="Y163" s="128">
        <v>52</v>
      </c>
      <c r="Z163" s="112">
        <f t="shared" si="36"/>
        <v>41.6</v>
      </c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3"/>
    </row>
    <row r="164" spans="1:44" s="111" customFormat="1" x14ac:dyDescent="0.3">
      <c r="A164" s="105">
        <v>158</v>
      </c>
      <c r="B164" s="121">
        <v>671358</v>
      </c>
      <c r="C164" s="122" t="s">
        <v>265</v>
      </c>
      <c r="D164" s="121">
        <v>15</v>
      </c>
      <c r="E164" s="121">
        <v>14</v>
      </c>
      <c r="F164" s="122">
        <v>13</v>
      </c>
      <c r="G164" s="106">
        <v>14</v>
      </c>
      <c r="H164" s="106">
        <v>14</v>
      </c>
      <c r="I164" s="106">
        <f t="shared" si="25"/>
        <v>70</v>
      </c>
      <c r="J164" s="106">
        <f t="shared" si="26"/>
        <v>10.5</v>
      </c>
      <c r="K164" s="107">
        <v>5</v>
      </c>
      <c r="L164" s="107">
        <v>3</v>
      </c>
      <c r="M164" s="107">
        <v>4</v>
      </c>
      <c r="N164" s="107">
        <v>5</v>
      </c>
      <c r="O164" s="107">
        <v>3</v>
      </c>
      <c r="P164" s="107">
        <f t="shared" si="27"/>
        <v>20</v>
      </c>
      <c r="Q164" s="107">
        <f t="shared" si="28"/>
        <v>1</v>
      </c>
      <c r="R164" s="108">
        <f t="shared" si="29"/>
        <v>2.5</v>
      </c>
      <c r="S164" s="108">
        <f t="shared" si="30"/>
        <v>2.25</v>
      </c>
      <c r="T164" s="108">
        <f t="shared" si="31"/>
        <v>2.15</v>
      </c>
      <c r="U164" s="108">
        <f t="shared" si="32"/>
        <v>2.35</v>
      </c>
      <c r="V164" s="108">
        <f t="shared" si="33"/>
        <v>2.25</v>
      </c>
      <c r="W164" s="26">
        <f t="shared" si="34"/>
        <v>90</v>
      </c>
      <c r="X164" s="109">
        <f t="shared" si="35"/>
        <v>18</v>
      </c>
      <c r="Y164" s="128">
        <v>68</v>
      </c>
      <c r="Z164" s="112">
        <f t="shared" si="36"/>
        <v>54.400000000000006</v>
      </c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3"/>
    </row>
    <row r="165" spans="1:44" s="111" customFormat="1" x14ac:dyDescent="0.3">
      <c r="A165" s="105">
        <v>159</v>
      </c>
      <c r="B165" s="121">
        <v>671359</v>
      </c>
      <c r="C165" s="122" t="s">
        <v>266</v>
      </c>
      <c r="D165" s="121">
        <v>12</v>
      </c>
      <c r="E165" s="121">
        <v>10.5</v>
      </c>
      <c r="F165" s="122">
        <v>12</v>
      </c>
      <c r="G165" s="106">
        <v>13</v>
      </c>
      <c r="H165" s="106">
        <v>14</v>
      </c>
      <c r="I165" s="106">
        <f t="shared" si="25"/>
        <v>61.5</v>
      </c>
      <c r="J165" s="106">
        <f t="shared" si="26"/>
        <v>9.2249999999999996</v>
      </c>
      <c r="K165" s="107">
        <v>2.5</v>
      </c>
      <c r="L165" s="107">
        <v>4</v>
      </c>
      <c r="M165" s="107">
        <v>5</v>
      </c>
      <c r="N165" s="107">
        <v>3</v>
      </c>
      <c r="O165" s="107">
        <v>1.5</v>
      </c>
      <c r="P165" s="107">
        <f t="shared" si="27"/>
        <v>16</v>
      </c>
      <c r="Q165" s="107">
        <f t="shared" si="28"/>
        <v>0.8</v>
      </c>
      <c r="R165" s="108">
        <f t="shared" si="29"/>
        <v>1.9249999999999998</v>
      </c>
      <c r="S165" s="108">
        <f t="shared" si="30"/>
        <v>1.7749999999999999</v>
      </c>
      <c r="T165" s="108">
        <f t="shared" si="31"/>
        <v>2.0499999999999998</v>
      </c>
      <c r="U165" s="108">
        <f t="shared" si="32"/>
        <v>2.1</v>
      </c>
      <c r="V165" s="108">
        <f t="shared" si="33"/>
        <v>2.1750000000000003</v>
      </c>
      <c r="W165" s="26">
        <f t="shared" si="34"/>
        <v>77.5</v>
      </c>
      <c r="X165" s="109">
        <f t="shared" si="35"/>
        <v>15.5</v>
      </c>
      <c r="Y165" s="128">
        <v>65</v>
      </c>
      <c r="Z165" s="112">
        <f t="shared" si="36"/>
        <v>52</v>
      </c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3"/>
    </row>
    <row r="166" spans="1:44" s="111" customFormat="1" x14ac:dyDescent="0.3">
      <c r="A166" s="105">
        <v>160</v>
      </c>
      <c r="B166" s="121">
        <v>671360</v>
      </c>
      <c r="C166" s="122" t="s">
        <v>267</v>
      </c>
      <c r="D166" s="121">
        <v>11</v>
      </c>
      <c r="E166" s="121">
        <v>10.5</v>
      </c>
      <c r="F166" s="122">
        <v>12</v>
      </c>
      <c r="G166" s="106">
        <v>13</v>
      </c>
      <c r="H166" s="106">
        <v>14</v>
      </c>
      <c r="I166" s="106">
        <f t="shared" si="25"/>
        <v>60.5</v>
      </c>
      <c r="J166" s="106">
        <f t="shared" si="26"/>
        <v>9.0749999999999993</v>
      </c>
      <c r="K166" s="107">
        <v>1.9</v>
      </c>
      <c r="L166" s="107">
        <v>3</v>
      </c>
      <c r="M166" s="107">
        <v>4</v>
      </c>
      <c r="N166" s="107">
        <v>5</v>
      </c>
      <c r="O166" s="107">
        <v>4</v>
      </c>
      <c r="P166" s="107">
        <f t="shared" si="27"/>
        <v>17.899999999999999</v>
      </c>
      <c r="Q166" s="107">
        <f t="shared" si="28"/>
        <v>0.89500000000000002</v>
      </c>
      <c r="R166" s="108">
        <f t="shared" si="29"/>
        <v>1.7449999999999999</v>
      </c>
      <c r="S166" s="108">
        <f t="shared" si="30"/>
        <v>1.7250000000000001</v>
      </c>
      <c r="T166" s="108">
        <f t="shared" si="31"/>
        <v>1.9999999999999998</v>
      </c>
      <c r="U166" s="108">
        <f t="shared" si="32"/>
        <v>2.2000000000000002</v>
      </c>
      <c r="V166" s="108">
        <f t="shared" si="33"/>
        <v>2.3000000000000003</v>
      </c>
      <c r="W166" s="26">
        <f t="shared" si="34"/>
        <v>78.400000000000006</v>
      </c>
      <c r="X166" s="109">
        <f t="shared" si="35"/>
        <v>15.680000000000001</v>
      </c>
      <c r="Y166" s="128">
        <v>63</v>
      </c>
      <c r="Z166" s="112">
        <f t="shared" si="36"/>
        <v>50.400000000000006</v>
      </c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3"/>
    </row>
    <row r="167" spans="1:44" s="111" customFormat="1" x14ac:dyDescent="0.3">
      <c r="A167" s="105">
        <v>161</v>
      </c>
      <c r="B167" s="121">
        <v>671361</v>
      </c>
      <c r="C167" s="122" t="s">
        <v>268</v>
      </c>
      <c r="D167" s="121">
        <v>9</v>
      </c>
      <c r="E167" s="121">
        <v>8</v>
      </c>
      <c r="F167" s="122">
        <v>12</v>
      </c>
      <c r="G167" s="106">
        <v>10</v>
      </c>
      <c r="H167" s="106">
        <v>8</v>
      </c>
      <c r="I167" s="106">
        <f t="shared" si="25"/>
        <v>47</v>
      </c>
      <c r="J167" s="106">
        <f t="shared" si="26"/>
        <v>7.05</v>
      </c>
      <c r="K167" s="107">
        <v>2</v>
      </c>
      <c r="L167" s="107">
        <v>3</v>
      </c>
      <c r="M167" s="107">
        <v>2</v>
      </c>
      <c r="N167" s="107">
        <v>4</v>
      </c>
      <c r="O167" s="107">
        <v>3</v>
      </c>
      <c r="P167" s="107">
        <f t="shared" si="27"/>
        <v>14</v>
      </c>
      <c r="Q167" s="107">
        <f t="shared" si="28"/>
        <v>0.70000000000000007</v>
      </c>
      <c r="R167" s="108">
        <f t="shared" si="29"/>
        <v>1.45</v>
      </c>
      <c r="S167" s="108">
        <f t="shared" si="30"/>
        <v>1.35</v>
      </c>
      <c r="T167" s="108">
        <f t="shared" si="31"/>
        <v>1.9</v>
      </c>
      <c r="U167" s="108">
        <f t="shared" si="32"/>
        <v>1.7</v>
      </c>
      <c r="V167" s="108">
        <f t="shared" si="33"/>
        <v>1.35</v>
      </c>
      <c r="W167" s="26">
        <f t="shared" si="34"/>
        <v>61</v>
      </c>
      <c r="X167" s="109">
        <f t="shared" si="35"/>
        <v>12.200000000000001</v>
      </c>
      <c r="Y167" s="128">
        <v>42</v>
      </c>
      <c r="Z167" s="112">
        <f t="shared" si="36"/>
        <v>33.6</v>
      </c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3"/>
    </row>
    <row r="168" spans="1:44" s="111" customFormat="1" x14ac:dyDescent="0.3">
      <c r="A168" s="105">
        <v>162</v>
      </c>
      <c r="B168" s="121">
        <v>671362</v>
      </c>
      <c r="C168" s="122" t="s">
        <v>269</v>
      </c>
      <c r="D168" s="121">
        <v>12</v>
      </c>
      <c r="E168" s="121">
        <v>10</v>
      </c>
      <c r="F168" s="122">
        <v>14</v>
      </c>
      <c r="G168" s="106">
        <v>10</v>
      </c>
      <c r="H168" s="106">
        <v>16</v>
      </c>
      <c r="I168" s="106">
        <f t="shared" si="25"/>
        <v>62</v>
      </c>
      <c r="J168" s="106">
        <f t="shared" si="26"/>
        <v>9.2999999999999989</v>
      </c>
      <c r="K168" s="107">
        <v>1.6</v>
      </c>
      <c r="L168" s="107">
        <v>4</v>
      </c>
      <c r="M168" s="107">
        <v>5</v>
      </c>
      <c r="N168" s="107">
        <v>4</v>
      </c>
      <c r="O168" s="107">
        <v>2.6</v>
      </c>
      <c r="P168" s="107">
        <f t="shared" si="27"/>
        <v>17.2</v>
      </c>
      <c r="Q168" s="107">
        <f t="shared" si="28"/>
        <v>0.86</v>
      </c>
      <c r="R168" s="108">
        <f t="shared" si="29"/>
        <v>1.88</v>
      </c>
      <c r="S168" s="108">
        <f t="shared" si="30"/>
        <v>1.7</v>
      </c>
      <c r="T168" s="108">
        <f t="shared" si="31"/>
        <v>2.35</v>
      </c>
      <c r="U168" s="108">
        <f t="shared" si="32"/>
        <v>1.7</v>
      </c>
      <c r="V168" s="108">
        <f t="shared" si="33"/>
        <v>2.5299999999999998</v>
      </c>
      <c r="W168" s="26">
        <f t="shared" si="34"/>
        <v>79.2</v>
      </c>
      <c r="X168" s="109">
        <f t="shared" si="35"/>
        <v>15.840000000000002</v>
      </c>
      <c r="Y168" s="128">
        <v>54</v>
      </c>
      <c r="Z168" s="112">
        <f t="shared" si="36"/>
        <v>43.2</v>
      </c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3"/>
    </row>
    <row r="169" spans="1:44" s="111" customFormat="1" x14ac:dyDescent="0.3">
      <c r="A169" s="105">
        <v>163</v>
      </c>
      <c r="B169" s="121">
        <v>671363</v>
      </c>
      <c r="C169" s="122" t="s">
        <v>270</v>
      </c>
      <c r="D169" s="121">
        <v>9</v>
      </c>
      <c r="E169" s="121">
        <v>8</v>
      </c>
      <c r="F169" s="122">
        <v>8</v>
      </c>
      <c r="G169" s="106">
        <v>6</v>
      </c>
      <c r="H169" s="106">
        <v>11.5</v>
      </c>
      <c r="I169" s="106">
        <f t="shared" si="25"/>
        <v>42.5</v>
      </c>
      <c r="J169" s="106">
        <f t="shared" si="26"/>
        <v>6.375</v>
      </c>
      <c r="K169" s="107">
        <v>4</v>
      </c>
      <c r="L169" s="107">
        <v>5</v>
      </c>
      <c r="M169" s="107">
        <v>3</v>
      </c>
      <c r="N169" s="107">
        <v>2.2999999999999998</v>
      </c>
      <c r="O169" s="107">
        <v>2</v>
      </c>
      <c r="P169" s="107">
        <f t="shared" si="27"/>
        <v>16.3</v>
      </c>
      <c r="Q169" s="107">
        <f t="shared" si="28"/>
        <v>0.81500000000000006</v>
      </c>
      <c r="R169" s="108">
        <f t="shared" si="29"/>
        <v>1.5499999999999998</v>
      </c>
      <c r="S169" s="108">
        <f t="shared" si="30"/>
        <v>1.45</v>
      </c>
      <c r="T169" s="108">
        <f t="shared" si="31"/>
        <v>1.35</v>
      </c>
      <c r="U169" s="108">
        <f t="shared" si="32"/>
        <v>1.0149999999999999</v>
      </c>
      <c r="V169" s="108">
        <f t="shared" si="33"/>
        <v>1.825</v>
      </c>
      <c r="W169" s="26">
        <f t="shared" si="34"/>
        <v>58.8</v>
      </c>
      <c r="X169" s="109">
        <f t="shared" si="35"/>
        <v>11.76</v>
      </c>
      <c r="Y169" s="128">
        <v>44</v>
      </c>
      <c r="Z169" s="112">
        <f t="shared" si="36"/>
        <v>35.200000000000003</v>
      </c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3"/>
    </row>
    <row r="170" spans="1:44" s="111" customFormat="1" x14ac:dyDescent="0.3">
      <c r="A170" s="105">
        <v>164</v>
      </c>
      <c r="B170" s="121">
        <v>671364</v>
      </c>
      <c r="C170" s="122" t="s">
        <v>271</v>
      </c>
      <c r="D170" s="121">
        <v>12</v>
      </c>
      <c r="E170" s="121">
        <v>13</v>
      </c>
      <c r="F170" s="122">
        <v>14</v>
      </c>
      <c r="G170" s="106">
        <v>15</v>
      </c>
      <c r="H170" s="106">
        <v>16</v>
      </c>
      <c r="I170" s="106">
        <f t="shared" si="25"/>
        <v>70</v>
      </c>
      <c r="J170" s="106">
        <f t="shared" si="26"/>
        <v>10.5</v>
      </c>
      <c r="K170" s="107">
        <v>5</v>
      </c>
      <c r="L170" s="107">
        <v>6</v>
      </c>
      <c r="M170" s="107">
        <v>4</v>
      </c>
      <c r="N170" s="107">
        <v>3.4</v>
      </c>
      <c r="O170" s="107">
        <v>4</v>
      </c>
      <c r="P170" s="107">
        <f t="shared" si="27"/>
        <v>22.4</v>
      </c>
      <c r="Q170" s="107">
        <f t="shared" si="28"/>
        <v>1.1199999999999999</v>
      </c>
      <c r="R170" s="108">
        <f t="shared" si="29"/>
        <v>2.0499999999999998</v>
      </c>
      <c r="S170" s="108">
        <f t="shared" si="30"/>
        <v>2.25</v>
      </c>
      <c r="T170" s="108">
        <f t="shared" si="31"/>
        <v>2.3000000000000003</v>
      </c>
      <c r="U170" s="108">
        <f t="shared" si="32"/>
        <v>2.42</v>
      </c>
      <c r="V170" s="108">
        <f t="shared" si="33"/>
        <v>2.6</v>
      </c>
      <c r="W170" s="26">
        <f t="shared" si="34"/>
        <v>92.4</v>
      </c>
      <c r="X170" s="109">
        <f t="shared" si="35"/>
        <v>18.48</v>
      </c>
      <c r="Y170" s="128">
        <v>64</v>
      </c>
      <c r="Z170" s="112">
        <f t="shared" si="36"/>
        <v>51.2</v>
      </c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3"/>
    </row>
    <row r="171" spans="1:44" s="111" customFormat="1" x14ac:dyDescent="0.3">
      <c r="A171" s="105">
        <v>165</v>
      </c>
      <c r="B171" s="121">
        <v>671365</v>
      </c>
      <c r="C171" s="122" t="s">
        <v>272</v>
      </c>
      <c r="D171" s="121">
        <v>10</v>
      </c>
      <c r="E171" s="121">
        <v>12</v>
      </c>
      <c r="F171" s="122">
        <v>13</v>
      </c>
      <c r="G171" s="106">
        <v>15</v>
      </c>
      <c r="H171" s="106">
        <v>14</v>
      </c>
      <c r="I171" s="106">
        <f t="shared" si="25"/>
        <v>64</v>
      </c>
      <c r="J171" s="106">
        <f t="shared" si="26"/>
        <v>9.6</v>
      </c>
      <c r="K171" s="107">
        <v>4</v>
      </c>
      <c r="L171" s="107">
        <v>3.2</v>
      </c>
      <c r="M171" s="107">
        <v>4</v>
      </c>
      <c r="N171" s="107">
        <v>3</v>
      </c>
      <c r="O171" s="107">
        <v>4</v>
      </c>
      <c r="P171" s="107">
        <f t="shared" si="27"/>
        <v>18.2</v>
      </c>
      <c r="Q171" s="107">
        <f t="shared" si="28"/>
        <v>0.91</v>
      </c>
      <c r="R171" s="108">
        <f t="shared" si="29"/>
        <v>1.7</v>
      </c>
      <c r="S171" s="108">
        <f t="shared" si="30"/>
        <v>1.96</v>
      </c>
      <c r="T171" s="108">
        <f t="shared" si="31"/>
        <v>2.15</v>
      </c>
      <c r="U171" s="108">
        <f t="shared" si="32"/>
        <v>2.4</v>
      </c>
      <c r="V171" s="108">
        <f t="shared" si="33"/>
        <v>2.3000000000000003</v>
      </c>
      <c r="W171" s="26">
        <f t="shared" si="34"/>
        <v>82.2</v>
      </c>
      <c r="X171" s="109">
        <f t="shared" si="35"/>
        <v>16.440000000000001</v>
      </c>
      <c r="Y171" s="128">
        <v>60</v>
      </c>
      <c r="Z171" s="112">
        <f t="shared" si="36"/>
        <v>48</v>
      </c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3"/>
    </row>
    <row r="172" spans="1:44" s="111" customFormat="1" x14ac:dyDescent="0.3">
      <c r="A172" s="105">
        <v>166</v>
      </c>
      <c r="B172" s="121">
        <v>671366</v>
      </c>
      <c r="C172" s="122" t="s">
        <v>273</v>
      </c>
      <c r="D172" s="121">
        <v>6</v>
      </c>
      <c r="E172" s="121">
        <v>5</v>
      </c>
      <c r="F172" s="122">
        <v>4</v>
      </c>
      <c r="G172" s="106">
        <v>8</v>
      </c>
      <c r="H172" s="106">
        <v>6</v>
      </c>
      <c r="I172" s="106">
        <f t="shared" si="25"/>
        <v>29</v>
      </c>
      <c r="J172" s="106">
        <f t="shared" si="26"/>
        <v>4.3499999999999996</v>
      </c>
      <c r="K172" s="107">
        <v>2</v>
      </c>
      <c r="L172" s="107">
        <v>3</v>
      </c>
      <c r="M172" s="107">
        <v>2</v>
      </c>
      <c r="N172" s="107">
        <v>1.2</v>
      </c>
      <c r="O172" s="107">
        <v>3</v>
      </c>
      <c r="P172" s="107">
        <f t="shared" si="27"/>
        <v>11.2</v>
      </c>
      <c r="Q172" s="107">
        <f t="shared" si="28"/>
        <v>0.55999999999999994</v>
      </c>
      <c r="R172" s="108">
        <f t="shared" si="29"/>
        <v>0.99999999999999989</v>
      </c>
      <c r="S172" s="108">
        <f t="shared" si="30"/>
        <v>0.9</v>
      </c>
      <c r="T172" s="108">
        <f t="shared" si="31"/>
        <v>0.7</v>
      </c>
      <c r="U172" s="108">
        <f t="shared" si="32"/>
        <v>1.26</v>
      </c>
      <c r="V172" s="108">
        <f t="shared" si="33"/>
        <v>1.0499999999999998</v>
      </c>
      <c r="W172" s="26">
        <f t="shared" si="34"/>
        <v>40.200000000000003</v>
      </c>
      <c r="X172" s="109">
        <f t="shared" si="35"/>
        <v>8.0400000000000009</v>
      </c>
      <c r="Y172" s="128">
        <v>34</v>
      </c>
      <c r="Z172" s="112">
        <f t="shared" si="36"/>
        <v>27.200000000000003</v>
      </c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3"/>
    </row>
    <row r="173" spans="1:44" s="111" customFormat="1" x14ac:dyDescent="0.3">
      <c r="A173" s="105">
        <v>167</v>
      </c>
      <c r="B173" s="121">
        <v>671367</v>
      </c>
      <c r="C173" s="122" t="s">
        <v>274</v>
      </c>
      <c r="D173" s="121">
        <v>11</v>
      </c>
      <c r="E173" s="121">
        <v>13</v>
      </c>
      <c r="F173" s="122">
        <v>14</v>
      </c>
      <c r="G173" s="106">
        <v>12</v>
      </c>
      <c r="H173" s="106">
        <v>12</v>
      </c>
      <c r="I173" s="106">
        <f t="shared" si="25"/>
        <v>62</v>
      </c>
      <c r="J173" s="106">
        <f t="shared" si="26"/>
        <v>9.2999999999999989</v>
      </c>
      <c r="K173" s="107">
        <v>3</v>
      </c>
      <c r="L173" s="107">
        <v>2.9</v>
      </c>
      <c r="M173" s="107">
        <v>5</v>
      </c>
      <c r="N173" s="107">
        <v>4</v>
      </c>
      <c r="O173" s="107">
        <v>3</v>
      </c>
      <c r="P173" s="107">
        <f t="shared" si="27"/>
        <v>17.899999999999999</v>
      </c>
      <c r="Q173" s="107">
        <f t="shared" si="28"/>
        <v>0.89500000000000002</v>
      </c>
      <c r="R173" s="108">
        <f t="shared" si="29"/>
        <v>1.7999999999999998</v>
      </c>
      <c r="S173" s="108">
        <f t="shared" si="30"/>
        <v>2.0949999999999998</v>
      </c>
      <c r="T173" s="108">
        <f t="shared" si="31"/>
        <v>2.35</v>
      </c>
      <c r="U173" s="108">
        <f t="shared" si="32"/>
        <v>1.9999999999999998</v>
      </c>
      <c r="V173" s="108">
        <f t="shared" si="33"/>
        <v>1.9499999999999997</v>
      </c>
      <c r="W173" s="26">
        <f t="shared" si="34"/>
        <v>79.900000000000006</v>
      </c>
      <c r="X173" s="109">
        <f t="shared" si="35"/>
        <v>15.980000000000002</v>
      </c>
      <c r="Y173" s="128">
        <v>65</v>
      </c>
      <c r="Z173" s="112">
        <f t="shared" si="36"/>
        <v>52</v>
      </c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3"/>
    </row>
    <row r="174" spans="1:44" s="111" customFormat="1" x14ac:dyDescent="0.3">
      <c r="A174" s="105">
        <v>168</v>
      </c>
      <c r="B174" s="121">
        <v>671368</v>
      </c>
      <c r="C174" s="122" t="s">
        <v>275</v>
      </c>
      <c r="D174" s="121">
        <v>10.5</v>
      </c>
      <c r="E174" s="121">
        <v>12</v>
      </c>
      <c r="F174" s="122">
        <v>13</v>
      </c>
      <c r="G174" s="106">
        <v>14</v>
      </c>
      <c r="H174" s="106">
        <v>15</v>
      </c>
      <c r="I174" s="106">
        <f t="shared" si="25"/>
        <v>64.5</v>
      </c>
      <c r="J174" s="106">
        <f t="shared" si="26"/>
        <v>9.6749999999999989</v>
      </c>
      <c r="K174" s="107">
        <v>4</v>
      </c>
      <c r="L174" s="107">
        <v>3</v>
      </c>
      <c r="M174" s="107">
        <v>2.1</v>
      </c>
      <c r="N174" s="107">
        <v>3</v>
      </c>
      <c r="O174" s="107">
        <v>4</v>
      </c>
      <c r="P174" s="107">
        <f t="shared" si="27"/>
        <v>16.100000000000001</v>
      </c>
      <c r="Q174" s="107">
        <f t="shared" si="28"/>
        <v>0.80500000000000016</v>
      </c>
      <c r="R174" s="108">
        <f t="shared" si="29"/>
        <v>1.7749999999999999</v>
      </c>
      <c r="S174" s="108">
        <f t="shared" si="30"/>
        <v>1.9499999999999997</v>
      </c>
      <c r="T174" s="108">
        <f t="shared" si="31"/>
        <v>2.0550000000000002</v>
      </c>
      <c r="U174" s="108">
        <f t="shared" si="32"/>
        <v>2.25</v>
      </c>
      <c r="V174" s="108">
        <f t="shared" si="33"/>
        <v>2.4500000000000002</v>
      </c>
      <c r="W174" s="26">
        <f t="shared" si="34"/>
        <v>80.599999999999994</v>
      </c>
      <c r="X174" s="109">
        <f t="shared" si="35"/>
        <v>16.12</v>
      </c>
      <c r="Y174" s="128">
        <v>61</v>
      </c>
      <c r="Z174" s="112">
        <f t="shared" si="36"/>
        <v>48.800000000000004</v>
      </c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3"/>
    </row>
    <row r="175" spans="1:44" s="111" customFormat="1" x14ac:dyDescent="0.3">
      <c r="A175" s="105">
        <v>169</v>
      </c>
      <c r="B175" s="123">
        <v>671369</v>
      </c>
      <c r="C175" s="124" t="s">
        <v>276</v>
      </c>
      <c r="D175" s="123">
        <v>8</v>
      </c>
      <c r="E175" s="123">
        <v>9</v>
      </c>
      <c r="F175" s="124">
        <v>16</v>
      </c>
      <c r="G175" s="106">
        <v>15</v>
      </c>
      <c r="H175" s="106">
        <v>14</v>
      </c>
      <c r="I175" s="106">
        <f t="shared" si="25"/>
        <v>62</v>
      </c>
      <c r="J175" s="106">
        <f t="shared" si="26"/>
        <v>9.2999999999999989</v>
      </c>
      <c r="K175" s="107">
        <v>3</v>
      </c>
      <c r="L175" s="107">
        <v>2.2999999999999998</v>
      </c>
      <c r="M175" s="107">
        <v>4</v>
      </c>
      <c r="N175" s="107">
        <v>3</v>
      </c>
      <c r="O175" s="107">
        <v>1.3</v>
      </c>
      <c r="P175" s="107">
        <f t="shared" si="27"/>
        <v>13.600000000000001</v>
      </c>
      <c r="Q175" s="107">
        <f t="shared" si="28"/>
        <v>0.68000000000000016</v>
      </c>
      <c r="R175" s="108">
        <f t="shared" si="29"/>
        <v>1.35</v>
      </c>
      <c r="S175" s="108">
        <f t="shared" si="30"/>
        <v>1.4649999999999999</v>
      </c>
      <c r="T175" s="108">
        <f t="shared" si="31"/>
        <v>2.6</v>
      </c>
      <c r="U175" s="108">
        <f t="shared" si="32"/>
        <v>2.4</v>
      </c>
      <c r="V175" s="108">
        <f t="shared" si="33"/>
        <v>2.165</v>
      </c>
      <c r="W175" s="26">
        <f t="shared" si="34"/>
        <v>75.599999999999994</v>
      </c>
      <c r="X175" s="109">
        <f t="shared" si="35"/>
        <v>15.12</v>
      </c>
      <c r="Y175" s="129">
        <v>57</v>
      </c>
      <c r="Z175" s="112">
        <f t="shared" si="36"/>
        <v>45.6</v>
      </c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3"/>
    </row>
    <row r="176" spans="1:44" s="111" customFormat="1" x14ac:dyDescent="0.3">
      <c r="A176" s="105">
        <v>170</v>
      </c>
      <c r="B176" s="125">
        <v>671370</v>
      </c>
      <c r="C176" s="126" t="s">
        <v>277</v>
      </c>
      <c r="D176" s="125">
        <v>16</v>
      </c>
      <c r="E176" s="125">
        <v>15</v>
      </c>
      <c r="F176" s="126">
        <v>14</v>
      </c>
      <c r="G176" s="106">
        <v>13</v>
      </c>
      <c r="H176" s="106">
        <v>12</v>
      </c>
      <c r="I176" s="106">
        <f t="shared" si="25"/>
        <v>70</v>
      </c>
      <c r="J176" s="106">
        <f t="shared" si="26"/>
        <v>10.5</v>
      </c>
      <c r="K176" s="107">
        <v>4</v>
      </c>
      <c r="L176" s="107">
        <v>5</v>
      </c>
      <c r="M176" s="107">
        <v>3.9</v>
      </c>
      <c r="N176" s="107">
        <v>4</v>
      </c>
      <c r="O176" s="107">
        <v>5</v>
      </c>
      <c r="P176" s="107">
        <f t="shared" si="27"/>
        <v>21.9</v>
      </c>
      <c r="Q176" s="107">
        <f t="shared" si="28"/>
        <v>1.095</v>
      </c>
      <c r="R176" s="108">
        <f t="shared" si="29"/>
        <v>2.6</v>
      </c>
      <c r="S176" s="108">
        <f t="shared" si="30"/>
        <v>2.5</v>
      </c>
      <c r="T176" s="108">
        <f t="shared" si="31"/>
        <v>2.2949999999999999</v>
      </c>
      <c r="U176" s="108">
        <f t="shared" si="32"/>
        <v>2.15</v>
      </c>
      <c r="V176" s="108">
        <f t="shared" si="33"/>
        <v>2.0499999999999998</v>
      </c>
      <c r="W176" s="26">
        <f t="shared" si="34"/>
        <v>91.9</v>
      </c>
      <c r="X176" s="109">
        <f t="shared" si="35"/>
        <v>18.380000000000003</v>
      </c>
      <c r="Y176" s="130">
        <v>60</v>
      </c>
      <c r="Z176" s="112">
        <f t="shared" si="36"/>
        <v>48</v>
      </c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3"/>
    </row>
    <row r="177" spans="1:44" s="111" customFormat="1" x14ac:dyDescent="0.3">
      <c r="A177" s="105">
        <v>171</v>
      </c>
      <c r="B177" s="125">
        <v>671371</v>
      </c>
      <c r="C177" s="126" t="s">
        <v>278</v>
      </c>
      <c r="D177" s="125">
        <v>10</v>
      </c>
      <c r="E177" s="125">
        <v>8</v>
      </c>
      <c r="F177" s="126">
        <v>9</v>
      </c>
      <c r="G177" s="106">
        <v>6</v>
      </c>
      <c r="H177" s="106">
        <v>14</v>
      </c>
      <c r="I177" s="106">
        <f t="shared" si="25"/>
        <v>47</v>
      </c>
      <c r="J177" s="106">
        <f t="shared" si="26"/>
        <v>7.05</v>
      </c>
      <c r="K177" s="107">
        <v>3</v>
      </c>
      <c r="L177" s="107">
        <v>2</v>
      </c>
      <c r="M177" s="107">
        <v>1.9</v>
      </c>
      <c r="N177" s="107">
        <v>3</v>
      </c>
      <c r="O177" s="107">
        <v>2</v>
      </c>
      <c r="P177" s="107">
        <f t="shared" si="27"/>
        <v>11.9</v>
      </c>
      <c r="Q177" s="107">
        <f t="shared" si="28"/>
        <v>0.59500000000000008</v>
      </c>
      <c r="R177" s="108">
        <f t="shared" si="29"/>
        <v>1.65</v>
      </c>
      <c r="S177" s="108">
        <f t="shared" si="30"/>
        <v>1.3</v>
      </c>
      <c r="T177" s="108">
        <f t="shared" si="31"/>
        <v>1.4449999999999998</v>
      </c>
      <c r="U177" s="108">
        <f t="shared" si="32"/>
        <v>1.0499999999999998</v>
      </c>
      <c r="V177" s="108">
        <f t="shared" si="33"/>
        <v>2.2000000000000002</v>
      </c>
      <c r="W177" s="26">
        <f t="shared" si="34"/>
        <v>58.9</v>
      </c>
      <c r="X177" s="109">
        <f t="shared" si="35"/>
        <v>11.780000000000001</v>
      </c>
      <c r="Y177" s="130">
        <v>51</v>
      </c>
      <c r="Z177" s="112">
        <f t="shared" si="36"/>
        <v>40.800000000000004</v>
      </c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3"/>
    </row>
    <row r="178" spans="1:44" s="111" customFormat="1" x14ac:dyDescent="0.3">
      <c r="A178" s="105">
        <v>172</v>
      </c>
      <c r="B178" s="125">
        <v>671372</v>
      </c>
      <c r="C178" s="126" t="s">
        <v>279</v>
      </c>
      <c r="D178" s="125">
        <v>10.5</v>
      </c>
      <c r="E178" s="125">
        <v>12</v>
      </c>
      <c r="F178" s="126">
        <v>11</v>
      </c>
      <c r="G178" s="106">
        <v>13</v>
      </c>
      <c r="H178" s="106">
        <v>14</v>
      </c>
      <c r="I178" s="106">
        <f t="shared" si="25"/>
        <v>60.5</v>
      </c>
      <c r="J178" s="106">
        <f t="shared" si="26"/>
        <v>9.0749999999999993</v>
      </c>
      <c r="K178" s="107">
        <v>3</v>
      </c>
      <c r="L178" s="107">
        <v>2</v>
      </c>
      <c r="M178" s="107">
        <v>2.2000000000000002</v>
      </c>
      <c r="N178" s="107">
        <v>3</v>
      </c>
      <c r="O178" s="107">
        <v>4</v>
      </c>
      <c r="P178" s="107">
        <f t="shared" si="27"/>
        <v>14.2</v>
      </c>
      <c r="Q178" s="107">
        <f t="shared" si="28"/>
        <v>0.71</v>
      </c>
      <c r="R178" s="108">
        <f t="shared" si="29"/>
        <v>1.7250000000000001</v>
      </c>
      <c r="S178" s="108">
        <f t="shared" si="30"/>
        <v>1.9</v>
      </c>
      <c r="T178" s="108">
        <f t="shared" si="31"/>
        <v>1.76</v>
      </c>
      <c r="U178" s="108">
        <f t="shared" si="32"/>
        <v>2.1</v>
      </c>
      <c r="V178" s="108">
        <f t="shared" si="33"/>
        <v>2.3000000000000003</v>
      </c>
      <c r="W178" s="26">
        <f t="shared" si="34"/>
        <v>74.7</v>
      </c>
      <c r="X178" s="109">
        <f t="shared" si="35"/>
        <v>14.940000000000001</v>
      </c>
      <c r="Y178" s="130">
        <v>58</v>
      </c>
      <c r="Z178" s="112">
        <f t="shared" si="36"/>
        <v>46.400000000000006</v>
      </c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3"/>
    </row>
    <row r="179" spans="1:44" s="111" customFormat="1" x14ac:dyDescent="0.3">
      <c r="A179" s="105">
        <v>173</v>
      </c>
      <c r="B179" s="125">
        <v>671373</v>
      </c>
      <c r="C179" s="126" t="s">
        <v>280</v>
      </c>
      <c r="D179" s="125">
        <v>11</v>
      </c>
      <c r="E179" s="125">
        <v>13</v>
      </c>
      <c r="F179" s="126">
        <v>10</v>
      </c>
      <c r="G179" s="106">
        <v>8</v>
      </c>
      <c r="H179" s="106">
        <v>9</v>
      </c>
      <c r="I179" s="106">
        <f t="shared" si="25"/>
        <v>51</v>
      </c>
      <c r="J179" s="106">
        <f t="shared" si="26"/>
        <v>7.6499999999999995</v>
      </c>
      <c r="K179" s="107">
        <v>2</v>
      </c>
      <c r="L179" s="107">
        <v>3</v>
      </c>
      <c r="M179" s="107">
        <v>4</v>
      </c>
      <c r="N179" s="107">
        <v>2.2000000000000002</v>
      </c>
      <c r="O179" s="107">
        <v>4</v>
      </c>
      <c r="P179" s="107">
        <f t="shared" si="27"/>
        <v>15.2</v>
      </c>
      <c r="Q179" s="107">
        <f t="shared" si="28"/>
        <v>0.76</v>
      </c>
      <c r="R179" s="108">
        <f t="shared" si="29"/>
        <v>1.75</v>
      </c>
      <c r="S179" s="108">
        <f t="shared" si="30"/>
        <v>2.1</v>
      </c>
      <c r="T179" s="108">
        <f t="shared" si="31"/>
        <v>1.7</v>
      </c>
      <c r="U179" s="108">
        <f t="shared" si="32"/>
        <v>1.31</v>
      </c>
      <c r="V179" s="108">
        <f t="shared" si="33"/>
        <v>1.5499999999999998</v>
      </c>
      <c r="W179" s="26">
        <f t="shared" si="34"/>
        <v>66.2</v>
      </c>
      <c r="X179" s="109">
        <f t="shared" si="35"/>
        <v>13.240000000000002</v>
      </c>
      <c r="Y179" s="130">
        <v>53</v>
      </c>
      <c r="Z179" s="112">
        <f t="shared" si="36"/>
        <v>42.400000000000006</v>
      </c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3"/>
    </row>
    <row r="180" spans="1:44" s="111" customFormat="1" x14ac:dyDescent="0.3">
      <c r="A180" s="105">
        <v>174</v>
      </c>
      <c r="B180" s="125">
        <v>671374</v>
      </c>
      <c r="C180" s="126" t="s">
        <v>281</v>
      </c>
      <c r="D180" s="125">
        <v>8</v>
      </c>
      <c r="E180" s="125">
        <v>9</v>
      </c>
      <c r="F180" s="126">
        <v>8</v>
      </c>
      <c r="G180" s="106">
        <v>6</v>
      </c>
      <c r="H180" s="106">
        <v>7</v>
      </c>
      <c r="I180" s="106">
        <f t="shared" si="25"/>
        <v>38</v>
      </c>
      <c r="J180" s="106">
        <f t="shared" si="26"/>
        <v>5.7</v>
      </c>
      <c r="K180" s="107">
        <v>2</v>
      </c>
      <c r="L180" s="107">
        <v>3</v>
      </c>
      <c r="M180" s="107">
        <v>2.1</v>
      </c>
      <c r="N180" s="107">
        <v>1.1000000000000001</v>
      </c>
      <c r="O180" s="107">
        <v>2</v>
      </c>
      <c r="P180" s="107">
        <f t="shared" si="27"/>
        <v>10.199999999999999</v>
      </c>
      <c r="Q180" s="107">
        <f t="shared" si="28"/>
        <v>0.51</v>
      </c>
      <c r="R180" s="108">
        <f t="shared" si="29"/>
        <v>1.3</v>
      </c>
      <c r="S180" s="108">
        <f t="shared" si="30"/>
        <v>1.5</v>
      </c>
      <c r="T180" s="108">
        <f t="shared" si="31"/>
        <v>1.3049999999999999</v>
      </c>
      <c r="U180" s="108">
        <f t="shared" si="32"/>
        <v>0.95499999999999996</v>
      </c>
      <c r="V180" s="108">
        <f t="shared" si="33"/>
        <v>1.1500000000000001</v>
      </c>
      <c r="W180" s="26">
        <f t="shared" si="34"/>
        <v>48.2</v>
      </c>
      <c r="X180" s="109">
        <f t="shared" si="35"/>
        <v>9.64</v>
      </c>
      <c r="Y180" s="130">
        <v>48</v>
      </c>
      <c r="Z180" s="112">
        <f t="shared" si="36"/>
        <v>38.400000000000006</v>
      </c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3"/>
    </row>
    <row r="181" spans="1:44" s="111" customFormat="1" x14ac:dyDescent="0.3">
      <c r="A181" s="105">
        <v>175</v>
      </c>
      <c r="B181" s="125">
        <v>671375</v>
      </c>
      <c r="C181" s="126" t="s">
        <v>282</v>
      </c>
      <c r="D181" s="125">
        <v>8</v>
      </c>
      <c r="E181" s="125">
        <v>6</v>
      </c>
      <c r="F181" s="126">
        <v>8</v>
      </c>
      <c r="G181" s="106">
        <v>7</v>
      </c>
      <c r="H181" s="106">
        <v>6</v>
      </c>
      <c r="I181" s="106">
        <f t="shared" si="25"/>
        <v>35</v>
      </c>
      <c r="J181" s="106">
        <f t="shared" si="26"/>
        <v>5.25</v>
      </c>
      <c r="K181" s="107">
        <v>2</v>
      </c>
      <c r="L181" s="107">
        <v>2.5</v>
      </c>
      <c r="M181" s="107">
        <v>3</v>
      </c>
      <c r="N181" s="107">
        <v>4</v>
      </c>
      <c r="O181" s="107">
        <v>3</v>
      </c>
      <c r="P181" s="107">
        <f t="shared" si="27"/>
        <v>14.5</v>
      </c>
      <c r="Q181" s="107">
        <f t="shared" si="28"/>
        <v>0.72500000000000009</v>
      </c>
      <c r="R181" s="108">
        <f t="shared" si="29"/>
        <v>1.3</v>
      </c>
      <c r="S181" s="108">
        <f t="shared" si="30"/>
        <v>1.0249999999999999</v>
      </c>
      <c r="T181" s="108">
        <f t="shared" si="31"/>
        <v>1.35</v>
      </c>
      <c r="U181" s="108">
        <f t="shared" si="32"/>
        <v>1.25</v>
      </c>
      <c r="V181" s="108">
        <f t="shared" si="33"/>
        <v>1.0499999999999998</v>
      </c>
      <c r="W181" s="26">
        <f t="shared" si="34"/>
        <v>49.5</v>
      </c>
      <c r="X181" s="109">
        <f t="shared" si="35"/>
        <v>9.9</v>
      </c>
      <c r="Y181" s="130">
        <v>40</v>
      </c>
      <c r="Z181" s="112">
        <f t="shared" si="36"/>
        <v>32</v>
      </c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3"/>
    </row>
    <row r="182" spans="1:44" s="111" customFormat="1" x14ac:dyDescent="0.3">
      <c r="A182" s="105">
        <v>176</v>
      </c>
      <c r="B182" s="125">
        <v>671376</v>
      </c>
      <c r="C182" s="126" t="s">
        <v>283</v>
      </c>
      <c r="D182" s="125">
        <v>14</v>
      </c>
      <c r="E182" s="125">
        <v>13</v>
      </c>
      <c r="F182" s="126">
        <v>12</v>
      </c>
      <c r="G182" s="106">
        <v>10</v>
      </c>
      <c r="H182" s="106">
        <v>15</v>
      </c>
      <c r="I182" s="106">
        <f t="shared" si="25"/>
        <v>64</v>
      </c>
      <c r="J182" s="106">
        <f t="shared" si="26"/>
        <v>9.6</v>
      </c>
      <c r="K182" s="107">
        <v>3.9</v>
      </c>
      <c r="L182" s="107">
        <v>4</v>
      </c>
      <c r="M182" s="107">
        <v>3</v>
      </c>
      <c r="N182" s="107">
        <v>4</v>
      </c>
      <c r="O182" s="107">
        <v>3</v>
      </c>
      <c r="P182" s="107">
        <f t="shared" si="27"/>
        <v>17.899999999999999</v>
      </c>
      <c r="Q182" s="107">
        <f t="shared" si="28"/>
        <v>0.89500000000000002</v>
      </c>
      <c r="R182" s="108">
        <f t="shared" si="29"/>
        <v>2.2949999999999999</v>
      </c>
      <c r="S182" s="108">
        <f t="shared" si="30"/>
        <v>2.15</v>
      </c>
      <c r="T182" s="108">
        <f t="shared" si="31"/>
        <v>1.9499999999999997</v>
      </c>
      <c r="U182" s="108">
        <f t="shared" si="32"/>
        <v>1.7</v>
      </c>
      <c r="V182" s="108">
        <f t="shared" si="33"/>
        <v>2.4</v>
      </c>
      <c r="W182" s="26">
        <f t="shared" si="34"/>
        <v>81.900000000000006</v>
      </c>
      <c r="X182" s="109">
        <f t="shared" si="35"/>
        <v>16.380000000000003</v>
      </c>
      <c r="Y182" s="130">
        <v>54</v>
      </c>
      <c r="Z182" s="112">
        <f t="shared" si="36"/>
        <v>43.2</v>
      </c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3"/>
    </row>
    <row r="183" spans="1:44" s="111" customFormat="1" x14ac:dyDescent="0.3">
      <c r="A183" s="105">
        <v>177</v>
      </c>
      <c r="B183" s="125">
        <v>671377</v>
      </c>
      <c r="C183" s="126" t="s">
        <v>284</v>
      </c>
      <c r="D183" s="125">
        <v>12</v>
      </c>
      <c r="E183" s="125">
        <v>13</v>
      </c>
      <c r="F183" s="126">
        <v>14</v>
      </c>
      <c r="G183" s="106">
        <v>6</v>
      </c>
      <c r="H183" s="106">
        <v>8</v>
      </c>
      <c r="I183" s="106">
        <f t="shared" si="25"/>
        <v>53</v>
      </c>
      <c r="J183" s="106">
        <f t="shared" si="26"/>
        <v>7.9499999999999993</v>
      </c>
      <c r="K183" s="107">
        <v>4</v>
      </c>
      <c r="L183" s="107">
        <v>3</v>
      </c>
      <c r="M183" s="107">
        <v>2.2000000000000002</v>
      </c>
      <c r="N183" s="107">
        <v>3</v>
      </c>
      <c r="O183" s="107">
        <v>1.9</v>
      </c>
      <c r="P183" s="107">
        <f t="shared" si="27"/>
        <v>14.1</v>
      </c>
      <c r="Q183" s="107">
        <f t="shared" si="28"/>
        <v>0.70500000000000007</v>
      </c>
      <c r="R183" s="108">
        <f t="shared" si="29"/>
        <v>1.9999999999999998</v>
      </c>
      <c r="S183" s="108">
        <f t="shared" si="30"/>
        <v>2.1</v>
      </c>
      <c r="T183" s="108">
        <f t="shared" si="31"/>
        <v>2.21</v>
      </c>
      <c r="U183" s="108">
        <f t="shared" si="32"/>
        <v>1.0499999999999998</v>
      </c>
      <c r="V183" s="108">
        <f t="shared" si="33"/>
        <v>1.2949999999999999</v>
      </c>
      <c r="W183" s="26">
        <f t="shared" si="34"/>
        <v>67.099999999999994</v>
      </c>
      <c r="X183" s="109">
        <f t="shared" si="35"/>
        <v>13.42</v>
      </c>
      <c r="Y183" s="130">
        <v>58</v>
      </c>
      <c r="Z183" s="112">
        <f t="shared" si="36"/>
        <v>46.400000000000006</v>
      </c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3"/>
    </row>
    <row r="184" spans="1:44" s="111" customFormat="1" x14ac:dyDescent="0.3">
      <c r="A184" s="105">
        <v>178</v>
      </c>
      <c r="B184" s="125">
        <v>671378</v>
      </c>
      <c r="C184" s="126" t="s">
        <v>285</v>
      </c>
      <c r="D184" s="125"/>
      <c r="E184" s="125"/>
      <c r="F184" s="126"/>
      <c r="G184" s="106"/>
      <c r="H184" s="106"/>
      <c r="I184" s="106"/>
      <c r="J184" s="106"/>
      <c r="K184" s="107">
        <v>2</v>
      </c>
      <c r="L184" s="107">
        <v>1.2</v>
      </c>
      <c r="M184" s="107">
        <v>2</v>
      </c>
      <c r="N184" s="107">
        <v>3</v>
      </c>
      <c r="O184" s="107">
        <v>4</v>
      </c>
      <c r="P184" s="107">
        <f t="shared" si="27"/>
        <v>12.2</v>
      </c>
      <c r="Q184" s="107">
        <f t="shared" si="28"/>
        <v>0.61</v>
      </c>
      <c r="R184" s="108">
        <f t="shared" si="29"/>
        <v>0.1</v>
      </c>
      <c r="S184" s="108">
        <f t="shared" si="30"/>
        <v>0.06</v>
      </c>
      <c r="T184" s="108">
        <f t="shared" si="31"/>
        <v>0.1</v>
      </c>
      <c r="U184" s="108">
        <f t="shared" si="32"/>
        <v>0.15000000000000002</v>
      </c>
      <c r="V184" s="108">
        <f t="shared" si="33"/>
        <v>0.2</v>
      </c>
      <c r="W184" s="26">
        <f t="shared" ref="W184:W247" si="39">I184+P184</f>
        <v>12.2</v>
      </c>
      <c r="X184" s="175">
        <f t="shared" ref="X184:X247" si="40">W184*0.2</f>
        <v>2.44</v>
      </c>
      <c r="Y184" s="130" t="s">
        <v>105</v>
      </c>
      <c r="Z184" s="112" t="e">
        <f t="shared" si="36"/>
        <v>#VALUE!</v>
      </c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3"/>
    </row>
    <row r="185" spans="1:44" s="111" customFormat="1" x14ac:dyDescent="0.3">
      <c r="A185" s="105">
        <v>179</v>
      </c>
      <c r="B185" s="125">
        <v>671379</v>
      </c>
      <c r="C185" s="126" t="s">
        <v>286</v>
      </c>
      <c r="D185" s="125">
        <v>12</v>
      </c>
      <c r="E185" s="125">
        <v>12.5</v>
      </c>
      <c r="F185" s="126">
        <v>13</v>
      </c>
      <c r="G185" s="106">
        <v>14</v>
      </c>
      <c r="H185" s="106">
        <v>15</v>
      </c>
      <c r="I185" s="106">
        <f t="shared" ref="I185:I216" si="41">SUM(D185:H185)</f>
        <v>66.5</v>
      </c>
      <c r="J185" s="106">
        <f t="shared" si="26"/>
        <v>9.9749999999999996</v>
      </c>
      <c r="K185" s="107">
        <v>2</v>
      </c>
      <c r="L185" s="107">
        <v>3</v>
      </c>
      <c r="M185" s="107">
        <v>4</v>
      </c>
      <c r="N185" s="107">
        <v>4</v>
      </c>
      <c r="O185" s="107">
        <v>3.9</v>
      </c>
      <c r="P185" s="107">
        <f t="shared" si="27"/>
        <v>16.899999999999999</v>
      </c>
      <c r="Q185" s="107">
        <f t="shared" si="28"/>
        <v>0.84499999999999997</v>
      </c>
      <c r="R185" s="108">
        <f t="shared" si="29"/>
        <v>1.9</v>
      </c>
      <c r="S185" s="108">
        <f t="shared" si="30"/>
        <v>2.0249999999999999</v>
      </c>
      <c r="T185" s="108">
        <f t="shared" si="31"/>
        <v>2.15</v>
      </c>
      <c r="U185" s="108">
        <f t="shared" si="32"/>
        <v>2.3000000000000003</v>
      </c>
      <c r="V185" s="108">
        <f t="shared" si="33"/>
        <v>2.4449999999999998</v>
      </c>
      <c r="W185" s="26">
        <f t="shared" si="39"/>
        <v>83.4</v>
      </c>
      <c r="X185" s="175">
        <f t="shared" si="40"/>
        <v>16.680000000000003</v>
      </c>
      <c r="Y185" s="130">
        <v>57</v>
      </c>
      <c r="Z185" s="112">
        <f t="shared" si="36"/>
        <v>45.6</v>
      </c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3"/>
    </row>
    <row r="186" spans="1:44" s="111" customFormat="1" x14ac:dyDescent="0.3">
      <c r="A186" s="105">
        <v>180</v>
      </c>
      <c r="B186" s="125">
        <v>671380</v>
      </c>
      <c r="C186" s="126" t="s">
        <v>287</v>
      </c>
      <c r="D186" s="125">
        <v>8</v>
      </c>
      <c r="E186" s="125">
        <v>9</v>
      </c>
      <c r="F186" s="126">
        <v>12</v>
      </c>
      <c r="G186" s="106">
        <v>13</v>
      </c>
      <c r="H186" s="106">
        <v>14</v>
      </c>
      <c r="I186" s="106">
        <f t="shared" si="41"/>
        <v>56</v>
      </c>
      <c r="J186" s="106">
        <f t="shared" si="26"/>
        <v>8.4</v>
      </c>
      <c r="K186" s="107">
        <v>5</v>
      </c>
      <c r="L186" s="107">
        <v>4</v>
      </c>
      <c r="M186" s="107">
        <v>3.4</v>
      </c>
      <c r="N186" s="107">
        <v>3</v>
      </c>
      <c r="O186" s="107">
        <v>4</v>
      </c>
      <c r="P186" s="107">
        <f t="shared" si="27"/>
        <v>19.399999999999999</v>
      </c>
      <c r="Q186" s="107">
        <f t="shared" si="28"/>
        <v>0.97</v>
      </c>
      <c r="R186" s="108">
        <f t="shared" si="29"/>
        <v>1.45</v>
      </c>
      <c r="S186" s="108">
        <f t="shared" si="30"/>
        <v>1.5499999999999998</v>
      </c>
      <c r="T186" s="108">
        <f t="shared" si="31"/>
        <v>1.9699999999999998</v>
      </c>
      <c r="U186" s="108">
        <f t="shared" si="32"/>
        <v>2.1</v>
      </c>
      <c r="V186" s="108">
        <f t="shared" si="33"/>
        <v>2.3000000000000003</v>
      </c>
      <c r="W186" s="26">
        <f t="shared" si="39"/>
        <v>75.400000000000006</v>
      </c>
      <c r="X186" s="175">
        <f t="shared" si="40"/>
        <v>15.080000000000002</v>
      </c>
      <c r="Y186" s="130">
        <v>61</v>
      </c>
      <c r="Z186" s="112">
        <f t="shared" si="36"/>
        <v>48.800000000000004</v>
      </c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3"/>
    </row>
    <row r="187" spans="1:44" s="111" customFormat="1" x14ac:dyDescent="0.3">
      <c r="A187" s="105">
        <v>181</v>
      </c>
      <c r="B187" s="125">
        <v>671381</v>
      </c>
      <c r="C187" s="126" t="s">
        <v>288</v>
      </c>
      <c r="D187" s="125">
        <v>11</v>
      </c>
      <c r="E187" s="125">
        <v>11.5</v>
      </c>
      <c r="F187" s="126">
        <v>12</v>
      </c>
      <c r="G187" s="106">
        <v>13</v>
      </c>
      <c r="H187" s="106">
        <v>14</v>
      </c>
      <c r="I187" s="106">
        <f t="shared" si="41"/>
        <v>61.5</v>
      </c>
      <c r="J187" s="106">
        <f t="shared" si="26"/>
        <v>9.2249999999999996</v>
      </c>
      <c r="K187" s="107">
        <v>4</v>
      </c>
      <c r="L187" s="107">
        <v>2.9</v>
      </c>
      <c r="M187" s="107">
        <v>4</v>
      </c>
      <c r="N187" s="107">
        <v>3</v>
      </c>
      <c r="O187" s="107">
        <v>4</v>
      </c>
      <c r="P187" s="107">
        <f t="shared" si="27"/>
        <v>17.899999999999999</v>
      </c>
      <c r="Q187" s="107">
        <f t="shared" si="28"/>
        <v>0.89500000000000002</v>
      </c>
      <c r="R187" s="108">
        <f t="shared" si="29"/>
        <v>1.8499999999999999</v>
      </c>
      <c r="S187" s="108">
        <f t="shared" si="30"/>
        <v>1.8699999999999999</v>
      </c>
      <c r="T187" s="108">
        <f t="shared" si="31"/>
        <v>1.9999999999999998</v>
      </c>
      <c r="U187" s="108">
        <f t="shared" si="32"/>
        <v>2.1</v>
      </c>
      <c r="V187" s="108">
        <f t="shared" si="33"/>
        <v>2.3000000000000003</v>
      </c>
      <c r="W187" s="26">
        <f t="shared" si="39"/>
        <v>79.400000000000006</v>
      </c>
      <c r="X187" s="175">
        <f t="shared" si="40"/>
        <v>15.880000000000003</v>
      </c>
      <c r="Y187" s="130">
        <v>59</v>
      </c>
      <c r="Z187" s="112">
        <f t="shared" si="36"/>
        <v>47.2</v>
      </c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3"/>
    </row>
    <row r="188" spans="1:44" s="111" customFormat="1" x14ac:dyDescent="0.3">
      <c r="A188" s="105">
        <v>182</v>
      </c>
      <c r="B188" s="125">
        <v>671382</v>
      </c>
      <c r="C188" s="126" t="s">
        <v>289</v>
      </c>
      <c r="D188" s="125">
        <v>6</v>
      </c>
      <c r="E188" s="125">
        <v>5</v>
      </c>
      <c r="F188" s="126">
        <v>6</v>
      </c>
      <c r="G188" s="106">
        <v>8</v>
      </c>
      <c r="H188" s="106">
        <v>6</v>
      </c>
      <c r="I188" s="106">
        <f t="shared" si="41"/>
        <v>31</v>
      </c>
      <c r="J188" s="106">
        <f t="shared" si="26"/>
        <v>4.6499999999999995</v>
      </c>
      <c r="K188" s="107">
        <v>2</v>
      </c>
      <c r="L188" s="107">
        <v>3</v>
      </c>
      <c r="M188" s="107">
        <v>4</v>
      </c>
      <c r="N188" s="107">
        <v>3</v>
      </c>
      <c r="O188" s="107">
        <v>1.9</v>
      </c>
      <c r="P188" s="107">
        <f t="shared" si="27"/>
        <v>13.9</v>
      </c>
      <c r="Q188" s="107">
        <f t="shared" si="28"/>
        <v>0.69500000000000006</v>
      </c>
      <c r="R188" s="108">
        <f t="shared" si="29"/>
        <v>0.99999999999999989</v>
      </c>
      <c r="S188" s="108">
        <f t="shared" si="30"/>
        <v>0.9</v>
      </c>
      <c r="T188" s="108">
        <f t="shared" si="31"/>
        <v>1.0999999999999999</v>
      </c>
      <c r="U188" s="108">
        <f t="shared" si="32"/>
        <v>1.35</v>
      </c>
      <c r="V188" s="108">
        <f t="shared" si="33"/>
        <v>0.99499999999999988</v>
      </c>
      <c r="W188" s="26">
        <f t="shared" si="39"/>
        <v>44.9</v>
      </c>
      <c r="X188" s="175">
        <f t="shared" si="40"/>
        <v>8.98</v>
      </c>
      <c r="Y188" s="130">
        <v>48</v>
      </c>
      <c r="Z188" s="112">
        <f t="shared" si="36"/>
        <v>38.400000000000006</v>
      </c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3"/>
    </row>
    <row r="189" spans="1:44" s="111" customFormat="1" x14ac:dyDescent="0.3">
      <c r="A189" s="105">
        <v>183</v>
      </c>
      <c r="B189" s="125">
        <v>671383</v>
      </c>
      <c r="C189" s="126" t="s">
        <v>290</v>
      </c>
      <c r="D189" s="125">
        <v>8</v>
      </c>
      <c r="E189" s="125">
        <v>7</v>
      </c>
      <c r="F189" s="126">
        <v>6</v>
      </c>
      <c r="G189" s="106">
        <v>5</v>
      </c>
      <c r="H189" s="106">
        <v>5</v>
      </c>
      <c r="I189" s="106">
        <f t="shared" si="41"/>
        <v>31</v>
      </c>
      <c r="J189" s="106">
        <f t="shared" si="26"/>
        <v>4.6499999999999995</v>
      </c>
      <c r="K189" s="107">
        <v>2</v>
      </c>
      <c r="L189" s="107">
        <v>1.9</v>
      </c>
      <c r="M189" s="107">
        <v>2</v>
      </c>
      <c r="N189" s="107">
        <v>3</v>
      </c>
      <c r="O189" s="107">
        <v>4</v>
      </c>
      <c r="P189" s="107">
        <f t="shared" si="27"/>
        <v>12.9</v>
      </c>
      <c r="Q189" s="107">
        <f t="shared" si="28"/>
        <v>0.64500000000000002</v>
      </c>
      <c r="R189" s="108">
        <f t="shared" si="29"/>
        <v>1.3</v>
      </c>
      <c r="S189" s="108">
        <f t="shared" si="30"/>
        <v>1.145</v>
      </c>
      <c r="T189" s="108">
        <f t="shared" si="31"/>
        <v>0.99999999999999989</v>
      </c>
      <c r="U189" s="108">
        <f t="shared" si="32"/>
        <v>0.9</v>
      </c>
      <c r="V189" s="108">
        <f t="shared" si="33"/>
        <v>0.95</v>
      </c>
      <c r="W189" s="26">
        <f t="shared" si="39"/>
        <v>43.9</v>
      </c>
      <c r="X189" s="175">
        <f t="shared" si="40"/>
        <v>8.7799999999999994</v>
      </c>
      <c r="Y189" s="130">
        <v>35</v>
      </c>
      <c r="Z189" s="112">
        <f t="shared" si="36"/>
        <v>28</v>
      </c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3"/>
    </row>
    <row r="190" spans="1:44" s="111" customFormat="1" x14ac:dyDescent="0.3">
      <c r="A190" s="105">
        <v>184</v>
      </c>
      <c r="B190" s="125">
        <v>671384</v>
      </c>
      <c r="C190" s="126" t="s">
        <v>291</v>
      </c>
      <c r="D190" s="125">
        <v>11</v>
      </c>
      <c r="E190" s="125">
        <v>11.5</v>
      </c>
      <c r="F190" s="126">
        <v>12</v>
      </c>
      <c r="G190" s="106">
        <v>13</v>
      </c>
      <c r="H190" s="106">
        <v>10</v>
      </c>
      <c r="I190" s="106">
        <f t="shared" si="41"/>
        <v>57.5</v>
      </c>
      <c r="J190" s="106">
        <f t="shared" si="26"/>
        <v>8.625</v>
      </c>
      <c r="K190" s="107">
        <v>3</v>
      </c>
      <c r="L190" s="107">
        <v>2.2999999999999998</v>
      </c>
      <c r="M190" s="107">
        <v>3</v>
      </c>
      <c r="N190" s="107">
        <v>3</v>
      </c>
      <c r="O190" s="107">
        <v>2.9</v>
      </c>
      <c r="P190" s="107">
        <f t="shared" si="27"/>
        <v>14.200000000000001</v>
      </c>
      <c r="Q190" s="107">
        <f t="shared" si="28"/>
        <v>0.71000000000000008</v>
      </c>
      <c r="R190" s="108">
        <f t="shared" si="29"/>
        <v>1.7999999999999998</v>
      </c>
      <c r="S190" s="108">
        <f t="shared" si="30"/>
        <v>1.8399999999999999</v>
      </c>
      <c r="T190" s="108">
        <f t="shared" si="31"/>
        <v>1.9499999999999997</v>
      </c>
      <c r="U190" s="108">
        <f t="shared" si="32"/>
        <v>2.1</v>
      </c>
      <c r="V190" s="108">
        <f t="shared" si="33"/>
        <v>1.645</v>
      </c>
      <c r="W190" s="26">
        <f t="shared" si="39"/>
        <v>71.7</v>
      </c>
      <c r="X190" s="175">
        <f t="shared" si="40"/>
        <v>14.340000000000002</v>
      </c>
      <c r="Y190" s="130">
        <v>58</v>
      </c>
      <c r="Z190" s="112">
        <f t="shared" si="36"/>
        <v>46.400000000000006</v>
      </c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3"/>
    </row>
    <row r="191" spans="1:44" s="111" customFormat="1" x14ac:dyDescent="0.3">
      <c r="A191" s="105">
        <v>185</v>
      </c>
      <c r="B191" s="125">
        <v>671385</v>
      </c>
      <c r="C191" s="126" t="s">
        <v>292</v>
      </c>
      <c r="D191" s="125">
        <v>12</v>
      </c>
      <c r="E191" s="125">
        <v>12.5</v>
      </c>
      <c r="F191" s="126">
        <v>13</v>
      </c>
      <c r="G191" s="106">
        <v>14</v>
      </c>
      <c r="H191" s="106">
        <v>10</v>
      </c>
      <c r="I191" s="106">
        <f t="shared" si="41"/>
        <v>61.5</v>
      </c>
      <c r="J191" s="106">
        <f t="shared" si="26"/>
        <v>9.2249999999999996</v>
      </c>
      <c r="K191" s="107">
        <v>3</v>
      </c>
      <c r="L191" s="107">
        <v>4</v>
      </c>
      <c r="M191" s="107">
        <v>2</v>
      </c>
      <c r="N191" s="107">
        <v>2.9</v>
      </c>
      <c r="O191" s="107">
        <v>4</v>
      </c>
      <c r="P191" s="107">
        <f t="shared" si="27"/>
        <v>15.9</v>
      </c>
      <c r="Q191" s="107">
        <f t="shared" si="28"/>
        <v>0.79500000000000004</v>
      </c>
      <c r="R191" s="108">
        <f t="shared" si="29"/>
        <v>1.9499999999999997</v>
      </c>
      <c r="S191" s="108">
        <f t="shared" si="30"/>
        <v>2.0750000000000002</v>
      </c>
      <c r="T191" s="108">
        <f t="shared" si="31"/>
        <v>2.0499999999999998</v>
      </c>
      <c r="U191" s="108">
        <f t="shared" si="32"/>
        <v>2.2450000000000001</v>
      </c>
      <c r="V191" s="108">
        <f t="shared" si="33"/>
        <v>1.7</v>
      </c>
      <c r="W191" s="26">
        <f t="shared" si="39"/>
        <v>77.400000000000006</v>
      </c>
      <c r="X191" s="175">
        <f t="shared" si="40"/>
        <v>15.480000000000002</v>
      </c>
      <c r="Y191" s="130">
        <v>64</v>
      </c>
      <c r="Z191" s="112">
        <f t="shared" si="36"/>
        <v>51.2</v>
      </c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3"/>
    </row>
    <row r="192" spans="1:44" s="111" customFormat="1" x14ac:dyDescent="0.3">
      <c r="A192" s="105">
        <v>186</v>
      </c>
      <c r="B192" s="125">
        <v>671386</v>
      </c>
      <c r="C192" s="126" t="s">
        <v>293</v>
      </c>
      <c r="D192" s="125">
        <v>12</v>
      </c>
      <c r="E192" s="125">
        <v>8</v>
      </c>
      <c r="F192" s="126">
        <v>7</v>
      </c>
      <c r="G192" s="106">
        <v>12</v>
      </c>
      <c r="H192" s="106">
        <v>13</v>
      </c>
      <c r="I192" s="106">
        <f t="shared" si="41"/>
        <v>52</v>
      </c>
      <c r="J192" s="106">
        <f t="shared" si="26"/>
        <v>7.8</v>
      </c>
      <c r="K192" s="107">
        <v>2</v>
      </c>
      <c r="L192" s="107">
        <v>3.1</v>
      </c>
      <c r="M192" s="107">
        <v>2.1</v>
      </c>
      <c r="N192" s="107">
        <v>2</v>
      </c>
      <c r="O192" s="107">
        <v>3</v>
      </c>
      <c r="P192" s="107">
        <f t="shared" si="27"/>
        <v>12.2</v>
      </c>
      <c r="Q192" s="107">
        <f t="shared" si="28"/>
        <v>0.61</v>
      </c>
      <c r="R192" s="108">
        <f t="shared" si="29"/>
        <v>1.9</v>
      </c>
      <c r="S192" s="108">
        <f t="shared" si="30"/>
        <v>1.355</v>
      </c>
      <c r="T192" s="108">
        <f t="shared" si="31"/>
        <v>1.155</v>
      </c>
      <c r="U192" s="108">
        <f t="shared" si="32"/>
        <v>1.9</v>
      </c>
      <c r="V192" s="108">
        <f t="shared" si="33"/>
        <v>2.1</v>
      </c>
      <c r="W192" s="26">
        <f t="shared" si="39"/>
        <v>64.2</v>
      </c>
      <c r="X192" s="175">
        <f t="shared" si="40"/>
        <v>12.840000000000002</v>
      </c>
      <c r="Y192" s="130">
        <v>58</v>
      </c>
      <c r="Z192" s="112">
        <f t="shared" si="36"/>
        <v>46.400000000000006</v>
      </c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3"/>
    </row>
    <row r="193" spans="1:44" s="111" customFormat="1" x14ac:dyDescent="0.3">
      <c r="A193" s="105">
        <v>187</v>
      </c>
      <c r="B193" s="125">
        <v>671387</v>
      </c>
      <c r="C193" s="126" t="s">
        <v>294</v>
      </c>
      <c r="D193" s="125">
        <v>12</v>
      </c>
      <c r="E193" s="125">
        <v>14</v>
      </c>
      <c r="F193" s="126">
        <v>12</v>
      </c>
      <c r="G193" s="106">
        <v>13</v>
      </c>
      <c r="H193" s="106">
        <v>14</v>
      </c>
      <c r="I193" s="106">
        <f t="shared" si="41"/>
        <v>65</v>
      </c>
      <c r="J193" s="106">
        <f t="shared" si="26"/>
        <v>9.75</v>
      </c>
      <c r="K193" s="107">
        <v>5</v>
      </c>
      <c r="L193" s="107">
        <v>3.9</v>
      </c>
      <c r="M193" s="107">
        <v>5</v>
      </c>
      <c r="N193" s="107">
        <v>4</v>
      </c>
      <c r="O193" s="107">
        <v>1.9</v>
      </c>
      <c r="P193" s="107">
        <f t="shared" si="27"/>
        <v>19.799999999999997</v>
      </c>
      <c r="Q193" s="107">
        <f t="shared" si="28"/>
        <v>0.98999999999999988</v>
      </c>
      <c r="R193" s="108">
        <f t="shared" si="29"/>
        <v>2.0499999999999998</v>
      </c>
      <c r="S193" s="108">
        <f t="shared" si="30"/>
        <v>2.2949999999999999</v>
      </c>
      <c r="T193" s="108">
        <f t="shared" si="31"/>
        <v>2.0499999999999998</v>
      </c>
      <c r="U193" s="108">
        <f t="shared" si="32"/>
        <v>2.15</v>
      </c>
      <c r="V193" s="108">
        <f t="shared" si="33"/>
        <v>2.1950000000000003</v>
      </c>
      <c r="W193" s="26">
        <f t="shared" si="39"/>
        <v>84.8</v>
      </c>
      <c r="X193" s="175">
        <f t="shared" si="40"/>
        <v>16.96</v>
      </c>
      <c r="Y193" s="130">
        <v>68</v>
      </c>
      <c r="Z193" s="112">
        <f t="shared" si="36"/>
        <v>54.400000000000006</v>
      </c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3"/>
    </row>
    <row r="194" spans="1:44" s="111" customFormat="1" x14ac:dyDescent="0.3">
      <c r="A194" s="105">
        <v>188</v>
      </c>
      <c r="B194" s="125">
        <v>671388</v>
      </c>
      <c r="C194" s="126" t="s">
        <v>295</v>
      </c>
      <c r="D194" s="125">
        <v>9</v>
      </c>
      <c r="E194" s="125">
        <v>12</v>
      </c>
      <c r="F194" s="126">
        <v>13</v>
      </c>
      <c r="G194" s="106">
        <v>14</v>
      </c>
      <c r="H194" s="106">
        <v>12</v>
      </c>
      <c r="I194" s="106">
        <f t="shared" si="41"/>
        <v>60</v>
      </c>
      <c r="J194" s="106">
        <f t="shared" si="26"/>
        <v>9</v>
      </c>
      <c r="K194" s="107">
        <v>4</v>
      </c>
      <c r="L194" s="107">
        <v>3</v>
      </c>
      <c r="M194" s="107">
        <v>2.2000000000000002</v>
      </c>
      <c r="N194" s="107">
        <v>4</v>
      </c>
      <c r="O194" s="107">
        <v>3.9</v>
      </c>
      <c r="P194" s="107">
        <f t="shared" si="27"/>
        <v>17.099999999999998</v>
      </c>
      <c r="Q194" s="107">
        <f t="shared" si="28"/>
        <v>0.85499999999999998</v>
      </c>
      <c r="R194" s="108">
        <f t="shared" si="29"/>
        <v>1.5499999999999998</v>
      </c>
      <c r="S194" s="108">
        <f t="shared" si="30"/>
        <v>1.9499999999999997</v>
      </c>
      <c r="T194" s="108">
        <f t="shared" si="31"/>
        <v>2.06</v>
      </c>
      <c r="U194" s="108">
        <f t="shared" si="32"/>
        <v>2.3000000000000003</v>
      </c>
      <c r="V194" s="108">
        <f t="shared" si="33"/>
        <v>1.9949999999999999</v>
      </c>
      <c r="W194" s="26">
        <f t="shared" si="39"/>
        <v>77.099999999999994</v>
      </c>
      <c r="X194" s="175">
        <f t="shared" si="40"/>
        <v>15.42</v>
      </c>
      <c r="Y194" s="130">
        <v>53</v>
      </c>
      <c r="Z194" s="112">
        <f t="shared" si="36"/>
        <v>42.400000000000006</v>
      </c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3"/>
    </row>
    <row r="195" spans="1:44" s="111" customFormat="1" x14ac:dyDescent="0.3">
      <c r="A195" s="105">
        <v>189</v>
      </c>
      <c r="B195" s="125">
        <v>671389</v>
      </c>
      <c r="C195" s="126" t="s">
        <v>296</v>
      </c>
      <c r="D195" s="125">
        <v>15</v>
      </c>
      <c r="E195" s="125">
        <v>14</v>
      </c>
      <c r="F195" s="126">
        <v>13</v>
      </c>
      <c r="G195" s="106">
        <v>12</v>
      </c>
      <c r="H195" s="106">
        <v>10</v>
      </c>
      <c r="I195" s="106">
        <f t="shared" si="41"/>
        <v>64</v>
      </c>
      <c r="J195" s="106">
        <f t="shared" si="26"/>
        <v>9.6</v>
      </c>
      <c r="K195" s="107">
        <v>4</v>
      </c>
      <c r="L195" s="107">
        <v>3.2</v>
      </c>
      <c r="M195" s="107">
        <v>2</v>
      </c>
      <c r="N195" s="107">
        <v>3</v>
      </c>
      <c r="O195" s="107">
        <v>4</v>
      </c>
      <c r="P195" s="107">
        <f t="shared" si="27"/>
        <v>16.2</v>
      </c>
      <c r="Q195" s="107">
        <f t="shared" si="28"/>
        <v>0.81</v>
      </c>
      <c r="R195" s="108">
        <f t="shared" si="29"/>
        <v>2.4500000000000002</v>
      </c>
      <c r="S195" s="108">
        <f t="shared" si="30"/>
        <v>2.2600000000000002</v>
      </c>
      <c r="T195" s="108">
        <f t="shared" si="31"/>
        <v>2.0499999999999998</v>
      </c>
      <c r="U195" s="108">
        <f t="shared" si="32"/>
        <v>1.9499999999999997</v>
      </c>
      <c r="V195" s="108">
        <f t="shared" si="33"/>
        <v>1.7</v>
      </c>
      <c r="W195" s="26">
        <f t="shared" si="39"/>
        <v>80.2</v>
      </c>
      <c r="X195" s="175">
        <f t="shared" si="40"/>
        <v>16.040000000000003</v>
      </c>
      <c r="Y195" s="130">
        <v>60</v>
      </c>
      <c r="Z195" s="112">
        <f t="shared" si="36"/>
        <v>48</v>
      </c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3"/>
    </row>
    <row r="196" spans="1:44" s="111" customFormat="1" x14ac:dyDescent="0.3">
      <c r="A196" s="105">
        <v>190</v>
      </c>
      <c r="B196" s="125">
        <v>671390</v>
      </c>
      <c r="C196" s="126" t="s">
        <v>297</v>
      </c>
      <c r="D196" s="125">
        <v>10.5</v>
      </c>
      <c r="E196" s="125">
        <v>11</v>
      </c>
      <c r="F196" s="126">
        <v>13</v>
      </c>
      <c r="G196" s="106">
        <v>14</v>
      </c>
      <c r="H196" s="106">
        <v>12</v>
      </c>
      <c r="I196" s="106">
        <f t="shared" si="41"/>
        <v>60.5</v>
      </c>
      <c r="J196" s="106">
        <f t="shared" si="26"/>
        <v>9.0749999999999993</v>
      </c>
      <c r="K196" s="107">
        <v>3</v>
      </c>
      <c r="L196" s="107">
        <v>1.3</v>
      </c>
      <c r="M196" s="107">
        <v>2</v>
      </c>
      <c r="N196" s="107">
        <v>3</v>
      </c>
      <c r="O196" s="107">
        <v>4</v>
      </c>
      <c r="P196" s="107">
        <f t="shared" si="27"/>
        <v>13.3</v>
      </c>
      <c r="Q196" s="107">
        <f t="shared" si="28"/>
        <v>0.66500000000000004</v>
      </c>
      <c r="R196" s="108">
        <f t="shared" si="29"/>
        <v>1.7250000000000001</v>
      </c>
      <c r="S196" s="108">
        <f t="shared" si="30"/>
        <v>1.7149999999999999</v>
      </c>
      <c r="T196" s="108">
        <f t="shared" si="31"/>
        <v>2.0499999999999998</v>
      </c>
      <c r="U196" s="108">
        <f t="shared" si="32"/>
        <v>2.25</v>
      </c>
      <c r="V196" s="108">
        <f t="shared" si="33"/>
        <v>1.9999999999999998</v>
      </c>
      <c r="W196" s="26">
        <f t="shared" si="39"/>
        <v>73.8</v>
      </c>
      <c r="X196" s="175">
        <f t="shared" si="40"/>
        <v>14.76</v>
      </c>
      <c r="Y196" s="130">
        <v>63</v>
      </c>
      <c r="Z196" s="112">
        <f t="shared" si="36"/>
        <v>50.400000000000006</v>
      </c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3"/>
    </row>
    <row r="197" spans="1:44" s="111" customFormat="1" x14ac:dyDescent="0.3">
      <c r="A197" s="105">
        <v>191</v>
      </c>
      <c r="B197" s="125">
        <v>671391</v>
      </c>
      <c r="C197" s="126" t="s">
        <v>298</v>
      </c>
      <c r="D197" s="125">
        <v>8</v>
      </c>
      <c r="E197" s="125">
        <v>6</v>
      </c>
      <c r="F197" s="126">
        <v>7</v>
      </c>
      <c r="G197" s="106">
        <v>12</v>
      </c>
      <c r="H197" s="106">
        <v>10</v>
      </c>
      <c r="I197" s="106">
        <f t="shared" si="41"/>
        <v>43</v>
      </c>
      <c r="J197" s="106">
        <f t="shared" si="26"/>
        <v>6.45</v>
      </c>
      <c r="K197" s="107">
        <v>3</v>
      </c>
      <c r="L197" s="107">
        <v>2.1</v>
      </c>
      <c r="M197" s="107">
        <v>4</v>
      </c>
      <c r="N197" s="107">
        <v>3</v>
      </c>
      <c r="O197" s="107">
        <v>4</v>
      </c>
      <c r="P197" s="107">
        <f t="shared" si="27"/>
        <v>16.100000000000001</v>
      </c>
      <c r="Q197" s="107">
        <f t="shared" si="28"/>
        <v>0.80500000000000016</v>
      </c>
      <c r="R197" s="108">
        <f t="shared" si="29"/>
        <v>1.35</v>
      </c>
      <c r="S197" s="108">
        <f t="shared" si="30"/>
        <v>1.0049999999999999</v>
      </c>
      <c r="T197" s="108">
        <f t="shared" si="31"/>
        <v>1.25</v>
      </c>
      <c r="U197" s="108">
        <f t="shared" si="32"/>
        <v>1.9499999999999997</v>
      </c>
      <c r="V197" s="108">
        <f t="shared" si="33"/>
        <v>1.7</v>
      </c>
      <c r="W197" s="26">
        <f t="shared" si="39"/>
        <v>59.1</v>
      </c>
      <c r="X197" s="175">
        <f t="shared" si="40"/>
        <v>11.82</v>
      </c>
      <c r="Y197" s="130">
        <v>51</v>
      </c>
      <c r="Z197" s="112">
        <f t="shared" si="36"/>
        <v>40.800000000000004</v>
      </c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3"/>
    </row>
    <row r="198" spans="1:44" s="111" customFormat="1" x14ac:dyDescent="0.3">
      <c r="A198" s="105">
        <v>192</v>
      </c>
      <c r="B198" s="125">
        <v>671392</v>
      </c>
      <c r="C198" s="126" t="s">
        <v>299</v>
      </c>
      <c r="D198" s="125">
        <v>7</v>
      </c>
      <c r="E198" s="125">
        <v>6</v>
      </c>
      <c r="F198" s="126">
        <v>8</v>
      </c>
      <c r="G198" s="106">
        <v>6</v>
      </c>
      <c r="H198" s="106">
        <v>5</v>
      </c>
      <c r="I198" s="106">
        <f t="shared" si="41"/>
        <v>32</v>
      </c>
      <c r="J198" s="106">
        <f t="shared" si="26"/>
        <v>4.8</v>
      </c>
      <c r="K198" s="107">
        <v>2.4</v>
      </c>
      <c r="L198" s="107">
        <v>3</v>
      </c>
      <c r="M198" s="107">
        <v>4</v>
      </c>
      <c r="N198" s="107">
        <v>3</v>
      </c>
      <c r="O198" s="107">
        <v>1.3</v>
      </c>
      <c r="P198" s="107">
        <f t="shared" si="27"/>
        <v>13.700000000000001</v>
      </c>
      <c r="Q198" s="107">
        <f t="shared" si="28"/>
        <v>0.68500000000000005</v>
      </c>
      <c r="R198" s="108">
        <f t="shared" si="29"/>
        <v>1.17</v>
      </c>
      <c r="S198" s="108">
        <f t="shared" si="30"/>
        <v>1.0499999999999998</v>
      </c>
      <c r="T198" s="108">
        <f t="shared" si="31"/>
        <v>1.4</v>
      </c>
      <c r="U198" s="108">
        <f t="shared" si="32"/>
        <v>1.0499999999999998</v>
      </c>
      <c r="V198" s="108">
        <f t="shared" si="33"/>
        <v>0.81499999999999995</v>
      </c>
      <c r="W198" s="26">
        <f t="shared" si="39"/>
        <v>45.7</v>
      </c>
      <c r="X198" s="175">
        <f t="shared" si="40"/>
        <v>9.14</v>
      </c>
      <c r="Y198" s="130">
        <v>39</v>
      </c>
      <c r="Z198" s="112">
        <f t="shared" si="36"/>
        <v>31.200000000000003</v>
      </c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3"/>
    </row>
    <row r="199" spans="1:44" s="111" customFormat="1" x14ac:dyDescent="0.3">
      <c r="A199" s="105">
        <v>193</v>
      </c>
      <c r="B199" s="125">
        <v>671393</v>
      </c>
      <c r="C199" s="126" t="s">
        <v>300</v>
      </c>
      <c r="D199" s="125">
        <v>10.5</v>
      </c>
      <c r="E199" s="125">
        <v>12</v>
      </c>
      <c r="F199" s="126">
        <v>13</v>
      </c>
      <c r="G199" s="106">
        <v>10.5</v>
      </c>
      <c r="H199" s="106">
        <v>10</v>
      </c>
      <c r="I199" s="106">
        <f t="shared" si="41"/>
        <v>56</v>
      </c>
      <c r="J199" s="106">
        <f t="shared" si="26"/>
        <v>8.4</v>
      </c>
      <c r="K199" s="107">
        <v>3</v>
      </c>
      <c r="L199" s="107">
        <v>4</v>
      </c>
      <c r="M199" s="107">
        <v>1.6</v>
      </c>
      <c r="N199" s="107">
        <v>2</v>
      </c>
      <c r="O199" s="107">
        <v>2.2999999999999998</v>
      </c>
      <c r="P199" s="107">
        <f t="shared" si="27"/>
        <v>12.899999999999999</v>
      </c>
      <c r="Q199" s="107">
        <f t="shared" si="28"/>
        <v>0.64500000000000002</v>
      </c>
      <c r="R199" s="108">
        <f t="shared" si="29"/>
        <v>1.7250000000000001</v>
      </c>
      <c r="S199" s="108">
        <f t="shared" si="30"/>
        <v>1.9999999999999998</v>
      </c>
      <c r="T199" s="108">
        <f t="shared" si="31"/>
        <v>2.0299999999999998</v>
      </c>
      <c r="U199" s="108">
        <f t="shared" si="32"/>
        <v>1.675</v>
      </c>
      <c r="V199" s="108">
        <f t="shared" si="33"/>
        <v>1.615</v>
      </c>
      <c r="W199" s="26">
        <f t="shared" si="39"/>
        <v>68.900000000000006</v>
      </c>
      <c r="X199" s="175">
        <f t="shared" si="40"/>
        <v>13.780000000000001</v>
      </c>
      <c r="Y199" s="130">
        <v>60</v>
      </c>
      <c r="Z199" s="112">
        <f t="shared" si="36"/>
        <v>48</v>
      </c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3"/>
    </row>
    <row r="200" spans="1:44" s="111" customFormat="1" x14ac:dyDescent="0.3">
      <c r="A200" s="105">
        <v>194</v>
      </c>
      <c r="B200" s="125">
        <v>671394</v>
      </c>
      <c r="C200" s="126" t="s">
        <v>301</v>
      </c>
      <c r="D200" s="125">
        <v>12</v>
      </c>
      <c r="E200" s="125">
        <v>10.5</v>
      </c>
      <c r="F200" s="126">
        <v>11</v>
      </c>
      <c r="G200" s="106">
        <v>11.5</v>
      </c>
      <c r="H200" s="106">
        <v>13</v>
      </c>
      <c r="I200" s="106">
        <f t="shared" si="41"/>
        <v>58</v>
      </c>
      <c r="J200" s="106">
        <f t="shared" si="26"/>
        <v>8.6999999999999993</v>
      </c>
      <c r="K200" s="107">
        <v>4</v>
      </c>
      <c r="L200" s="107">
        <v>3</v>
      </c>
      <c r="M200" s="107">
        <v>2.2000000000000002</v>
      </c>
      <c r="N200" s="107">
        <v>3</v>
      </c>
      <c r="O200" s="107">
        <v>2.2000000000000002</v>
      </c>
      <c r="P200" s="107">
        <f t="shared" si="27"/>
        <v>14.399999999999999</v>
      </c>
      <c r="Q200" s="107">
        <f t="shared" si="28"/>
        <v>0.72</v>
      </c>
      <c r="R200" s="108">
        <f t="shared" ref="R200:R263" si="42">D200*0.15+K200*0.05</f>
        <v>1.9999999999999998</v>
      </c>
      <c r="S200" s="108">
        <f t="shared" ref="S200:S263" si="43">E200*0.15+L200*0.05</f>
        <v>1.7250000000000001</v>
      </c>
      <c r="T200" s="108">
        <f t="shared" ref="T200:T263" si="44">F200*0.15+M200*0.05</f>
        <v>1.76</v>
      </c>
      <c r="U200" s="108">
        <f t="shared" ref="U200:U263" si="45">G200*0.15+N200*0.05</f>
        <v>1.875</v>
      </c>
      <c r="V200" s="108">
        <f t="shared" ref="V200:V263" si="46">H200*0.15+O200*0.05</f>
        <v>2.06</v>
      </c>
      <c r="W200" s="26">
        <f t="shared" si="39"/>
        <v>72.400000000000006</v>
      </c>
      <c r="X200" s="175">
        <f t="shared" si="40"/>
        <v>14.480000000000002</v>
      </c>
      <c r="Y200" s="130">
        <v>52</v>
      </c>
      <c r="Z200" s="112">
        <f t="shared" ref="Z200:Z263" si="47">Y200*0.8</f>
        <v>41.6</v>
      </c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3"/>
    </row>
    <row r="201" spans="1:44" s="111" customFormat="1" x14ac:dyDescent="0.3">
      <c r="A201" s="105">
        <v>195</v>
      </c>
      <c r="B201" s="125">
        <v>671395</v>
      </c>
      <c r="C201" s="126" t="s">
        <v>302</v>
      </c>
      <c r="D201" s="125">
        <v>12</v>
      </c>
      <c r="E201" s="125">
        <v>15</v>
      </c>
      <c r="F201" s="126">
        <v>16</v>
      </c>
      <c r="G201" s="106">
        <v>14</v>
      </c>
      <c r="H201" s="106">
        <v>12</v>
      </c>
      <c r="I201" s="106">
        <f t="shared" si="41"/>
        <v>69</v>
      </c>
      <c r="J201" s="106">
        <f t="shared" si="26"/>
        <v>10.35</v>
      </c>
      <c r="K201" s="107">
        <v>4</v>
      </c>
      <c r="L201" s="107">
        <v>2.2999999999999998</v>
      </c>
      <c r="M201" s="107">
        <v>3</v>
      </c>
      <c r="N201" s="107">
        <v>2</v>
      </c>
      <c r="O201" s="107">
        <v>3</v>
      </c>
      <c r="P201" s="107">
        <f t="shared" si="27"/>
        <v>14.3</v>
      </c>
      <c r="Q201" s="107">
        <f t="shared" si="28"/>
        <v>0.71500000000000008</v>
      </c>
      <c r="R201" s="108">
        <f t="shared" si="42"/>
        <v>1.9999999999999998</v>
      </c>
      <c r="S201" s="108">
        <f t="shared" si="43"/>
        <v>2.3650000000000002</v>
      </c>
      <c r="T201" s="108">
        <f t="shared" si="44"/>
        <v>2.5499999999999998</v>
      </c>
      <c r="U201" s="108">
        <f t="shared" si="45"/>
        <v>2.2000000000000002</v>
      </c>
      <c r="V201" s="108">
        <f t="shared" si="46"/>
        <v>1.9499999999999997</v>
      </c>
      <c r="W201" s="26">
        <f t="shared" si="39"/>
        <v>83.3</v>
      </c>
      <c r="X201" s="175">
        <f t="shared" si="40"/>
        <v>16.66</v>
      </c>
      <c r="Y201" s="130">
        <v>74</v>
      </c>
      <c r="Z201" s="112">
        <f t="shared" si="47"/>
        <v>59.2</v>
      </c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3"/>
    </row>
    <row r="202" spans="1:44" s="111" customFormat="1" x14ac:dyDescent="0.3">
      <c r="A202" s="105">
        <v>196</v>
      </c>
      <c r="B202" s="125">
        <v>671396</v>
      </c>
      <c r="C202" s="126" t="s">
        <v>303</v>
      </c>
      <c r="D202" s="125">
        <v>9</v>
      </c>
      <c r="E202" s="125">
        <v>12</v>
      </c>
      <c r="F202" s="126">
        <v>13</v>
      </c>
      <c r="G202" s="106">
        <v>14</v>
      </c>
      <c r="H202" s="106">
        <v>12</v>
      </c>
      <c r="I202" s="106">
        <f t="shared" si="41"/>
        <v>60</v>
      </c>
      <c r="J202" s="106">
        <f t="shared" si="26"/>
        <v>9</v>
      </c>
      <c r="K202" s="107">
        <v>4</v>
      </c>
      <c r="L202" s="107">
        <v>3.2</v>
      </c>
      <c r="M202" s="107">
        <v>2</v>
      </c>
      <c r="N202" s="107">
        <v>3</v>
      </c>
      <c r="O202" s="107">
        <v>4</v>
      </c>
      <c r="P202" s="107">
        <f t="shared" si="27"/>
        <v>16.2</v>
      </c>
      <c r="Q202" s="107">
        <f t="shared" si="28"/>
        <v>0.81</v>
      </c>
      <c r="R202" s="108">
        <f t="shared" si="42"/>
        <v>1.5499999999999998</v>
      </c>
      <c r="S202" s="108">
        <f t="shared" si="43"/>
        <v>1.96</v>
      </c>
      <c r="T202" s="108">
        <f t="shared" si="44"/>
        <v>2.0499999999999998</v>
      </c>
      <c r="U202" s="108">
        <f t="shared" si="45"/>
        <v>2.25</v>
      </c>
      <c r="V202" s="108">
        <f t="shared" si="46"/>
        <v>1.9999999999999998</v>
      </c>
      <c r="W202" s="26">
        <f t="shared" si="39"/>
        <v>76.2</v>
      </c>
      <c r="X202" s="175">
        <f t="shared" si="40"/>
        <v>15.240000000000002</v>
      </c>
      <c r="Y202" s="130">
        <v>67</v>
      </c>
      <c r="Z202" s="112">
        <f t="shared" si="47"/>
        <v>53.6</v>
      </c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3"/>
    </row>
    <row r="203" spans="1:44" s="111" customFormat="1" x14ac:dyDescent="0.3">
      <c r="A203" s="105">
        <v>197</v>
      </c>
      <c r="B203" s="125">
        <v>671397</v>
      </c>
      <c r="C203" s="126" t="s">
        <v>304</v>
      </c>
      <c r="D203" s="125">
        <v>12</v>
      </c>
      <c r="E203" s="125">
        <v>13</v>
      </c>
      <c r="F203" s="126">
        <v>14</v>
      </c>
      <c r="G203" s="106">
        <v>12</v>
      </c>
      <c r="H203" s="106">
        <v>12.5</v>
      </c>
      <c r="I203" s="106">
        <f t="shared" si="41"/>
        <v>63.5</v>
      </c>
      <c r="J203" s="106">
        <f t="shared" si="26"/>
        <v>9.5250000000000004</v>
      </c>
      <c r="K203" s="107">
        <v>3</v>
      </c>
      <c r="L203" s="107">
        <v>2</v>
      </c>
      <c r="M203" s="107">
        <v>2.2000000000000002</v>
      </c>
      <c r="N203" s="107">
        <v>4</v>
      </c>
      <c r="O203" s="107">
        <v>3</v>
      </c>
      <c r="P203" s="107">
        <f t="shared" si="27"/>
        <v>14.2</v>
      </c>
      <c r="Q203" s="107">
        <f t="shared" si="28"/>
        <v>0.71</v>
      </c>
      <c r="R203" s="108">
        <f t="shared" si="42"/>
        <v>1.9499999999999997</v>
      </c>
      <c r="S203" s="108">
        <f t="shared" si="43"/>
        <v>2.0499999999999998</v>
      </c>
      <c r="T203" s="108">
        <f t="shared" si="44"/>
        <v>2.21</v>
      </c>
      <c r="U203" s="108">
        <f t="shared" si="45"/>
        <v>1.9999999999999998</v>
      </c>
      <c r="V203" s="108">
        <f t="shared" si="46"/>
        <v>2.0249999999999999</v>
      </c>
      <c r="W203" s="26">
        <f t="shared" si="39"/>
        <v>77.7</v>
      </c>
      <c r="X203" s="175">
        <f t="shared" si="40"/>
        <v>15.540000000000001</v>
      </c>
      <c r="Y203" s="130">
        <v>58</v>
      </c>
      <c r="Z203" s="112">
        <f t="shared" si="47"/>
        <v>46.400000000000006</v>
      </c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3"/>
    </row>
    <row r="204" spans="1:44" s="111" customFormat="1" x14ac:dyDescent="0.3">
      <c r="A204" s="105">
        <v>198</v>
      </c>
      <c r="B204" s="125">
        <v>671398</v>
      </c>
      <c r="C204" s="126" t="s">
        <v>305</v>
      </c>
      <c r="D204" s="125">
        <v>8</v>
      </c>
      <c r="E204" s="125">
        <v>7</v>
      </c>
      <c r="F204" s="126">
        <v>6</v>
      </c>
      <c r="G204" s="106">
        <v>8</v>
      </c>
      <c r="H204" s="106">
        <v>6</v>
      </c>
      <c r="I204" s="106">
        <f t="shared" si="41"/>
        <v>35</v>
      </c>
      <c r="J204" s="106">
        <f t="shared" si="26"/>
        <v>5.25</v>
      </c>
      <c r="K204" s="107">
        <v>3</v>
      </c>
      <c r="L204" s="107">
        <v>2.1</v>
      </c>
      <c r="M204" s="107">
        <v>3</v>
      </c>
      <c r="N204" s="107">
        <v>1.9</v>
      </c>
      <c r="O204" s="107">
        <v>2</v>
      </c>
      <c r="P204" s="107">
        <f t="shared" si="27"/>
        <v>12</v>
      </c>
      <c r="Q204" s="107">
        <f t="shared" si="28"/>
        <v>0.60000000000000009</v>
      </c>
      <c r="R204" s="108">
        <f t="shared" si="42"/>
        <v>1.35</v>
      </c>
      <c r="S204" s="108">
        <f t="shared" si="43"/>
        <v>1.155</v>
      </c>
      <c r="T204" s="108">
        <f t="shared" si="44"/>
        <v>1.0499999999999998</v>
      </c>
      <c r="U204" s="108">
        <f t="shared" si="45"/>
        <v>1.2949999999999999</v>
      </c>
      <c r="V204" s="108">
        <f t="shared" si="46"/>
        <v>0.99999999999999989</v>
      </c>
      <c r="W204" s="26">
        <f t="shared" si="39"/>
        <v>47</v>
      </c>
      <c r="X204" s="175">
        <f t="shared" si="40"/>
        <v>9.4</v>
      </c>
      <c r="Y204" s="130">
        <v>33</v>
      </c>
      <c r="Z204" s="112">
        <f t="shared" si="47"/>
        <v>26.400000000000002</v>
      </c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3"/>
    </row>
    <row r="205" spans="1:44" s="111" customFormat="1" x14ac:dyDescent="0.3">
      <c r="A205" s="105">
        <v>199</v>
      </c>
      <c r="B205" s="125">
        <v>671399</v>
      </c>
      <c r="C205" s="126" t="s">
        <v>306</v>
      </c>
      <c r="D205" s="125">
        <v>9</v>
      </c>
      <c r="E205" s="125">
        <v>10.5</v>
      </c>
      <c r="F205" s="126">
        <v>12</v>
      </c>
      <c r="G205" s="106">
        <v>11</v>
      </c>
      <c r="H205" s="106">
        <v>8</v>
      </c>
      <c r="I205" s="106">
        <f t="shared" si="41"/>
        <v>50.5</v>
      </c>
      <c r="J205" s="106">
        <f t="shared" si="26"/>
        <v>7.5749999999999993</v>
      </c>
      <c r="K205" s="107">
        <v>3</v>
      </c>
      <c r="L205" s="107">
        <v>2.9</v>
      </c>
      <c r="M205" s="107">
        <v>3</v>
      </c>
      <c r="N205" s="107">
        <v>4</v>
      </c>
      <c r="O205" s="107">
        <v>3</v>
      </c>
      <c r="P205" s="107">
        <f t="shared" si="27"/>
        <v>15.9</v>
      </c>
      <c r="Q205" s="107">
        <f t="shared" si="28"/>
        <v>0.79500000000000004</v>
      </c>
      <c r="R205" s="108">
        <f t="shared" si="42"/>
        <v>1.5</v>
      </c>
      <c r="S205" s="108">
        <f t="shared" si="43"/>
        <v>1.72</v>
      </c>
      <c r="T205" s="108">
        <f t="shared" si="44"/>
        <v>1.9499999999999997</v>
      </c>
      <c r="U205" s="108">
        <f t="shared" si="45"/>
        <v>1.8499999999999999</v>
      </c>
      <c r="V205" s="108">
        <f t="shared" si="46"/>
        <v>1.35</v>
      </c>
      <c r="W205" s="26">
        <f t="shared" si="39"/>
        <v>66.400000000000006</v>
      </c>
      <c r="X205" s="175">
        <f t="shared" si="40"/>
        <v>13.280000000000001</v>
      </c>
      <c r="Y205" s="130">
        <v>41</v>
      </c>
      <c r="Z205" s="112">
        <f t="shared" si="47"/>
        <v>32.800000000000004</v>
      </c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3"/>
    </row>
    <row r="206" spans="1:44" s="111" customFormat="1" x14ac:dyDescent="0.3">
      <c r="A206" s="105">
        <v>200</v>
      </c>
      <c r="B206" s="125">
        <v>671400</v>
      </c>
      <c r="C206" s="126" t="s">
        <v>307</v>
      </c>
      <c r="D206" s="125">
        <v>8</v>
      </c>
      <c r="E206" s="125">
        <v>9</v>
      </c>
      <c r="F206" s="126">
        <v>12</v>
      </c>
      <c r="G206" s="106">
        <v>10</v>
      </c>
      <c r="H206" s="106">
        <v>11</v>
      </c>
      <c r="I206" s="106">
        <f t="shared" si="41"/>
        <v>50</v>
      </c>
      <c r="J206" s="106">
        <f t="shared" si="26"/>
        <v>7.5</v>
      </c>
      <c r="K206" s="107">
        <v>4</v>
      </c>
      <c r="L206" s="107">
        <v>3</v>
      </c>
      <c r="M206" s="107">
        <v>1.9</v>
      </c>
      <c r="N206" s="107">
        <v>3</v>
      </c>
      <c r="O206" s="107">
        <v>4</v>
      </c>
      <c r="P206" s="107">
        <f t="shared" si="27"/>
        <v>15.9</v>
      </c>
      <c r="Q206" s="107">
        <f t="shared" si="28"/>
        <v>0.79500000000000004</v>
      </c>
      <c r="R206" s="108">
        <f t="shared" si="42"/>
        <v>1.4</v>
      </c>
      <c r="S206" s="108">
        <f t="shared" si="43"/>
        <v>1.5</v>
      </c>
      <c r="T206" s="108">
        <f t="shared" si="44"/>
        <v>1.8949999999999998</v>
      </c>
      <c r="U206" s="108">
        <f t="shared" si="45"/>
        <v>1.65</v>
      </c>
      <c r="V206" s="108">
        <f t="shared" si="46"/>
        <v>1.8499999999999999</v>
      </c>
      <c r="W206" s="26">
        <f t="shared" si="39"/>
        <v>65.900000000000006</v>
      </c>
      <c r="X206" s="175">
        <f t="shared" si="40"/>
        <v>13.180000000000001</v>
      </c>
      <c r="Y206" s="130">
        <v>52</v>
      </c>
      <c r="Z206" s="112">
        <f t="shared" si="47"/>
        <v>41.6</v>
      </c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3"/>
    </row>
    <row r="207" spans="1:44" s="111" customFormat="1" x14ac:dyDescent="0.3">
      <c r="A207" s="105">
        <v>201</v>
      </c>
      <c r="B207" s="125">
        <v>671401</v>
      </c>
      <c r="C207" s="126" t="s">
        <v>308</v>
      </c>
      <c r="D207" s="125">
        <v>14</v>
      </c>
      <c r="E207" s="125">
        <v>13</v>
      </c>
      <c r="F207" s="126">
        <v>14</v>
      </c>
      <c r="G207" s="106">
        <v>12</v>
      </c>
      <c r="H207" s="106">
        <v>11</v>
      </c>
      <c r="I207" s="106">
        <f t="shared" si="41"/>
        <v>64</v>
      </c>
      <c r="J207" s="106">
        <f t="shared" si="26"/>
        <v>9.6</v>
      </c>
      <c r="K207" s="107">
        <v>5</v>
      </c>
      <c r="L207" s="107">
        <v>3</v>
      </c>
      <c r="M207" s="107">
        <v>2.9</v>
      </c>
      <c r="N207" s="107">
        <v>4</v>
      </c>
      <c r="O207" s="107">
        <v>3</v>
      </c>
      <c r="P207" s="107">
        <f t="shared" si="27"/>
        <v>17.899999999999999</v>
      </c>
      <c r="Q207" s="107">
        <f t="shared" si="28"/>
        <v>0.89500000000000002</v>
      </c>
      <c r="R207" s="108">
        <f t="shared" si="42"/>
        <v>2.35</v>
      </c>
      <c r="S207" s="108">
        <f t="shared" si="43"/>
        <v>2.1</v>
      </c>
      <c r="T207" s="108">
        <f t="shared" si="44"/>
        <v>2.2450000000000001</v>
      </c>
      <c r="U207" s="108">
        <f t="shared" si="45"/>
        <v>1.9999999999999998</v>
      </c>
      <c r="V207" s="108">
        <f t="shared" si="46"/>
        <v>1.7999999999999998</v>
      </c>
      <c r="W207" s="26">
        <f t="shared" si="39"/>
        <v>81.900000000000006</v>
      </c>
      <c r="X207" s="175">
        <f t="shared" si="40"/>
        <v>16.380000000000003</v>
      </c>
      <c r="Y207" s="130">
        <v>71</v>
      </c>
      <c r="Z207" s="112">
        <f t="shared" si="47"/>
        <v>56.800000000000004</v>
      </c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3"/>
    </row>
    <row r="208" spans="1:44" s="111" customFormat="1" x14ac:dyDescent="0.3">
      <c r="A208" s="105">
        <v>202</v>
      </c>
      <c r="B208" s="125">
        <v>671402</v>
      </c>
      <c r="C208" s="126" t="s">
        <v>309</v>
      </c>
      <c r="D208" s="125">
        <v>10.5</v>
      </c>
      <c r="E208" s="125">
        <v>11</v>
      </c>
      <c r="F208" s="126">
        <v>11</v>
      </c>
      <c r="G208" s="106">
        <v>12.5</v>
      </c>
      <c r="H208" s="106">
        <v>12</v>
      </c>
      <c r="I208" s="106">
        <f t="shared" si="41"/>
        <v>57</v>
      </c>
      <c r="J208" s="106">
        <f t="shared" si="26"/>
        <v>8.5499999999999989</v>
      </c>
      <c r="K208" s="107">
        <v>4</v>
      </c>
      <c r="L208" s="107">
        <v>3</v>
      </c>
      <c r="M208" s="107">
        <v>2.9</v>
      </c>
      <c r="N208" s="107">
        <v>4</v>
      </c>
      <c r="O208" s="107">
        <v>3</v>
      </c>
      <c r="P208" s="107">
        <f t="shared" si="27"/>
        <v>16.899999999999999</v>
      </c>
      <c r="Q208" s="107">
        <f t="shared" si="28"/>
        <v>0.84499999999999997</v>
      </c>
      <c r="R208" s="108">
        <f t="shared" si="42"/>
        <v>1.7749999999999999</v>
      </c>
      <c r="S208" s="108">
        <f t="shared" si="43"/>
        <v>1.7999999999999998</v>
      </c>
      <c r="T208" s="108">
        <f t="shared" si="44"/>
        <v>1.7949999999999999</v>
      </c>
      <c r="U208" s="108">
        <f t="shared" si="45"/>
        <v>2.0750000000000002</v>
      </c>
      <c r="V208" s="108">
        <f t="shared" si="46"/>
        <v>1.9499999999999997</v>
      </c>
      <c r="W208" s="26">
        <f t="shared" si="39"/>
        <v>73.900000000000006</v>
      </c>
      <c r="X208" s="175">
        <f t="shared" si="40"/>
        <v>14.780000000000001</v>
      </c>
      <c r="Y208" s="130">
        <v>55</v>
      </c>
      <c r="Z208" s="112">
        <f t="shared" si="47"/>
        <v>44</v>
      </c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3"/>
    </row>
    <row r="209" spans="1:44" s="111" customFormat="1" x14ac:dyDescent="0.3">
      <c r="A209" s="105">
        <v>203</v>
      </c>
      <c r="B209" s="125">
        <v>671403</v>
      </c>
      <c r="C209" s="126" t="s">
        <v>310</v>
      </c>
      <c r="D209" s="125">
        <v>10</v>
      </c>
      <c r="E209" s="125">
        <v>12</v>
      </c>
      <c r="F209" s="126">
        <v>15</v>
      </c>
      <c r="G209" s="106">
        <v>14</v>
      </c>
      <c r="H209" s="106">
        <v>10</v>
      </c>
      <c r="I209" s="106">
        <f t="shared" si="41"/>
        <v>61</v>
      </c>
      <c r="J209" s="106">
        <f t="shared" si="26"/>
        <v>9.15</v>
      </c>
      <c r="K209" s="107">
        <v>3.1</v>
      </c>
      <c r="L209" s="107">
        <v>2</v>
      </c>
      <c r="M209" s="107">
        <v>3</v>
      </c>
      <c r="N209" s="107">
        <v>4</v>
      </c>
      <c r="O209" s="107">
        <v>2.6</v>
      </c>
      <c r="P209" s="107">
        <f t="shared" si="27"/>
        <v>14.7</v>
      </c>
      <c r="Q209" s="107">
        <f t="shared" si="28"/>
        <v>0.73499999999999999</v>
      </c>
      <c r="R209" s="108">
        <f t="shared" si="42"/>
        <v>1.655</v>
      </c>
      <c r="S209" s="108">
        <f t="shared" si="43"/>
        <v>1.9</v>
      </c>
      <c r="T209" s="108">
        <f t="shared" si="44"/>
        <v>2.4</v>
      </c>
      <c r="U209" s="108">
        <f t="shared" si="45"/>
        <v>2.3000000000000003</v>
      </c>
      <c r="V209" s="108">
        <f t="shared" si="46"/>
        <v>1.63</v>
      </c>
      <c r="W209" s="26">
        <f t="shared" si="39"/>
        <v>75.7</v>
      </c>
      <c r="X209" s="175">
        <f t="shared" si="40"/>
        <v>15.14</v>
      </c>
      <c r="Y209" s="130">
        <v>65</v>
      </c>
      <c r="Z209" s="112">
        <f t="shared" si="47"/>
        <v>52</v>
      </c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3"/>
    </row>
    <row r="210" spans="1:44" s="111" customFormat="1" x14ac:dyDescent="0.3">
      <c r="A210" s="105">
        <v>204</v>
      </c>
      <c r="B210" s="125">
        <v>671404</v>
      </c>
      <c r="C210" s="126" t="s">
        <v>311</v>
      </c>
      <c r="D210" s="125">
        <v>10</v>
      </c>
      <c r="E210" s="125">
        <v>11</v>
      </c>
      <c r="F210" s="126">
        <v>13</v>
      </c>
      <c r="G210" s="106">
        <v>14</v>
      </c>
      <c r="H210" s="106">
        <v>16</v>
      </c>
      <c r="I210" s="106">
        <f t="shared" si="41"/>
        <v>64</v>
      </c>
      <c r="J210" s="106">
        <f t="shared" si="26"/>
        <v>9.6</v>
      </c>
      <c r="K210" s="107">
        <v>4</v>
      </c>
      <c r="L210" s="107">
        <v>2.5</v>
      </c>
      <c r="M210" s="107">
        <v>4</v>
      </c>
      <c r="N210" s="107">
        <v>3</v>
      </c>
      <c r="O210" s="107">
        <v>2</v>
      </c>
      <c r="P210" s="107">
        <f t="shared" si="27"/>
        <v>15.5</v>
      </c>
      <c r="Q210" s="107">
        <f t="shared" si="28"/>
        <v>0.77500000000000002</v>
      </c>
      <c r="R210" s="108">
        <f t="shared" si="42"/>
        <v>1.7</v>
      </c>
      <c r="S210" s="108">
        <f t="shared" si="43"/>
        <v>1.7749999999999999</v>
      </c>
      <c r="T210" s="108">
        <f t="shared" si="44"/>
        <v>2.15</v>
      </c>
      <c r="U210" s="108">
        <f t="shared" si="45"/>
        <v>2.25</v>
      </c>
      <c r="V210" s="108">
        <f t="shared" si="46"/>
        <v>2.5</v>
      </c>
      <c r="W210" s="26">
        <f t="shared" si="39"/>
        <v>79.5</v>
      </c>
      <c r="X210" s="175">
        <f t="shared" si="40"/>
        <v>15.9</v>
      </c>
      <c r="Y210" s="130">
        <v>75</v>
      </c>
      <c r="Z210" s="112">
        <f t="shared" si="47"/>
        <v>60</v>
      </c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3"/>
    </row>
    <row r="211" spans="1:44" s="111" customFormat="1" x14ac:dyDescent="0.3">
      <c r="A211" s="105">
        <v>205</v>
      </c>
      <c r="B211" s="125">
        <v>671405</v>
      </c>
      <c r="C211" s="126" t="s">
        <v>312</v>
      </c>
      <c r="D211" s="125">
        <v>12</v>
      </c>
      <c r="E211" s="125">
        <v>12</v>
      </c>
      <c r="F211" s="126">
        <v>8</v>
      </c>
      <c r="G211" s="106">
        <v>9</v>
      </c>
      <c r="H211" s="106">
        <v>10</v>
      </c>
      <c r="I211" s="106">
        <f t="shared" si="41"/>
        <v>51</v>
      </c>
      <c r="J211" s="106">
        <f t="shared" si="26"/>
        <v>7.6499999999999995</v>
      </c>
      <c r="K211" s="107">
        <v>3</v>
      </c>
      <c r="L211" s="107">
        <v>4</v>
      </c>
      <c r="M211" s="107">
        <v>2.2000000000000002</v>
      </c>
      <c r="N211" s="107">
        <v>3</v>
      </c>
      <c r="O211" s="107">
        <v>2.2000000000000002</v>
      </c>
      <c r="P211" s="107">
        <f t="shared" si="27"/>
        <v>14.399999999999999</v>
      </c>
      <c r="Q211" s="107">
        <f t="shared" si="28"/>
        <v>0.72</v>
      </c>
      <c r="R211" s="108">
        <f t="shared" si="42"/>
        <v>1.9499999999999997</v>
      </c>
      <c r="S211" s="108">
        <f t="shared" si="43"/>
        <v>1.9999999999999998</v>
      </c>
      <c r="T211" s="108">
        <f t="shared" si="44"/>
        <v>1.31</v>
      </c>
      <c r="U211" s="108">
        <f t="shared" si="45"/>
        <v>1.5</v>
      </c>
      <c r="V211" s="108">
        <f t="shared" si="46"/>
        <v>1.61</v>
      </c>
      <c r="W211" s="26">
        <f t="shared" si="39"/>
        <v>65.400000000000006</v>
      </c>
      <c r="X211" s="175">
        <f t="shared" si="40"/>
        <v>13.080000000000002</v>
      </c>
      <c r="Y211" s="130">
        <v>55</v>
      </c>
      <c r="Z211" s="112">
        <f t="shared" si="47"/>
        <v>44</v>
      </c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3"/>
    </row>
    <row r="212" spans="1:44" s="111" customFormat="1" x14ac:dyDescent="0.3">
      <c r="A212" s="105">
        <v>206</v>
      </c>
      <c r="B212" s="125">
        <v>671406</v>
      </c>
      <c r="C212" s="126" t="s">
        <v>313</v>
      </c>
      <c r="D212" s="125">
        <v>8</v>
      </c>
      <c r="E212" s="125">
        <v>8</v>
      </c>
      <c r="F212" s="126">
        <v>8</v>
      </c>
      <c r="G212" s="106">
        <v>10</v>
      </c>
      <c r="H212" s="106">
        <v>6</v>
      </c>
      <c r="I212" s="106">
        <f t="shared" si="41"/>
        <v>40</v>
      </c>
      <c r="J212" s="106">
        <f t="shared" si="26"/>
        <v>6</v>
      </c>
      <c r="K212" s="107">
        <v>3</v>
      </c>
      <c r="L212" s="107">
        <v>2.1</v>
      </c>
      <c r="M212" s="107">
        <v>3</v>
      </c>
      <c r="N212" s="107">
        <v>2.1</v>
      </c>
      <c r="O212" s="107">
        <v>3</v>
      </c>
      <c r="P212" s="107">
        <f t="shared" si="27"/>
        <v>13.2</v>
      </c>
      <c r="Q212" s="107">
        <f t="shared" si="28"/>
        <v>0.66</v>
      </c>
      <c r="R212" s="108">
        <f t="shared" si="42"/>
        <v>1.35</v>
      </c>
      <c r="S212" s="108">
        <f t="shared" si="43"/>
        <v>1.3049999999999999</v>
      </c>
      <c r="T212" s="108">
        <f t="shared" si="44"/>
        <v>1.35</v>
      </c>
      <c r="U212" s="108">
        <f t="shared" si="45"/>
        <v>1.605</v>
      </c>
      <c r="V212" s="108">
        <f t="shared" si="46"/>
        <v>1.0499999999999998</v>
      </c>
      <c r="W212" s="26">
        <f t="shared" si="39"/>
        <v>53.2</v>
      </c>
      <c r="X212" s="175">
        <f t="shared" si="40"/>
        <v>10.64</v>
      </c>
      <c r="Y212" s="130">
        <v>48</v>
      </c>
      <c r="Z212" s="112">
        <f t="shared" si="47"/>
        <v>38.400000000000006</v>
      </c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3"/>
    </row>
    <row r="213" spans="1:44" s="111" customFormat="1" x14ac:dyDescent="0.3">
      <c r="A213" s="105">
        <v>207</v>
      </c>
      <c r="B213" s="125">
        <v>671407</v>
      </c>
      <c r="C213" s="126" t="s">
        <v>314</v>
      </c>
      <c r="D213" s="125">
        <v>9</v>
      </c>
      <c r="E213" s="125">
        <v>14</v>
      </c>
      <c r="F213" s="126">
        <v>9</v>
      </c>
      <c r="G213" s="106">
        <v>16</v>
      </c>
      <c r="H213" s="106">
        <v>10</v>
      </c>
      <c r="I213" s="106">
        <f t="shared" si="41"/>
        <v>58</v>
      </c>
      <c r="J213" s="106">
        <f t="shared" si="26"/>
        <v>8.6999999999999993</v>
      </c>
      <c r="K213" s="107">
        <v>4</v>
      </c>
      <c r="L213" s="107">
        <v>2.2000000000000002</v>
      </c>
      <c r="M213" s="107">
        <v>3.1</v>
      </c>
      <c r="N213" s="107">
        <v>4</v>
      </c>
      <c r="O213" s="107">
        <v>3</v>
      </c>
      <c r="P213" s="107">
        <f t="shared" si="27"/>
        <v>16.3</v>
      </c>
      <c r="Q213" s="107">
        <f t="shared" si="28"/>
        <v>0.81500000000000006</v>
      </c>
      <c r="R213" s="108">
        <f t="shared" si="42"/>
        <v>1.5499999999999998</v>
      </c>
      <c r="S213" s="108">
        <f t="shared" si="43"/>
        <v>2.21</v>
      </c>
      <c r="T213" s="108">
        <f t="shared" si="44"/>
        <v>1.5049999999999999</v>
      </c>
      <c r="U213" s="108">
        <f t="shared" si="45"/>
        <v>2.6</v>
      </c>
      <c r="V213" s="108">
        <f t="shared" si="46"/>
        <v>1.65</v>
      </c>
      <c r="W213" s="26">
        <f t="shared" si="39"/>
        <v>74.3</v>
      </c>
      <c r="X213" s="175">
        <f t="shared" si="40"/>
        <v>14.86</v>
      </c>
      <c r="Y213" s="130">
        <v>62</v>
      </c>
      <c r="Z213" s="112">
        <f t="shared" si="47"/>
        <v>49.6</v>
      </c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3"/>
    </row>
    <row r="214" spans="1:44" s="111" customFormat="1" x14ac:dyDescent="0.3">
      <c r="A214" s="105">
        <v>208</v>
      </c>
      <c r="B214" s="125">
        <v>671408</v>
      </c>
      <c r="C214" s="126" t="s">
        <v>315</v>
      </c>
      <c r="D214" s="125">
        <v>7</v>
      </c>
      <c r="E214" s="125">
        <v>7.3</v>
      </c>
      <c r="F214" s="126">
        <v>7</v>
      </c>
      <c r="G214" s="106">
        <v>11</v>
      </c>
      <c r="H214" s="106">
        <v>5</v>
      </c>
      <c r="I214" s="106">
        <f t="shared" si="41"/>
        <v>37.299999999999997</v>
      </c>
      <c r="J214" s="106">
        <f t="shared" si="26"/>
        <v>5.5949999999999998</v>
      </c>
      <c r="K214" s="107">
        <v>2</v>
      </c>
      <c r="L214" s="107">
        <v>2.1</v>
      </c>
      <c r="M214" s="107">
        <v>3</v>
      </c>
      <c r="N214" s="107">
        <v>2</v>
      </c>
      <c r="O214" s="107">
        <v>2.1</v>
      </c>
      <c r="P214" s="107">
        <f t="shared" si="27"/>
        <v>11.2</v>
      </c>
      <c r="Q214" s="107">
        <f t="shared" si="28"/>
        <v>0.55999999999999994</v>
      </c>
      <c r="R214" s="108">
        <f t="shared" si="42"/>
        <v>1.1500000000000001</v>
      </c>
      <c r="S214" s="108">
        <f t="shared" si="43"/>
        <v>1.2</v>
      </c>
      <c r="T214" s="108">
        <f t="shared" si="44"/>
        <v>1.2000000000000002</v>
      </c>
      <c r="U214" s="108">
        <f t="shared" si="45"/>
        <v>1.75</v>
      </c>
      <c r="V214" s="108">
        <f t="shared" si="46"/>
        <v>0.85499999999999998</v>
      </c>
      <c r="W214" s="26">
        <f t="shared" si="39"/>
        <v>48.5</v>
      </c>
      <c r="X214" s="175">
        <f t="shared" si="40"/>
        <v>9.7000000000000011</v>
      </c>
      <c r="Y214" s="130">
        <v>43</v>
      </c>
      <c r="Z214" s="112">
        <f t="shared" si="47"/>
        <v>34.4</v>
      </c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3"/>
    </row>
    <row r="215" spans="1:44" s="111" customFormat="1" x14ac:dyDescent="0.3">
      <c r="A215" s="105">
        <v>209</v>
      </c>
      <c r="B215" s="125">
        <v>671409</v>
      </c>
      <c r="C215" s="126" t="s">
        <v>316</v>
      </c>
      <c r="D215" s="125">
        <v>8</v>
      </c>
      <c r="E215" s="125">
        <v>5</v>
      </c>
      <c r="F215" s="126">
        <v>6</v>
      </c>
      <c r="G215" s="106">
        <v>9</v>
      </c>
      <c r="H215" s="106">
        <v>4</v>
      </c>
      <c r="I215" s="106">
        <f t="shared" si="41"/>
        <v>32</v>
      </c>
      <c r="J215" s="106">
        <f t="shared" si="26"/>
        <v>4.8</v>
      </c>
      <c r="K215" s="107">
        <v>2.1</v>
      </c>
      <c r="L215" s="107">
        <v>2</v>
      </c>
      <c r="M215" s="107">
        <v>3</v>
      </c>
      <c r="N215" s="107">
        <v>2</v>
      </c>
      <c r="O215" s="107">
        <v>3</v>
      </c>
      <c r="P215" s="107">
        <f t="shared" si="27"/>
        <v>12.1</v>
      </c>
      <c r="Q215" s="107">
        <f t="shared" si="28"/>
        <v>0.60499999999999998</v>
      </c>
      <c r="R215" s="108">
        <f t="shared" si="42"/>
        <v>1.3049999999999999</v>
      </c>
      <c r="S215" s="108">
        <f t="shared" si="43"/>
        <v>0.85</v>
      </c>
      <c r="T215" s="108">
        <f t="shared" si="44"/>
        <v>1.0499999999999998</v>
      </c>
      <c r="U215" s="108">
        <f t="shared" si="45"/>
        <v>1.45</v>
      </c>
      <c r="V215" s="108">
        <f t="shared" si="46"/>
        <v>0.75</v>
      </c>
      <c r="W215" s="26">
        <f t="shared" si="39"/>
        <v>44.1</v>
      </c>
      <c r="X215" s="175">
        <f t="shared" si="40"/>
        <v>8.82</v>
      </c>
      <c r="Y215" s="130">
        <v>34</v>
      </c>
      <c r="Z215" s="112">
        <f t="shared" si="47"/>
        <v>27.200000000000003</v>
      </c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3"/>
    </row>
    <row r="216" spans="1:44" s="111" customFormat="1" x14ac:dyDescent="0.3">
      <c r="A216" s="105">
        <v>210</v>
      </c>
      <c r="B216" s="125">
        <v>671410</v>
      </c>
      <c r="C216" s="126" t="s">
        <v>317</v>
      </c>
      <c r="D216" s="125">
        <v>9</v>
      </c>
      <c r="E216" s="125">
        <v>10</v>
      </c>
      <c r="F216" s="126">
        <v>12</v>
      </c>
      <c r="G216" s="106">
        <v>13</v>
      </c>
      <c r="H216" s="106">
        <v>10</v>
      </c>
      <c r="I216" s="106">
        <f t="shared" si="41"/>
        <v>54</v>
      </c>
      <c r="J216" s="106">
        <f t="shared" si="26"/>
        <v>8.1</v>
      </c>
      <c r="K216" s="107">
        <v>4</v>
      </c>
      <c r="L216" s="107">
        <v>3.2</v>
      </c>
      <c r="M216" s="107">
        <v>2.2999999999999998</v>
      </c>
      <c r="N216" s="107">
        <v>3</v>
      </c>
      <c r="O216" s="107">
        <v>4</v>
      </c>
      <c r="P216" s="107">
        <f t="shared" si="27"/>
        <v>16.5</v>
      </c>
      <c r="Q216" s="107">
        <f t="shared" si="28"/>
        <v>0.82500000000000007</v>
      </c>
      <c r="R216" s="108">
        <f t="shared" si="42"/>
        <v>1.5499999999999998</v>
      </c>
      <c r="S216" s="108">
        <f t="shared" si="43"/>
        <v>1.6600000000000001</v>
      </c>
      <c r="T216" s="108">
        <f t="shared" si="44"/>
        <v>1.9149999999999998</v>
      </c>
      <c r="U216" s="108">
        <f t="shared" si="45"/>
        <v>2.1</v>
      </c>
      <c r="V216" s="108">
        <f t="shared" si="46"/>
        <v>1.7</v>
      </c>
      <c r="W216" s="26">
        <f t="shared" si="39"/>
        <v>70.5</v>
      </c>
      <c r="X216" s="175">
        <f t="shared" si="40"/>
        <v>14.100000000000001</v>
      </c>
      <c r="Y216" s="130">
        <v>68</v>
      </c>
      <c r="Z216" s="112">
        <f t="shared" si="47"/>
        <v>54.400000000000006</v>
      </c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3"/>
    </row>
    <row r="217" spans="1:44" s="111" customFormat="1" x14ac:dyDescent="0.3">
      <c r="A217" s="105">
        <v>211</v>
      </c>
      <c r="B217" s="125">
        <v>671411</v>
      </c>
      <c r="C217" s="126" t="s">
        <v>318</v>
      </c>
      <c r="D217" s="125">
        <v>10</v>
      </c>
      <c r="E217" s="125">
        <v>10</v>
      </c>
      <c r="F217" s="126">
        <v>10</v>
      </c>
      <c r="G217" s="106">
        <v>9</v>
      </c>
      <c r="H217" s="106">
        <v>9</v>
      </c>
      <c r="I217" s="106">
        <f t="shared" ref="I217:I248" si="48">SUM(D217:H217)</f>
        <v>48</v>
      </c>
      <c r="J217" s="106">
        <f t="shared" si="26"/>
        <v>7.1999999999999993</v>
      </c>
      <c r="K217" s="107">
        <v>3</v>
      </c>
      <c r="L217" s="107">
        <v>2.9</v>
      </c>
      <c r="M217" s="107">
        <v>3</v>
      </c>
      <c r="N217" s="107">
        <v>2.2999999999999998</v>
      </c>
      <c r="O217" s="107">
        <v>3</v>
      </c>
      <c r="P217" s="107">
        <f t="shared" si="27"/>
        <v>14.2</v>
      </c>
      <c r="Q217" s="107">
        <f t="shared" si="28"/>
        <v>0.71</v>
      </c>
      <c r="R217" s="108">
        <f t="shared" si="42"/>
        <v>1.65</v>
      </c>
      <c r="S217" s="108">
        <f t="shared" si="43"/>
        <v>1.645</v>
      </c>
      <c r="T217" s="108">
        <f t="shared" si="44"/>
        <v>1.65</v>
      </c>
      <c r="U217" s="108">
        <f t="shared" si="45"/>
        <v>1.4649999999999999</v>
      </c>
      <c r="V217" s="108">
        <f t="shared" si="46"/>
        <v>1.5</v>
      </c>
      <c r="W217" s="26">
        <f t="shared" si="39"/>
        <v>62.2</v>
      </c>
      <c r="X217" s="175">
        <f t="shared" si="40"/>
        <v>12.440000000000001</v>
      </c>
      <c r="Y217" s="130">
        <v>51</v>
      </c>
      <c r="Z217" s="112">
        <f t="shared" si="47"/>
        <v>40.800000000000004</v>
      </c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3"/>
    </row>
    <row r="218" spans="1:44" s="111" customFormat="1" x14ac:dyDescent="0.3">
      <c r="A218" s="105">
        <v>212</v>
      </c>
      <c r="B218" s="125">
        <v>671412</v>
      </c>
      <c r="C218" s="126" t="s">
        <v>319</v>
      </c>
      <c r="D218" s="125">
        <v>4</v>
      </c>
      <c r="E218" s="125">
        <v>6</v>
      </c>
      <c r="F218" s="126">
        <v>7</v>
      </c>
      <c r="G218" s="106">
        <v>5</v>
      </c>
      <c r="H218" s="106">
        <v>8</v>
      </c>
      <c r="I218" s="106">
        <f t="shared" si="48"/>
        <v>30</v>
      </c>
      <c r="J218" s="106">
        <f t="shared" si="26"/>
        <v>4.5</v>
      </c>
      <c r="K218" s="107">
        <v>2</v>
      </c>
      <c r="L218" s="107">
        <v>3</v>
      </c>
      <c r="M218" s="107">
        <v>2.2000000000000002</v>
      </c>
      <c r="N218" s="107">
        <v>3</v>
      </c>
      <c r="O218" s="107">
        <v>4</v>
      </c>
      <c r="P218" s="107">
        <f t="shared" si="27"/>
        <v>14.2</v>
      </c>
      <c r="Q218" s="107">
        <f t="shared" si="28"/>
        <v>0.71</v>
      </c>
      <c r="R218" s="108">
        <f t="shared" si="42"/>
        <v>0.7</v>
      </c>
      <c r="S218" s="108">
        <f t="shared" si="43"/>
        <v>1.0499999999999998</v>
      </c>
      <c r="T218" s="108">
        <f t="shared" si="44"/>
        <v>1.1600000000000001</v>
      </c>
      <c r="U218" s="108">
        <f t="shared" si="45"/>
        <v>0.9</v>
      </c>
      <c r="V218" s="108">
        <f t="shared" si="46"/>
        <v>1.4</v>
      </c>
      <c r="W218" s="26">
        <f t="shared" si="39"/>
        <v>44.2</v>
      </c>
      <c r="X218" s="175">
        <f t="shared" si="40"/>
        <v>8.8400000000000016</v>
      </c>
      <c r="Y218" s="130">
        <v>33</v>
      </c>
      <c r="Z218" s="112">
        <f t="shared" si="47"/>
        <v>26.400000000000002</v>
      </c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3"/>
    </row>
    <row r="219" spans="1:44" s="111" customFormat="1" x14ac:dyDescent="0.3">
      <c r="A219" s="105">
        <v>213</v>
      </c>
      <c r="B219" s="125">
        <v>671413</v>
      </c>
      <c r="C219" s="126" t="s">
        <v>320</v>
      </c>
      <c r="D219" s="125">
        <v>13</v>
      </c>
      <c r="E219" s="125">
        <v>17</v>
      </c>
      <c r="F219" s="126">
        <v>15</v>
      </c>
      <c r="G219" s="106">
        <v>17</v>
      </c>
      <c r="H219" s="106">
        <v>16</v>
      </c>
      <c r="I219" s="106">
        <f t="shared" si="48"/>
        <v>78</v>
      </c>
      <c r="J219" s="106">
        <f t="shared" si="26"/>
        <v>11.7</v>
      </c>
      <c r="K219" s="107">
        <v>4</v>
      </c>
      <c r="L219" s="107">
        <v>5</v>
      </c>
      <c r="M219" s="107">
        <v>3</v>
      </c>
      <c r="N219" s="107">
        <v>2.2000000000000002</v>
      </c>
      <c r="O219" s="107">
        <v>4</v>
      </c>
      <c r="P219" s="107">
        <f t="shared" si="27"/>
        <v>18.2</v>
      </c>
      <c r="Q219" s="107">
        <f t="shared" si="28"/>
        <v>0.91</v>
      </c>
      <c r="R219" s="108">
        <f t="shared" si="42"/>
        <v>2.15</v>
      </c>
      <c r="S219" s="108">
        <f t="shared" si="43"/>
        <v>2.8</v>
      </c>
      <c r="T219" s="108">
        <f t="shared" si="44"/>
        <v>2.4</v>
      </c>
      <c r="U219" s="108">
        <f t="shared" si="45"/>
        <v>2.6599999999999997</v>
      </c>
      <c r="V219" s="108">
        <f t="shared" si="46"/>
        <v>2.6</v>
      </c>
      <c r="W219" s="26">
        <f t="shared" si="39"/>
        <v>96.2</v>
      </c>
      <c r="X219" s="175">
        <f t="shared" si="40"/>
        <v>19.240000000000002</v>
      </c>
      <c r="Y219" s="130">
        <v>81</v>
      </c>
      <c r="Z219" s="112">
        <f t="shared" si="47"/>
        <v>64.8</v>
      </c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3"/>
    </row>
    <row r="220" spans="1:44" s="111" customFormat="1" x14ac:dyDescent="0.3">
      <c r="A220" s="105">
        <v>214</v>
      </c>
      <c r="B220" s="125">
        <v>671414</v>
      </c>
      <c r="C220" s="126" t="s">
        <v>321</v>
      </c>
      <c r="D220" s="125">
        <v>10</v>
      </c>
      <c r="E220" s="125">
        <v>14</v>
      </c>
      <c r="F220" s="126">
        <v>18</v>
      </c>
      <c r="G220" s="106">
        <v>15</v>
      </c>
      <c r="H220" s="106">
        <v>10</v>
      </c>
      <c r="I220" s="106">
        <f t="shared" si="48"/>
        <v>67</v>
      </c>
      <c r="J220" s="106">
        <f t="shared" si="26"/>
        <v>10.049999999999999</v>
      </c>
      <c r="K220" s="107">
        <v>5</v>
      </c>
      <c r="L220" s="107">
        <v>4</v>
      </c>
      <c r="M220" s="107">
        <v>3.2</v>
      </c>
      <c r="N220" s="107">
        <v>4</v>
      </c>
      <c r="O220" s="107">
        <v>2.2000000000000002</v>
      </c>
      <c r="P220" s="107">
        <f t="shared" si="27"/>
        <v>18.399999999999999</v>
      </c>
      <c r="Q220" s="107">
        <f t="shared" si="28"/>
        <v>0.91999999999999993</v>
      </c>
      <c r="R220" s="108">
        <f t="shared" si="42"/>
        <v>1.75</v>
      </c>
      <c r="S220" s="108">
        <f t="shared" si="43"/>
        <v>2.3000000000000003</v>
      </c>
      <c r="T220" s="108">
        <f t="shared" si="44"/>
        <v>2.86</v>
      </c>
      <c r="U220" s="108">
        <f t="shared" si="45"/>
        <v>2.4500000000000002</v>
      </c>
      <c r="V220" s="108">
        <f t="shared" si="46"/>
        <v>1.61</v>
      </c>
      <c r="W220" s="26">
        <f t="shared" si="39"/>
        <v>85.4</v>
      </c>
      <c r="X220" s="175">
        <f t="shared" si="40"/>
        <v>17.080000000000002</v>
      </c>
      <c r="Y220" s="130">
        <v>67</v>
      </c>
      <c r="Z220" s="112">
        <f t="shared" si="47"/>
        <v>53.6</v>
      </c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3"/>
    </row>
    <row r="221" spans="1:44" s="111" customFormat="1" x14ac:dyDescent="0.3">
      <c r="A221" s="105">
        <v>215</v>
      </c>
      <c r="B221" s="125">
        <v>671415</v>
      </c>
      <c r="C221" s="126" t="s">
        <v>322</v>
      </c>
      <c r="D221" s="125">
        <v>6</v>
      </c>
      <c r="E221" s="125">
        <v>9</v>
      </c>
      <c r="F221" s="126">
        <v>12</v>
      </c>
      <c r="G221" s="106">
        <v>10</v>
      </c>
      <c r="H221" s="106">
        <v>11</v>
      </c>
      <c r="I221" s="106">
        <f t="shared" si="48"/>
        <v>48</v>
      </c>
      <c r="J221" s="106">
        <f t="shared" si="26"/>
        <v>7.1999999999999993</v>
      </c>
      <c r="K221" s="107">
        <v>2.2000000000000002</v>
      </c>
      <c r="L221" s="107">
        <v>2.2999999999999998</v>
      </c>
      <c r="M221" s="107">
        <v>4</v>
      </c>
      <c r="N221" s="107">
        <v>3</v>
      </c>
      <c r="O221" s="107">
        <v>4</v>
      </c>
      <c r="P221" s="107">
        <f t="shared" si="27"/>
        <v>15.5</v>
      </c>
      <c r="Q221" s="107">
        <f t="shared" si="28"/>
        <v>0.77500000000000002</v>
      </c>
      <c r="R221" s="108">
        <f t="shared" si="42"/>
        <v>1.01</v>
      </c>
      <c r="S221" s="108">
        <f t="shared" si="43"/>
        <v>1.4649999999999999</v>
      </c>
      <c r="T221" s="108">
        <f t="shared" si="44"/>
        <v>1.9999999999999998</v>
      </c>
      <c r="U221" s="108">
        <f t="shared" si="45"/>
        <v>1.65</v>
      </c>
      <c r="V221" s="108">
        <f t="shared" si="46"/>
        <v>1.8499999999999999</v>
      </c>
      <c r="W221" s="26">
        <f t="shared" si="39"/>
        <v>63.5</v>
      </c>
      <c r="X221" s="175">
        <f t="shared" si="40"/>
        <v>12.700000000000001</v>
      </c>
      <c r="Y221" s="130">
        <v>51</v>
      </c>
      <c r="Z221" s="112">
        <f t="shared" si="47"/>
        <v>40.800000000000004</v>
      </c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3"/>
    </row>
    <row r="222" spans="1:44" s="111" customFormat="1" x14ac:dyDescent="0.3">
      <c r="A222" s="105">
        <v>216</v>
      </c>
      <c r="B222" s="125">
        <v>671416</v>
      </c>
      <c r="C222" s="126" t="s">
        <v>323</v>
      </c>
      <c r="D222" s="125">
        <v>8</v>
      </c>
      <c r="E222" s="125">
        <v>10</v>
      </c>
      <c r="F222" s="126">
        <v>10</v>
      </c>
      <c r="G222" s="106">
        <v>9</v>
      </c>
      <c r="H222" s="106">
        <v>9</v>
      </c>
      <c r="I222" s="106">
        <f t="shared" si="48"/>
        <v>46</v>
      </c>
      <c r="J222" s="106">
        <f t="shared" si="26"/>
        <v>6.8999999999999995</v>
      </c>
      <c r="K222" s="107">
        <v>3</v>
      </c>
      <c r="L222" s="107">
        <v>2.2000000000000002</v>
      </c>
      <c r="M222" s="107">
        <v>3.1</v>
      </c>
      <c r="N222" s="107">
        <v>2</v>
      </c>
      <c r="O222" s="107">
        <v>3</v>
      </c>
      <c r="P222" s="107">
        <f t="shared" si="27"/>
        <v>13.3</v>
      </c>
      <c r="Q222" s="107">
        <f t="shared" si="28"/>
        <v>0.66500000000000004</v>
      </c>
      <c r="R222" s="108">
        <f t="shared" si="42"/>
        <v>1.35</v>
      </c>
      <c r="S222" s="108">
        <f t="shared" si="43"/>
        <v>1.61</v>
      </c>
      <c r="T222" s="108">
        <f t="shared" si="44"/>
        <v>1.655</v>
      </c>
      <c r="U222" s="108">
        <f t="shared" si="45"/>
        <v>1.45</v>
      </c>
      <c r="V222" s="108">
        <f t="shared" si="46"/>
        <v>1.5</v>
      </c>
      <c r="W222" s="26">
        <f t="shared" si="39"/>
        <v>59.3</v>
      </c>
      <c r="X222" s="175">
        <f t="shared" si="40"/>
        <v>11.86</v>
      </c>
      <c r="Y222" s="130">
        <v>50</v>
      </c>
      <c r="Z222" s="112">
        <f t="shared" si="47"/>
        <v>40</v>
      </c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3"/>
    </row>
    <row r="223" spans="1:44" s="111" customFormat="1" x14ac:dyDescent="0.3">
      <c r="A223" s="105">
        <v>217</v>
      </c>
      <c r="B223" s="125">
        <v>671417</v>
      </c>
      <c r="C223" s="126" t="s">
        <v>324</v>
      </c>
      <c r="D223" s="125">
        <v>7</v>
      </c>
      <c r="E223" s="125">
        <v>14</v>
      </c>
      <c r="F223" s="126">
        <v>12</v>
      </c>
      <c r="G223" s="106">
        <v>16</v>
      </c>
      <c r="H223" s="106">
        <v>17</v>
      </c>
      <c r="I223" s="106">
        <f t="shared" si="48"/>
        <v>66</v>
      </c>
      <c r="J223" s="106">
        <f t="shared" si="26"/>
        <v>9.9</v>
      </c>
      <c r="K223" s="107">
        <v>4.2</v>
      </c>
      <c r="L223" s="107">
        <v>5</v>
      </c>
      <c r="M223" s="107">
        <v>3</v>
      </c>
      <c r="N223" s="107">
        <v>4</v>
      </c>
      <c r="O223" s="107">
        <v>2.6</v>
      </c>
      <c r="P223" s="107">
        <f t="shared" si="27"/>
        <v>18.8</v>
      </c>
      <c r="Q223" s="107">
        <f t="shared" si="28"/>
        <v>0.94000000000000006</v>
      </c>
      <c r="R223" s="108">
        <f t="shared" si="42"/>
        <v>1.26</v>
      </c>
      <c r="S223" s="108">
        <f t="shared" si="43"/>
        <v>2.35</v>
      </c>
      <c r="T223" s="108">
        <f t="shared" si="44"/>
        <v>1.9499999999999997</v>
      </c>
      <c r="U223" s="108">
        <f t="shared" si="45"/>
        <v>2.6</v>
      </c>
      <c r="V223" s="108">
        <f t="shared" si="46"/>
        <v>2.6799999999999997</v>
      </c>
      <c r="W223" s="26">
        <f t="shared" si="39"/>
        <v>84.8</v>
      </c>
      <c r="X223" s="175">
        <f t="shared" si="40"/>
        <v>16.96</v>
      </c>
      <c r="Y223" s="130">
        <v>72</v>
      </c>
      <c r="Z223" s="112">
        <f t="shared" si="47"/>
        <v>57.6</v>
      </c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3"/>
    </row>
    <row r="224" spans="1:44" s="111" customFormat="1" x14ac:dyDescent="0.3">
      <c r="A224" s="105">
        <v>218</v>
      </c>
      <c r="B224" s="125">
        <v>671418</v>
      </c>
      <c r="C224" s="126" t="s">
        <v>325</v>
      </c>
      <c r="D224" s="125">
        <v>12</v>
      </c>
      <c r="E224" s="125">
        <v>15</v>
      </c>
      <c r="F224" s="126">
        <v>14</v>
      </c>
      <c r="G224" s="106">
        <v>10</v>
      </c>
      <c r="H224" s="106">
        <v>12</v>
      </c>
      <c r="I224" s="106">
        <f t="shared" si="48"/>
        <v>63</v>
      </c>
      <c r="J224" s="106">
        <f t="shared" si="26"/>
        <v>9.4499999999999993</v>
      </c>
      <c r="K224" s="107">
        <v>3.3</v>
      </c>
      <c r="L224" s="107">
        <v>2.2999999999999998</v>
      </c>
      <c r="M224" s="107">
        <v>3</v>
      </c>
      <c r="N224" s="107">
        <v>2.2000000000000002</v>
      </c>
      <c r="O224" s="107">
        <v>3.1</v>
      </c>
      <c r="P224" s="107">
        <f t="shared" si="27"/>
        <v>13.9</v>
      </c>
      <c r="Q224" s="107">
        <f t="shared" si="28"/>
        <v>0.69500000000000006</v>
      </c>
      <c r="R224" s="108">
        <f t="shared" si="42"/>
        <v>1.9649999999999999</v>
      </c>
      <c r="S224" s="108">
        <f t="shared" si="43"/>
        <v>2.3650000000000002</v>
      </c>
      <c r="T224" s="108">
        <f t="shared" si="44"/>
        <v>2.25</v>
      </c>
      <c r="U224" s="108">
        <f t="shared" si="45"/>
        <v>1.61</v>
      </c>
      <c r="V224" s="108">
        <f t="shared" si="46"/>
        <v>1.9549999999999998</v>
      </c>
      <c r="W224" s="26">
        <f t="shared" si="39"/>
        <v>76.900000000000006</v>
      </c>
      <c r="X224" s="175">
        <f t="shared" si="40"/>
        <v>15.380000000000003</v>
      </c>
      <c r="Y224" s="130">
        <v>67</v>
      </c>
      <c r="Z224" s="112">
        <f t="shared" si="47"/>
        <v>53.6</v>
      </c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3"/>
    </row>
    <row r="225" spans="1:44" s="111" customFormat="1" x14ac:dyDescent="0.3">
      <c r="A225" s="105">
        <v>219</v>
      </c>
      <c r="B225" s="125">
        <v>671419</v>
      </c>
      <c r="C225" s="126" t="s">
        <v>326</v>
      </c>
      <c r="D225" s="125">
        <v>10</v>
      </c>
      <c r="E225" s="125">
        <v>15</v>
      </c>
      <c r="F225" s="126">
        <v>13</v>
      </c>
      <c r="G225" s="106">
        <v>10</v>
      </c>
      <c r="H225" s="106">
        <v>14</v>
      </c>
      <c r="I225" s="106">
        <f t="shared" si="48"/>
        <v>62</v>
      </c>
      <c r="J225" s="106">
        <f t="shared" si="26"/>
        <v>9.2999999999999989</v>
      </c>
      <c r="K225" s="107">
        <v>4</v>
      </c>
      <c r="L225" s="107">
        <v>4.0999999999999996</v>
      </c>
      <c r="M225" s="107">
        <v>3</v>
      </c>
      <c r="N225" s="107">
        <v>2.2000000000000002</v>
      </c>
      <c r="O225" s="107">
        <v>2.2000000000000002</v>
      </c>
      <c r="P225" s="107">
        <f t="shared" si="27"/>
        <v>15.5</v>
      </c>
      <c r="Q225" s="107">
        <f t="shared" si="28"/>
        <v>0.77500000000000002</v>
      </c>
      <c r="R225" s="108">
        <f t="shared" si="42"/>
        <v>1.7</v>
      </c>
      <c r="S225" s="108">
        <f t="shared" si="43"/>
        <v>2.4550000000000001</v>
      </c>
      <c r="T225" s="108">
        <f t="shared" si="44"/>
        <v>2.1</v>
      </c>
      <c r="U225" s="108">
        <f t="shared" si="45"/>
        <v>1.61</v>
      </c>
      <c r="V225" s="108">
        <f t="shared" si="46"/>
        <v>2.21</v>
      </c>
      <c r="W225" s="26">
        <f t="shared" si="39"/>
        <v>77.5</v>
      </c>
      <c r="X225" s="175">
        <f t="shared" si="40"/>
        <v>15.5</v>
      </c>
      <c r="Y225" s="130">
        <v>64</v>
      </c>
      <c r="Z225" s="112">
        <f t="shared" si="47"/>
        <v>51.2</v>
      </c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3"/>
    </row>
    <row r="226" spans="1:44" s="111" customFormat="1" x14ac:dyDescent="0.3">
      <c r="A226" s="105">
        <v>220</v>
      </c>
      <c r="B226" s="125">
        <v>671420</v>
      </c>
      <c r="C226" s="126" t="s">
        <v>327</v>
      </c>
      <c r="D226" s="125">
        <v>8</v>
      </c>
      <c r="E226" s="125">
        <v>12</v>
      </c>
      <c r="F226" s="126">
        <v>10</v>
      </c>
      <c r="G226" s="106">
        <v>13</v>
      </c>
      <c r="H226" s="106">
        <v>10</v>
      </c>
      <c r="I226" s="106">
        <f t="shared" si="48"/>
        <v>53</v>
      </c>
      <c r="J226" s="106">
        <f t="shared" si="26"/>
        <v>7.9499999999999993</v>
      </c>
      <c r="K226" s="107">
        <v>4</v>
      </c>
      <c r="L226" s="107">
        <v>2.2999999999999998</v>
      </c>
      <c r="M226" s="107">
        <v>2</v>
      </c>
      <c r="N226" s="107">
        <v>4</v>
      </c>
      <c r="O226" s="107">
        <v>2.2999999999999998</v>
      </c>
      <c r="P226" s="107">
        <f t="shared" si="27"/>
        <v>14.600000000000001</v>
      </c>
      <c r="Q226" s="107">
        <f t="shared" si="28"/>
        <v>0.73000000000000009</v>
      </c>
      <c r="R226" s="108">
        <f t="shared" si="42"/>
        <v>1.4</v>
      </c>
      <c r="S226" s="108">
        <f t="shared" si="43"/>
        <v>1.9149999999999998</v>
      </c>
      <c r="T226" s="108">
        <f t="shared" si="44"/>
        <v>1.6</v>
      </c>
      <c r="U226" s="108">
        <f t="shared" si="45"/>
        <v>2.15</v>
      </c>
      <c r="V226" s="108">
        <f t="shared" si="46"/>
        <v>1.615</v>
      </c>
      <c r="W226" s="26">
        <f t="shared" si="39"/>
        <v>67.599999999999994</v>
      </c>
      <c r="X226" s="175">
        <f t="shared" si="40"/>
        <v>13.52</v>
      </c>
      <c r="Y226" s="130">
        <v>58</v>
      </c>
      <c r="Z226" s="112">
        <f t="shared" si="47"/>
        <v>46.400000000000006</v>
      </c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3"/>
    </row>
    <row r="227" spans="1:44" s="111" customFormat="1" x14ac:dyDescent="0.3">
      <c r="A227" s="105">
        <v>221</v>
      </c>
      <c r="B227" s="125">
        <v>671421</v>
      </c>
      <c r="C227" s="126" t="s">
        <v>328</v>
      </c>
      <c r="D227" s="125">
        <v>10</v>
      </c>
      <c r="E227" s="125">
        <v>11</v>
      </c>
      <c r="F227" s="126">
        <v>12</v>
      </c>
      <c r="G227" s="106">
        <v>7</v>
      </c>
      <c r="H227" s="106">
        <v>9</v>
      </c>
      <c r="I227" s="106">
        <f t="shared" si="48"/>
        <v>49</v>
      </c>
      <c r="J227" s="106">
        <f t="shared" si="26"/>
        <v>7.35</v>
      </c>
      <c r="K227" s="107">
        <v>3</v>
      </c>
      <c r="L227" s="107">
        <v>2.1</v>
      </c>
      <c r="M227" s="107">
        <v>3</v>
      </c>
      <c r="N227" s="107">
        <v>4</v>
      </c>
      <c r="O227" s="107">
        <v>3</v>
      </c>
      <c r="P227" s="107">
        <f t="shared" si="27"/>
        <v>15.1</v>
      </c>
      <c r="Q227" s="107">
        <f t="shared" si="28"/>
        <v>0.755</v>
      </c>
      <c r="R227" s="108">
        <f t="shared" si="42"/>
        <v>1.65</v>
      </c>
      <c r="S227" s="108">
        <f t="shared" si="43"/>
        <v>1.7549999999999999</v>
      </c>
      <c r="T227" s="108">
        <f t="shared" si="44"/>
        <v>1.9499999999999997</v>
      </c>
      <c r="U227" s="108">
        <f t="shared" si="45"/>
        <v>1.25</v>
      </c>
      <c r="V227" s="108">
        <f t="shared" si="46"/>
        <v>1.5</v>
      </c>
      <c r="W227" s="26">
        <f t="shared" si="39"/>
        <v>64.099999999999994</v>
      </c>
      <c r="X227" s="175">
        <f t="shared" si="40"/>
        <v>12.82</v>
      </c>
      <c r="Y227" s="130">
        <v>53</v>
      </c>
      <c r="Z227" s="112">
        <f t="shared" si="47"/>
        <v>42.400000000000006</v>
      </c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3"/>
    </row>
    <row r="228" spans="1:44" s="111" customFormat="1" x14ac:dyDescent="0.3">
      <c r="A228" s="105">
        <v>222</v>
      </c>
      <c r="B228" s="125">
        <v>671422</v>
      </c>
      <c r="C228" s="126" t="s">
        <v>329</v>
      </c>
      <c r="D228" s="125">
        <v>11</v>
      </c>
      <c r="E228" s="125">
        <v>13</v>
      </c>
      <c r="F228" s="126">
        <v>10</v>
      </c>
      <c r="G228" s="106">
        <v>8</v>
      </c>
      <c r="H228" s="106">
        <v>9</v>
      </c>
      <c r="I228" s="106">
        <f t="shared" si="48"/>
        <v>51</v>
      </c>
      <c r="J228" s="106">
        <f t="shared" si="26"/>
        <v>7.6499999999999995</v>
      </c>
      <c r="K228" s="107">
        <v>4</v>
      </c>
      <c r="L228" s="107">
        <v>3</v>
      </c>
      <c r="M228" s="107">
        <v>2.6</v>
      </c>
      <c r="N228" s="107">
        <v>4</v>
      </c>
      <c r="O228" s="107">
        <v>3</v>
      </c>
      <c r="P228" s="107">
        <f t="shared" si="27"/>
        <v>16.600000000000001</v>
      </c>
      <c r="Q228" s="107">
        <f t="shared" si="28"/>
        <v>0.83000000000000007</v>
      </c>
      <c r="R228" s="108">
        <f t="shared" si="42"/>
        <v>1.8499999999999999</v>
      </c>
      <c r="S228" s="108">
        <f t="shared" si="43"/>
        <v>2.1</v>
      </c>
      <c r="T228" s="108">
        <f t="shared" si="44"/>
        <v>1.63</v>
      </c>
      <c r="U228" s="108">
        <f t="shared" si="45"/>
        <v>1.4</v>
      </c>
      <c r="V228" s="108">
        <f t="shared" si="46"/>
        <v>1.5</v>
      </c>
      <c r="W228" s="26">
        <f t="shared" si="39"/>
        <v>67.599999999999994</v>
      </c>
      <c r="X228" s="175">
        <f t="shared" si="40"/>
        <v>13.52</v>
      </c>
      <c r="Y228" s="130">
        <v>54</v>
      </c>
      <c r="Z228" s="112">
        <f t="shared" si="47"/>
        <v>43.2</v>
      </c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3"/>
    </row>
    <row r="229" spans="1:44" s="111" customFormat="1" x14ac:dyDescent="0.3">
      <c r="A229" s="105">
        <v>223</v>
      </c>
      <c r="B229" s="125">
        <v>671423</v>
      </c>
      <c r="C229" s="126" t="s">
        <v>330</v>
      </c>
      <c r="D229" s="125">
        <v>11</v>
      </c>
      <c r="E229" s="125">
        <v>8</v>
      </c>
      <c r="F229" s="126">
        <v>9</v>
      </c>
      <c r="G229" s="106">
        <v>11</v>
      </c>
      <c r="H229" s="106">
        <v>5</v>
      </c>
      <c r="I229" s="106">
        <f t="shared" si="48"/>
        <v>44</v>
      </c>
      <c r="J229" s="106">
        <f t="shared" si="26"/>
        <v>6.6</v>
      </c>
      <c r="K229" s="107">
        <v>3</v>
      </c>
      <c r="L229" s="107">
        <v>2</v>
      </c>
      <c r="M229" s="107">
        <v>3</v>
      </c>
      <c r="N229" s="107">
        <v>2.1</v>
      </c>
      <c r="O229" s="107">
        <v>3</v>
      </c>
      <c r="P229" s="107">
        <f t="shared" si="27"/>
        <v>13.1</v>
      </c>
      <c r="Q229" s="107">
        <f t="shared" si="28"/>
        <v>0.65500000000000003</v>
      </c>
      <c r="R229" s="108">
        <f t="shared" si="42"/>
        <v>1.7999999999999998</v>
      </c>
      <c r="S229" s="108">
        <f t="shared" si="43"/>
        <v>1.3</v>
      </c>
      <c r="T229" s="108">
        <f t="shared" si="44"/>
        <v>1.5</v>
      </c>
      <c r="U229" s="108">
        <f t="shared" si="45"/>
        <v>1.7549999999999999</v>
      </c>
      <c r="V229" s="108">
        <f t="shared" si="46"/>
        <v>0.9</v>
      </c>
      <c r="W229" s="26">
        <f t="shared" si="39"/>
        <v>57.1</v>
      </c>
      <c r="X229" s="175">
        <f t="shared" si="40"/>
        <v>11.420000000000002</v>
      </c>
      <c r="Y229" s="130">
        <v>47</v>
      </c>
      <c r="Z229" s="112">
        <f t="shared" si="47"/>
        <v>37.6</v>
      </c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3"/>
    </row>
    <row r="230" spans="1:44" s="111" customFormat="1" x14ac:dyDescent="0.3">
      <c r="A230" s="105">
        <v>224</v>
      </c>
      <c r="B230" s="125">
        <v>671424</v>
      </c>
      <c r="C230" s="126" t="s">
        <v>331</v>
      </c>
      <c r="D230" s="125">
        <v>16</v>
      </c>
      <c r="E230" s="125">
        <v>10</v>
      </c>
      <c r="F230" s="126">
        <v>2.9</v>
      </c>
      <c r="G230" s="106">
        <v>5.6</v>
      </c>
      <c r="H230" s="106">
        <v>10</v>
      </c>
      <c r="I230" s="106">
        <f t="shared" si="48"/>
        <v>44.5</v>
      </c>
      <c r="J230" s="106">
        <f t="shared" si="26"/>
        <v>6.6749999999999998</v>
      </c>
      <c r="K230" s="107">
        <v>2</v>
      </c>
      <c r="L230" s="107">
        <v>3</v>
      </c>
      <c r="M230" s="107">
        <v>2</v>
      </c>
      <c r="N230" s="107">
        <v>1.3</v>
      </c>
      <c r="O230" s="107">
        <v>3</v>
      </c>
      <c r="P230" s="107">
        <f t="shared" si="27"/>
        <v>11.3</v>
      </c>
      <c r="Q230" s="107">
        <f t="shared" si="28"/>
        <v>0.56500000000000006</v>
      </c>
      <c r="R230" s="108">
        <f t="shared" si="42"/>
        <v>2.5</v>
      </c>
      <c r="S230" s="108">
        <f t="shared" si="43"/>
        <v>1.65</v>
      </c>
      <c r="T230" s="108">
        <f t="shared" si="44"/>
        <v>0.53500000000000003</v>
      </c>
      <c r="U230" s="108">
        <f t="shared" si="45"/>
        <v>0.90500000000000003</v>
      </c>
      <c r="V230" s="108">
        <f t="shared" si="46"/>
        <v>1.65</v>
      </c>
      <c r="W230" s="26">
        <f t="shared" si="39"/>
        <v>55.8</v>
      </c>
      <c r="X230" s="175">
        <f t="shared" si="40"/>
        <v>11.16</v>
      </c>
      <c r="Y230" s="130">
        <v>59</v>
      </c>
      <c r="Z230" s="112">
        <f t="shared" si="47"/>
        <v>47.2</v>
      </c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3"/>
    </row>
    <row r="231" spans="1:44" s="111" customFormat="1" x14ac:dyDescent="0.3">
      <c r="A231" s="105">
        <v>225</v>
      </c>
      <c r="B231" s="125">
        <v>671425</v>
      </c>
      <c r="C231" s="126" t="s">
        <v>332</v>
      </c>
      <c r="D231" s="125">
        <v>13</v>
      </c>
      <c r="E231" s="125">
        <v>14</v>
      </c>
      <c r="F231" s="126">
        <v>12</v>
      </c>
      <c r="G231" s="106">
        <v>13</v>
      </c>
      <c r="H231" s="106">
        <v>14</v>
      </c>
      <c r="I231" s="106">
        <f t="shared" si="48"/>
        <v>66</v>
      </c>
      <c r="J231" s="106">
        <f t="shared" si="26"/>
        <v>9.9</v>
      </c>
      <c r="K231" s="107">
        <v>4</v>
      </c>
      <c r="L231" s="107">
        <v>3</v>
      </c>
      <c r="M231" s="107">
        <v>2</v>
      </c>
      <c r="N231" s="107">
        <v>3</v>
      </c>
      <c r="O231" s="107">
        <v>2.1</v>
      </c>
      <c r="P231" s="107">
        <f t="shared" si="27"/>
        <v>14.1</v>
      </c>
      <c r="Q231" s="107">
        <f t="shared" si="28"/>
        <v>0.70500000000000007</v>
      </c>
      <c r="R231" s="108">
        <f t="shared" si="42"/>
        <v>2.15</v>
      </c>
      <c r="S231" s="108">
        <f t="shared" si="43"/>
        <v>2.25</v>
      </c>
      <c r="T231" s="108">
        <f t="shared" si="44"/>
        <v>1.9</v>
      </c>
      <c r="U231" s="108">
        <f t="shared" si="45"/>
        <v>2.1</v>
      </c>
      <c r="V231" s="108">
        <f t="shared" si="46"/>
        <v>2.2050000000000001</v>
      </c>
      <c r="W231" s="26">
        <f t="shared" si="39"/>
        <v>80.099999999999994</v>
      </c>
      <c r="X231" s="175">
        <f t="shared" si="40"/>
        <v>16.02</v>
      </c>
      <c r="Y231" s="130">
        <v>70</v>
      </c>
      <c r="Z231" s="112">
        <f t="shared" si="47"/>
        <v>56</v>
      </c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3"/>
    </row>
    <row r="232" spans="1:44" s="111" customFormat="1" x14ac:dyDescent="0.3">
      <c r="A232" s="105">
        <v>226</v>
      </c>
      <c r="B232" s="125">
        <v>671426</v>
      </c>
      <c r="C232" s="126" t="s">
        <v>333</v>
      </c>
      <c r="D232" s="125">
        <v>10</v>
      </c>
      <c r="E232" s="125">
        <v>9</v>
      </c>
      <c r="F232" s="126">
        <v>8</v>
      </c>
      <c r="G232" s="106">
        <v>8</v>
      </c>
      <c r="H232" s="106">
        <v>6</v>
      </c>
      <c r="I232" s="106">
        <f t="shared" si="48"/>
        <v>41</v>
      </c>
      <c r="J232" s="106">
        <f t="shared" si="26"/>
        <v>6.1499999999999995</v>
      </c>
      <c r="K232" s="107">
        <v>2.1</v>
      </c>
      <c r="L232" s="107">
        <v>3</v>
      </c>
      <c r="M232" s="107">
        <v>4</v>
      </c>
      <c r="N232" s="107">
        <v>3</v>
      </c>
      <c r="O232" s="107">
        <v>2.1</v>
      </c>
      <c r="P232" s="107">
        <f t="shared" si="27"/>
        <v>14.2</v>
      </c>
      <c r="Q232" s="107">
        <f t="shared" si="28"/>
        <v>0.71</v>
      </c>
      <c r="R232" s="108">
        <f t="shared" si="42"/>
        <v>1.605</v>
      </c>
      <c r="S232" s="108">
        <f t="shared" si="43"/>
        <v>1.5</v>
      </c>
      <c r="T232" s="108">
        <f t="shared" si="44"/>
        <v>1.4</v>
      </c>
      <c r="U232" s="108">
        <f t="shared" si="45"/>
        <v>1.35</v>
      </c>
      <c r="V232" s="108">
        <f t="shared" si="46"/>
        <v>1.0049999999999999</v>
      </c>
      <c r="W232" s="26">
        <f t="shared" si="39"/>
        <v>55.2</v>
      </c>
      <c r="X232" s="175">
        <f t="shared" si="40"/>
        <v>11.040000000000001</v>
      </c>
      <c r="Y232" s="130">
        <v>45</v>
      </c>
      <c r="Z232" s="112">
        <f t="shared" si="47"/>
        <v>36</v>
      </c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3"/>
    </row>
    <row r="233" spans="1:44" s="111" customFormat="1" x14ac:dyDescent="0.3">
      <c r="A233" s="105">
        <v>227</v>
      </c>
      <c r="B233" s="125">
        <v>671427</v>
      </c>
      <c r="C233" s="126" t="s">
        <v>334</v>
      </c>
      <c r="D233" s="125">
        <v>15</v>
      </c>
      <c r="E233" s="125">
        <v>16</v>
      </c>
      <c r="F233" s="126">
        <v>9</v>
      </c>
      <c r="G233" s="106">
        <v>6</v>
      </c>
      <c r="H233" s="106">
        <v>15.9</v>
      </c>
      <c r="I233" s="106">
        <f t="shared" si="48"/>
        <v>61.9</v>
      </c>
      <c r="J233" s="106">
        <f t="shared" si="26"/>
        <v>9.2850000000000001</v>
      </c>
      <c r="K233" s="107">
        <v>4</v>
      </c>
      <c r="L233" s="107">
        <v>2.1</v>
      </c>
      <c r="M233" s="107">
        <v>3</v>
      </c>
      <c r="N233" s="107">
        <v>2.1</v>
      </c>
      <c r="O233" s="107">
        <v>4</v>
      </c>
      <c r="P233" s="107">
        <f t="shared" si="27"/>
        <v>15.2</v>
      </c>
      <c r="Q233" s="107">
        <f t="shared" si="28"/>
        <v>0.76</v>
      </c>
      <c r="R233" s="108">
        <f t="shared" si="42"/>
        <v>2.4500000000000002</v>
      </c>
      <c r="S233" s="108">
        <f t="shared" si="43"/>
        <v>2.5049999999999999</v>
      </c>
      <c r="T233" s="108">
        <f t="shared" si="44"/>
        <v>1.5</v>
      </c>
      <c r="U233" s="108">
        <f t="shared" si="45"/>
        <v>1.0049999999999999</v>
      </c>
      <c r="V233" s="108">
        <f t="shared" si="46"/>
        <v>2.585</v>
      </c>
      <c r="W233" s="26">
        <f t="shared" si="39"/>
        <v>77.099999999999994</v>
      </c>
      <c r="X233" s="175">
        <f t="shared" si="40"/>
        <v>15.42</v>
      </c>
      <c r="Y233" s="130">
        <v>68</v>
      </c>
      <c r="Z233" s="112">
        <f t="shared" si="47"/>
        <v>54.400000000000006</v>
      </c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3"/>
    </row>
    <row r="234" spans="1:44" s="111" customFormat="1" x14ac:dyDescent="0.3">
      <c r="A234" s="105">
        <v>228</v>
      </c>
      <c r="B234" s="125">
        <v>671428</v>
      </c>
      <c r="C234" s="126" t="s">
        <v>335</v>
      </c>
      <c r="D234" s="125">
        <v>16</v>
      </c>
      <c r="E234" s="125">
        <v>17</v>
      </c>
      <c r="F234" s="126">
        <v>12</v>
      </c>
      <c r="G234" s="106">
        <v>4</v>
      </c>
      <c r="H234" s="106">
        <v>16.899999999999999</v>
      </c>
      <c r="I234" s="106">
        <f t="shared" si="48"/>
        <v>65.900000000000006</v>
      </c>
      <c r="J234" s="106">
        <f t="shared" si="26"/>
        <v>9.8849999999999998</v>
      </c>
      <c r="K234" s="107">
        <v>5</v>
      </c>
      <c r="L234" s="107">
        <v>4</v>
      </c>
      <c r="M234" s="107">
        <v>3</v>
      </c>
      <c r="N234" s="107">
        <v>2</v>
      </c>
      <c r="O234" s="107">
        <v>3</v>
      </c>
      <c r="P234" s="107">
        <f t="shared" si="27"/>
        <v>17</v>
      </c>
      <c r="Q234" s="107">
        <f t="shared" si="28"/>
        <v>0.85000000000000009</v>
      </c>
      <c r="R234" s="108">
        <f t="shared" si="42"/>
        <v>2.65</v>
      </c>
      <c r="S234" s="108">
        <f t="shared" si="43"/>
        <v>2.75</v>
      </c>
      <c r="T234" s="108">
        <f t="shared" si="44"/>
        <v>1.9499999999999997</v>
      </c>
      <c r="U234" s="108">
        <f t="shared" si="45"/>
        <v>0.7</v>
      </c>
      <c r="V234" s="108">
        <f t="shared" si="46"/>
        <v>2.6849999999999996</v>
      </c>
      <c r="W234" s="26">
        <f t="shared" si="39"/>
        <v>82.9</v>
      </c>
      <c r="X234" s="175">
        <f t="shared" si="40"/>
        <v>16.580000000000002</v>
      </c>
      <c r="Y234" s="130">
        <v>70</v>
      </c>
      <c r="Z234" s="112">
        <f t="shared" si="47"/>
        <v>56</v>
      </c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3"/>
    </row>
    <row r="235" spans="1:44" s="111" customFormat="1" x14ac:dyDescent="0.3">
      <c r="A235" s="105">
        <v>229</v>
      </c>
      <c r="B235" s="125">
        <v>671429</v>
      </c>
      <c r="C235" s="126" t="s">
        <v>336</v>
      </c>
      <c r="D235" s="125">
        <v>17</v>
      </c>
      <c r="E235" s="125">
        <v>10</v>
      </c>
      <c r="F235" s="126">
        <v>14</v>
      </c>
      <c r="G235" s="106">
        <v>8</v>
      </c>
      <c r="H235" s="106">
        <v>9</v>
      </c>
      <c r="I235" s="106">
        <f t="shared" si="48"/>
        <v>58</v>
      </c>
      <c r="J235" s="106">
        <f t="shared" si="26"/>
        <v>8.6999999999999993</v>
      </c>
      <c r="K235" s="107">
        <v>4</v>
      </c>
      <c r="L235" s="107">
        <v>3</v>
      </c>
      <c r="M235" s="107">
        <v>2</v>
      </c>
      <c r="N235" s="107">
        <v>2.2999999999999998</v>
      </c>
      <c r="O235" s="107">
        <v>3</v>
      </c>
      <c r="P235" s="107">
        <f t="shared" si="27"/>
        <v>14.3</v>
      </c>
      <c r="Q235" s="107">
        <f t="shared" si="28"/>
        <v>0.71500000000000008</v>
      </c>
      <c r="R235" s="108">
        <f t="shared" si="42"/>
        <v>2.75</v>
      </c>
      <c r="S235" s="108">
        <f t="shared" si="43"/>
        <v>1.65</v>
      </c>
      <c r="T235" s="108">
        <f t="shared" si="44"/>
        <v>2.2000000000000002</v>
      </c>
      <c r="U235" s="108">
        <f t="shared" si="45"/>
        <v>1.3149999999999999</v>
      </c>
      <c r="V235" s="108">
        <f t="shared" si="46"/>
        <v>1.5</v>
      </c>
      <c r="W235" s="26">
        <f t="shared" si="39"/>
        <v>72.3</v>
      </c>
      <c r="X235" s="175">
        <f t="shared" si="40"/>
        <v>14.46</v>
      </c>
      <c r="Y235" s="130">
        <v>65</v>
      </c>
      <c r="Z235" s="112">
        <f t="shared" si="47"/>
        <v>52</v>
      </c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3"/>
    </row>
    <row r="236" spans="1:44" s="111" customFormat="1" x14ac:dyDescent="0.3">
      <c r="A236" s="105">
        <v>230</v>
      </c>
      <c r="B236" s="125">
        <v>671430</v>
      </c>
      <c r="C236" s="126" t="s">
        <v>337</v>
      </c>
      <c r="D236" s="125">
        <v>16</v>
      </c>
      <c r="E236" s="125">
        <v>16</v>
      </c>
      <c r="F236" s="126">
        <v>10</v>
      </c>
      <c r="G236" s="106">
        <v>10.9</v>
      </c>
      <c r="H236" s="106">
        <v>13</v>
      </c>
      <c r="I236" s="106">
        <f t="shared" si="48"/>
        <v>65.900000000000006</v>
      </c>
      <c r="J236" s="106">
        <f t="shared" si="26"/>
        <v>9.8849999999999998</v>
      </c>
      <c r="K236" s="107">
        <v>3</v>
      </c>
      <c r="L236" s="107">
        <v>4</v>
      </c>
      <c r="M236" s="107">
        <v>4</v>
      </c>
      <c r="N236" s="107">
        <v>3</v>
      </c>
      <c r="O236" s="107">
        <v>2.1</v>
      </c>
      <c r="P236" s="107">
        <f t="shared" si="27"/>
        <v>16.100000000000001</v>
      </c>
      <c r="Q236" s="107">
        <f t="shared" si="28"/>
        <v>0.80500000000000016</v>
      </c>
      <c r="R236" s="108">
        <f t="shared" si="42"/>
        <v>2.5499999999999998</v>
      </c>
      <c r="S236" s="108">
        <f t="shared" si="43"/>
        <v>2.6</v>
      </c>
      <c r="T236" s="108">
        <f t="shared" si="44"/>
        <v>1.7</v>
      </c>
      <c r="U236" s="108">
        <f t="shared" si="45"/>
        <v>1.7850000000000001</v>
      </c>
      <c r="V236" s="108">
        <f t="shared" si="46"/>
        <v>2.0550000000000002</v>
      </c>
      <c r="W236" s="26">
        <f t="shared" si="39"/>
        <v>82</v>
      </c>
      <c r="X236" s="175">
        <f t="shared" si="40"/>
        <v>16.400000000000002</v>
      </c>
      <c r="Y236" s="130">
        <v>70</v>
      </c>
      <c r="Z236" s="112">
        <f t="shared" si="47"/>
        <v>56</v>
      </c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3"/>
    </row>
    <row r="237" spans="1:44" s="111" customFormat="1" x14ac:dyDescent="0.3">
      <c r="A237" s="105">
        <v>231</v>
      </c>
      <c r="B237" s="125">
        <v>671431</v>
      </c>
      <c r="C237" s="126" t="s">
        <v>338</v>
      </c>
      <c r="D237" s="125">
        <v>6</v>
      </c>
      <c r="E237" s="125">
        <v>9</v>
      </c>
      <c r="F237" s="126">
        <v>11</v>
      </c>
      <c r="G237" s="106">
        <v>6</v>
      </c>
      <c r="H237" s="106">
        <v>4</v>
      </c>
      <c r="I237" s="106">
        <f t="shared" si="48"/>
        <v>36</v>
      </c>
      <c r="J237" s="106">
        <f t="shared" si="26"/>
        <v>5.3999999999999995</v>
      </c>
      <c r="K237" s="107">
        <v>2</v>
      </c>
      <c r="L237" s="107">
        <v>3</v>
      </c>
      <c r="M237" s="107">
        <v>2.1</v>
      </c>
      <c r="N237" s="107">
        <v>3</v>
      </c>
      <c r="O237" s="107">
        <v>1.9</v>
      </c>
      <c r="P237" s="107">
        <f t="shared" si="27"/>
        <v>12</v>
      </c>
      <c r="Q237" s="107">
        <f t="shared" si="28"/>
        <v>0.60000000000000009</v>
      </c>
      <c r="R237" s="108">
        <f t="shared" si="42"/>
        <v>0.99999999999999989</v>
      </c>
      <c r="S237" s="108">
        <f t="shared" si="43"/>
        <v>1.5</v>
      </c>
      <c r="T237" s="108">
        <f t="shared" si="44"/>
        <v>1.7549999999999999</v>
      </c>
      <c r="U237" s="108">
        <f t="shared" si="45"/>
        <v>1.0499999999999998</v>
      </c>
      <c r="V237" s="108">
        <f t="shared" si="46"/>
        <v>0.69499999999999995</v>
      </c>
      <c r="W237" s="26">
        <f t="shared" si="39"/>
        <v>48</v>
      </c>
      <c r="X237" s="175">
        <f t="shared" si="40"/>
        <v>9.6000000000000014</v>
      </c>
      <c r="Y237" s="130">
        <v>42</v>
      </c>
      <c r="Z237" s="112">
        <f t="shared" si="47"/>
        <v>33.6</v>
      </c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3"/>
    </row>
    <row r="238" spans="1:44" s="111" customFormat="1" x14ac:dyDescent="0.3">
      <c r="A238" s="105">
        <v>232</v>
      </c>
      <c r="B238" s="125">
        <v>671432</v>
      </c>
      <c r="C238" s="126" t="s">
        <v>339</v>
      </c>
      <c r="D238" s="125">
        <v>18</v>
      </c>
      <c r="E238" s="125">
        <v>10</v>
      </c>
      <c r="F238" s="126">
        <v>8</v>
      </c>
      <c r="G238" s="106">
        <v>10</v>
      </c>
      <c r="H238" s="106">
        <v>11</v>
      </c>
      <c r="I238" s="106">
        <f t="shared" si="48"/>
        <v>57</v>
      </c>
      <c r="J238" s="106">
        <f t="shared" si="26"/>
        <v>8.5499999999999989</v>
      </c>
      <c r="K238" s="107">
        <v>4</v>
      </c>
      <c r="L238" s="107">
        <v>3</v>
      </c>
      <c r="M238" s="107">
        <v>4</v>
      </c>
      <c r="N238" s="107">
        <v>2.1</v>
      </c>
      <c r="O238" s="107">
        <v>3</v>
      </c>
      <c r="P238" s="107">
        <f t="shared" si="27"/>
        <v>16.100000000000001</v>
      </c>
      <c r="Q238" s="107">
        <f t="shared" si="28"/>
        <v>0.80500000000000016</v>
      </c>
      <c r="R238" s="108">
        <f t="shared" si="42"/>
        <v>2.9</v>
      </c>
      <c r="S238" s="108">
        <f t="shared" si="43"/>
        <v>1.65</v>
      </c>
      <c r="T238" s="108">
        <f t="shared" si="44"/>
        <v>1.4</v>
      </c>
      <c r="U238" s="108">
        <f t="shared" si="45"/>
        <v>1.605</v>
      </c>
      <c r="V238" s="108">
        <f t="shared" si="46"/>
        <v>1.7999999999999998</v>
      </c>
      <c r="W238" s="26">
        <f t="shared" si="39"/>
        <v>73.099999999999994</v>
      </c>
      <c r="X238" s="175">
        <f t="shared" si="40"/>
        <v>14.62</v>
      </c>
      <c r="Y238" s="130">
        <v>79</v>
      </c>
      <c r="Z238" s="112">
        <f t="shared" si="47"/>
        <v>63.2</v>
      </c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3"/>
    </row>
    <row r="239" spans="1:44" s="111" customFormat="1" x14ac:dyDescent="0.3">
      <c r="A239" s="105">
        <v>233</v>
      </c>
      <c r="B239" s="125">
        <v>671433</v>
      </c>
      <c r="C239" s="126" t="s">
        <v>340</v>
      </c>
      <c r="D239" s="125">
        <v>17</v>
      </c>
      <c r="E239" s="125">
        <v>16</v>
      </c>
      <c r="F239" s="126">
        <v>19</v>
      </c>
      <c r="G239" s="106">
        <v>12</v>
      </c>
      <c r="H239" s="106">
        <v>19</v>
      </c>
      <c r="I239" s="106">
        <f t="shared" si="48"/>
        <v>83</v>
      </c>
      <c r="J239" s="106">
        <f t="shared" si="26"/>
        <v>12.45</v>
      </c>
      <c r="K239" s="107">
        <v>5</v>
      </c>
      <c r="L239" s="107">
        <v>6</v>
      </c>
      <c r="M239" s="107">
        <v>5</v>
      </c>
      <c r="N239" s="107">
        <v>6</v>
      </c>
      <c r="O239" s="107">
        <v>5</v>
      </c>
      <c r="P239" s="107">
        <f t="shared" si="27"/>
        <v>27</v>
      </c>
      <c r="Q239" s="107">
        <f t="shared" si="28"/>
        <v>1.35</v>
      </c>
      <c r="R239" s="108">
        <f t="shared" si="42"/>
        <v>2.8</v>
      </c>
      <c r="S239" s="108">
        <f t="shared" si="43"/>
        <v>2.7</v>
      </c>
      <c r="T239" s="108">
        <f t="shared" si="44"/>
        <v>3.1</v>
      </c>
      <c r="U239" s="108">
        <f t="shared" si="45"/>
        <v>2.0999999999999996</v>
      </c>
      <c r="V239" s="108">
        <f t="shared" si="46"/>
        <v>3.1</v>
      </c>
      <c r="W239" s="26">
        <f t="shared" si="39"/>
        <v>110</v>
      </c>
      <c r="X239" s="175">
        <f t="shared" si="40"/>
        <v>22</v>
      </c>
      <c r="Y239" s="130">
        <v>90</v>
      </c>
      <c r="Z239" s="112">
        <f t="shared" si="47"/>
        <v>72</v>
      </c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3"/>
    </row>
    <row r="240" spans="1:44" s="111" customFormat="1" x14ac:dyDescent="0.3">
      <c r="A240" s="105">
        <v>234</v>
      </c>
      <c r="B240" s="125">
        <v>671434</v>
      </c>
      <c r="C240" s="126" t="s">
        <v>341</v>
      </c>
      <c r="D240" s="125">
        <v>17</v>
      </c>
      <c r="E240" s="125">
        <v>13</v>
      </c>
      <c r="F240" s="126">
        <v>10</v>
      </c>
      <c r="G240" s="106">
        <v>4</v>
      </c>
      <c r="H240" s="106">
        <v>13</v>
      </c>
      <c r="I240" s="106">
        <f t="shared" si="48"/>
        <v>57</v>
      </c>
      <c r="J240" s="106">
        <f t="shared" si="26"/>
        <v>8.5499999999999989</v>
      </c>
      <c r="K240" s="107">
        <v>4</v>
      </c>
      <c r="L240" s="107">
        <v>4.5</v>
      </c>
      <c r="M240" s="107">
        <v>3</v>
      </c>
      <c r="N240" s="107">
        <v>5</v>
      </c>
      <c r="O240" s="107">
        <v>4</v>
      </c>
      <c r="P240" s="107">
        <f t="shared" si="27"/>
        <v>20.5</v>
      </c>
      <c r="Q240" s="107">
        <f t="shared" si="28"/>
        <v>1.0250000000000001</v>
      </c>
      <c r="R240" s="108">
        <f t="shared" si="42"/>
        <v>2.75</v>
      </c>
      <c r="S240" s="108">
        <f t="shared" si="43"/>
        <v>2.1749999999999998</v>
      </c>
      <c r="T240" s="108">
        <f t="shared" si="44"/>
        <v>1.65</v>
      </c>
      <c r="U240" s="108">
        <f t="shared" si="45"/>
        <v>0.85</v>
      </c>
      <c r="V240" s="108">
        <f t="shared" si="46"/>
        <v>2.15</v>
      </c>
      <c r="W240" s="26">
        <f t="shared" si="39"/>
        <v>77.5</v>
      </c>
      <c r="X240" s="175">
        <f t="shared" si="40"/>
        <v>15.5</v>
      </c>
      <c r="Y240" s="130">
        <v>61</v>
      </c>
      <c r="Z240" s="112">
        <f t="shared" si="47"/>
        <v>48.800000000000004</v>
      </c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3"/>
    </row>
    <row r="241" spans="1:44" s="111" customFormat="1" x14ac:dyDescent="0.3">
      <c r="A241" s="105">
        <v>235</v>
      </c>
      <c r="B241" s="125">
        <v>671435</v>
      </c>
      <c r="C241" s="126" t="s">
        <v>342</v>
      </c>
      <c r="D241" s="125">
        <v>9</v>
      </c>
      <c r="E241" s="125">
        <v>10</v>
      </c>
      <c r="F241" s="126">
        <v>11</v>
      </c>
      <c r="G241" s="106">
        <v>6</v>
      </c>
      <c r="H241" s="106">
        <v>10</v>
      </c>
      <c r="I241" s="106">
        <f t="shared" si="48"/>
        <v>46</v>
      </c>
      <c r="J241" s="106">
        <f t="shared" si="26"/>
        <v>6.8999999999999995</v>
      </c>
      <c r="K241" s="107">
        <v>2</v>
      </c>
      <c r="L241" s="107">
        <v>2.5</v>
      </c>
      <c r="M241" s="107">
        <v>2.5</v>
      </c>
      <c r="N241" s="107">
        <v>3</v>
      </c>
      <c r="O241" s="107">
        <v>2</v>
      </c>
      <c r="P241" s="107">
        <f t="shared" si="27"/>
        <v>12</v>
      </c>
      <c r="Q241" s="107">
        <f t="shared" si="28"/>
        <v>0.60000000000000009</v>
      </c>
      <c r="R241" s="108">
        <f t="shared" si="42"/>
        <v>1.45</v>
      </c>
      <c r="S241" s="108">
        <f t="shared" si="43"/>
        <v>1.625</v>
      </c>
      <c r="T241" s="108">
        <f t="shared" si="44"/>
        <v>1.7749999999999999</v>
      </c>
      <c r="U241" s="108">
        <f t="shared" si="45"/>
        <v>1.0499999999999998</v>
      </c>
      <c r="V241" s="108">
        <f t="shared" si="46"/>
        <v>1.6</v>
      </c>
      <c r="W241" s="26">
        <f t="shared" si="39"/>
        <v>58</v>
      </c>
      <c r="X241" s="175">
        <f t="shared" si="40"/>
        <v>11.600000000000001</v>
      </c>
      <c r="Y241" s="130">
        <v>52</v>
      </c>
      <c r="Z241" s="112">
        <f t="shared" si="47"/>
        <v>41.6</v>
      </c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3"/>
    </row>
    <row r="242" spans="1:44" s="111" customFormat="1" x14ac:dyDescent="0.3">
      <c r="A242" s="105">
        <v>236</v>
      </c>
      <c r="B242" s="125">
        <v>671436</v>
      </c>
      <c r="C242" s="126" t="s">
        <v>343</v>
      </c>
      <c r="D242" s="125">
        <v>14</v>
      </c>
      <c r="E242" s="125">
        <v>8</v>
      </c>
      <c r="F242" s="126">
        <v>7</v>
      </c>
      <c r="G242" s="106">
        <v>6</v>
      </c>
      <c r="H242" s="106">
        <v>8</v>
      </c>
      <c r="I242" s="106">
        <f t="shared" si="48"/>
        <v>43</v>
      </c>
      <c r="J242" s="106">
        <f t="shared" si="26"/>
        <v>6.45</v>
      </c>
      <c r="K242" s="107">
        <v>4</v>
      </c>
      <c r="L242" s="107">
        <v>4.5</v>
      </c>
      <c r="M242" s="107">
        <v>3</v>
      </c>
      <c r="N242" s="107">
        <v>2</v>
      </c>
      <c r="O242" s="107">
        <v>4</v>
      </c>
      <c r="P242" s="107">
        <f t="shared" si="27"/>
        <v>17.5</v>
      </c>
      <c r="Q242" s="107">
        <f t="shared" si="28"/>
        <v>0.875</v>
      </c>
      <c r="R242" s="108">
        <f t="shared" si="42"/>
        <v>2.3000000000000003</v>
      </c>
      <c r="S242" s="108">
        <f t="shared" si="43"/>
        <v>1.425</v>
      </c>
      <c r="T242" s="108">
        <f t="shared" si="44"/>
        <v>1.2000000000000002</v>
      </c>
      <c r="U242" s="108">
        <f t="shared" si="45"/>
        <v>0.99999999999999989</v>
      </c>
      <c r="V242" s="108">
        <f t="shared" si="46"/>
        <v>1.4</v>
      </c>
      <c r="W242" s="26">
        <f t="shared" si="39"/>
        <v>60.5</v>
      </c>
      <c r="X242" s="175">
        <f t="shared" si="40"/>
        <v>12.100000000000001</v>
      </c>
      <c r="Y242" s="130">
        <v>46</v>
      </c>
      <c r="Z242" s="112">
        <f t="shared" si="47"/>
        <v>36.800000000000004</v>
      </c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3"/>
    </row>
    <row r="243" spans="1:44" s="111" customFormat="1" x14ac:dyDescent="0.3">
      <c r="A243" s="105">
        <v>237</v>
      </c>
      <c r="B243" s="125">
        <v>671437</v>
      </c>
      <c r="C243" s="126" t="s">
        <v>344</v>
      </c>
      <c r="D243" s="125">
        <v>16</v>
      </c>
      <c r="E243" s="125">
        <v>11</v>
      </c>
      <c r="F243" s="126">
        <v>10</v>
      </c>
      <c r="G243" s="106">
        <v>15</v>
      </c>
      <c r="H243" s="106">
        <v>12</v>
      </c>
      <c r="I243" s="106">
        <f t="shared" si="48"/>
        <v>64</v>
      </c>
      <c r="J243" s="106">
        <f t="shared" si="26"/>
        <v>9.6</v>
      </c>
      <c r="K243" s="107">
        <v>4</v>
      </c>
      <c r="L243" s="107">
        <v>4.5</v>
      </c>
      <c r="M243" s="107">
        <v>4</v>
      </c>
      <c r="N243" s="107">
        <v>4</v>
      </c>
      <c r="O243" s="107">
        <v>3</v>
      </c>
      <c r="P243" s="107">
        <f t="shared" si="27"/>
        <v>19.5</v>
      </c>
      <c r="Q243" s="107">
        <f t="shared" si="28"/>
        <v>0.97500000000000009</v>
      </c>
      <c r="R243" s="108">
        <f t="shared" si="42"/>
        <v>2.6</v>
      </c>
      <c r="S243" s="108">
        <f t="shared" si="43"/>
        <v>1.875</v>
      </c>
      <c r="T243" s="108">
        <f t="shared" si="44"/>
        <v>1.7</v>
      </c>
      <c r="U243" s="108">
        <f t="shared" si="45"/>
        <v>2.4500000000000002</v>
      </c>
      <c r="V243" s="108">
        <f t="shared" si="46"/>
        <v>1.9499999999999997</v>
      </c>
      <c r="W243" s="26">
        <f t="shared" si="39"/>
        <v>83.5</v>
      </c>
      <c r="X243" s="175">
        <f t="shared" si="40"/>
        <v>16.7</v>
      </c>
      <c r="Y243" s="130">
        <v>74</v>
      </c>
      <c r="Z243" s="112">
        <f t="shared" si="47"/>
        <v>59.2</v>
      </c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3"/>
    </row>
    <row r="244" spans="1:44" s="111" customFormat="1" x14ac:dyDescent="0.3">
      <c r="A244" s="105">
        <v>238</v>
      </c>
      <c r="B244" s="125">
        <v>671438</v>
      </c>
      <c r="C244" s="126" t="s">
        <v>345</v>
      </c>
      <c r="D244" s="125">
        <v>12</v>
      </c>
      <c r="E244" s="125">
        <v>15</v>
      </c>
      <c r="F244" s="126">
        <v>12</v>
      </c>
      <c r="G244" s="106">
        <v>10</v>
      </c>
      <c r="H244" s="106">
        <v>15</v>
      </c>
      <c r="I244" s="106">
        <f t="shared" si="48"/>
        <v>64</v>
      </c>
      <c r="J244" s="106">
        <f t="shared" si="26"/>
        <v>9.6</v>
      </c>
      <c r="K244" s="107">
        <v>5</v>
      </c>
      <c r="L244" s="107">
        <v>4</v>
      </c>
      <c r="M244" s="107">
        <v>5</v>
      </c>
      <c r="N244" s="107">
        <v>4</v>
      </c>
      <c r="O244" s="107">
        <v>5</v>
      </c>
      <c r="P244" s="107">
        <f t="shared" si="27"/>
        <v>23</v>
      </c>
      <c r="Q244" s="107">
        <f t="shared" si="28"/>
        <v>1.1500000000000001</v>
      </c>
      <c r="R244" s="108">
        <f t="shared" si="42"/>
        <v>2.0499999999999998</v>
      </c>
      <c r="S244" s="108">
        <f t="shared" si="43"/>
        <v>2.4500000000000002</v>
      </c>
      <c r="T244" s="108">
        <f t="shared" si="44"/>
        <v>2.0499999999999998</v>
      </c>
      <c r="U244" s="108">
        <f t="shared" si="45"/>
        <v>1.7</v>
      </c>
      <c r="V244" s="108">
        <f t="shared" si="46"/>
        <v>2.5</v>
      </c>
      <c r="W244" s="26">
        <f t="shared" si="39"/>
        <v>87</v>
      </c>
      <c r="X244" s="175">
        <f t="shared" si="40"/>
        <v>17.400000000000002</v>
      </c>
      <c r="Y244" s="130">
        <v>70</v>
      </c>
      <c r="Z244" s="112">
        <f t="shared" si="47"/>
        <v>56</v>
      </c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3"/>
    </row>
    <row r="245" spans="1:44" s="111" customFormat="1" x14ac:dyDescent="0.3">
      <c r="A245" s="105">
        <v>239</v>
      </c>
      <c r="B245" s="125">
        <v>671439</v>
      </c>
      <c r="C245" s="126" t="s">
        <v>346</v>
      </c>
      <c r="D245" s="131">
        <v>11</v>
      </c>
      <c r="E245" s="131">
        <v>8</v>
      </c>
      <c r="F245" s="131">
        <v>6</v>
      </c>
      <c r="G245" s="106">
        <v>11</v>
      </c>
      <c r="H245" s="106">
        <v>9</v>
      </c>
      <c r="I245" s="106">
        <f t="shared" si="48"/>
        <v>45</v>
      </c>
      <c r="J245" s="106">
        <f t="shared" si="26"/>
        <v>6.75</v>
      </c>
      <c r="K245" s="107">
        <v>2</v>
      </c>
      <c r="L245" s="107">
        <v>2.5</v>
      </c>
      <c r="M245" s="107">
        <v>3</v>
      </c>
      <c r="N245" s="107">
        <v>2</v>
      </c>
      <c r="O245" s="107">
        <v>4</v>
      </c>
      <c r="P245" s="107">
        <f t="shared" si="27"/>
        <v>13.5</v>
      </c>
      <c r="Q245" s="107">
        <f t="shared" si="28"/>
        <v>0.67500000000000004</v>
      </c>
      <c r="R245" s="108">
        <f t="shared" si="42"/>
        <v>1.75</v>
      </c>
      <c r="S245" s="108">
        <f t="shared" si="43"/>
        <v>1.325</v>
      </c>
      <c r="T245" s="108">
        <f t="shared" si="44"/>
        <v>1.0499999999999998</v>
      </c>
      <c r="U245" s="108">
        <f t="shared" si="45"/>
        <v>1.75</v>
      </c>
      <c r="V245" s="108">
        <f t="shared" si="46"/>
        <v>1.5499999999999998</v>
      </c>
      <c r="W245" s="26">
        <f t="shared" si="39"/>
        <v>58.5</v>
      </c>
      <c r="X245" s="175">
        <f t="shared" si="40"/>
        <v>11.700000000000001</v>
      </c>
      <c r="Y245" s="130">
        <v>48</v>
      </c>
      <c r="Z245" s="112">
        <f t="shared" si="47"/>
        <v>38.400000000000006</v>
      </c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3"/>
    </row>
    <row r="246" spans="1:44" s="111" customFormat="1" x14ac:dyDescent="0.3">
      <c r="A246" s="105">
        <v>240</v>
      </c>
      <c r="B246" s="125">
        <v>671440</v>
      </c>
      <c r="C246" s="126" t="s">
        <v>347</v>
      </c>
      <c r="D246" s="131">
        <v>10</v>
      </c>
      <c r="E246" s="131">
        <v>12</v>
      </c>
      <c r="F246" s="131">
        <v>17</v>
      </c>
      <c r="G246" s="106">
        <v>10</v>
      </c>
      <c r="H246" s="106">
        <v>11</v>
      </c>
      <c r="I246" s="106">
        <f t="shared" si="48"/>
        <v>60</v>
      </c>
      <c r="J246" s="106">
        <f t="shared" si="26"/>
        <v>9</v>
      </c>
      <c r="K246" s="107">
        <v>4</v>
      </c>
      <c r="L246" s="107">
        <v>4.5</v>
      </c>
      <c r="M246" s="107">
        <v>3</v>
      </c>
      <c r="N246" s="107">
        <v>2</v>
      </c>
      <c r="O246" s="107">
        <v>4</v>
      </c>
      <c r="P246" s="107">
        <f t="shared" si="27"/>
        <v>17.5</v>
      </c>
      <c r="Q246" s="107">
        <f t="shared" si="28"/>
        <v>0.875</v>
      </c>
      <c r="R246" s="108">
        <f t="shared" si="42"/>
        <v>1.7</v>
      </c>
      <c r="S246" s="108">
        <f t="shared" si="43"/>
        <v>2.0249999999999999</v>
      </c>
      <c r="T246" s="108">
        <f t="shared" si="44"/>
        <v>2.6999999999999997</v>
      </c>
      <c r="U246" s="108">
        <f t="shared" si="45"/>
        <v>1.6</v>
      </c>
      <c r="V246" s="108">
        <f t="shared" si="46"/>
        <v>1.8499999999999999</v>
      </c>
      <c r="W246" s="26">
        <f t="shared" si="39"/>
        <v>77.5</v>
      </c>
      <c r="X246" s="175">
        <f t="shared" si="40"/>
        <v>15.5</v>
      </c>
      <c r="Y246" s="130">
        <v>71</v>
      </c>
      <c r="Z246" s="112">
        <f t="shared" si="47"/>
        <v>56.800000000000004</v>
      </c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3"/>
    </row>
    <row r="247" spans="1:44" s="111" customFormat="1" x14ac:dyDescent="0.3">
      <c r="A247" s="105">
        <v>241</v>
      </c>
      <c r="B247" s="125">
        <v>671441</v>
      </c>
      <c r="C247" s="126" t="s">
        <v>348</v>
      </c>
      <c r="D247" s="131">
        <v>6</v>
      </c>
      <c r="E247" s="131">
        <v>7</v>
      </c>
      <c r="F247" s="131">
        <v>6</v>
      </c>
      <c r="G247" s="106">
        <v>4</v>
      </c>
      <c r="H247" s="106">
        <v>5</v>
      </c>
      <c r="I247" s="106">
        <f t="shared" si="48"/>
        <v>28</v>
      </c>
      <c r="J247" s="106">
        <f t="shared" si="26"/>
        <v>4.2</v>
      </c>
      <c r="K247" s="107">
        <v>2</v>
      </c>
      <c r="L247" s="107">
        <v>1</v>
      </c>
      <c r="M247" s="107">
        <v>2</v>
      </c>
      <c r="N247" s="107">
        <v>3</v>
      </c>
      <c r="O247" s="107">
        <v>2</v>
      </c>
      <c r="P247" s="107">
        <f t="shared" si="27"/>
        <v>10</v>
      </c>
      <c r="Q247" s="107">
        <f t="shared" si="28"/>
        <v>0.5</v>
      </c>
      <c r="R247" s="108">
        <f t="shared" si="42"/>
        <v>0.99999999999999989</v>
      </c>
      <c r="S247" s="108">
        <f t="shared" si="43"/>
        <v>1.1000000000000001</v>
      </c>
      <c r="T247" s="108">
        <f t="shared" si="44"/>
        <v>0.99999999999999989</v>
      </c>
      <c r="U247" s="108">
        <f t="shared" si="45"/>
        <v>0.75</v>
      </c>
      <c r="V247" s="108">
        <f t="shared" si="46"/>
        <v>0.85</v>
      </c>
      <c r="W247" s="26">
        <f t="shared" si="39"/>
        <v>38</v>
      </c>
      <c r="X247" s="175">
        <f t="shared" si="40"/>
        <v>7.6000000000000005</v>
      </c>
      <c r="Y247" s="130">
        <v>30</v>
      </c>
      <c r="Z247" s="112">
        <f t="shared" si="47"/>
        <v>24</v>
      </c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3"/>
    </row>
    <row r="248" spans="1:44" s="111" customFormat="1" x14ac:dyDescent="0.3">
      <c r="A248" s="105">
        <v>242</v>
      </c>
      <c r="B248" s="125">
        <v>671442</v>
      </c>
      <c r="C248" s="126" t="s">
        <v>349</v>
      </c>
      <c r="D248" s="131">
        <v>9</v>
      </c>
      <c r="E248" s="131">
        <v>5</v>
      </c>
      <c r="F248" s="131">
        <v>8</v>
      </c>
      <c r="G248" s="106">
        <v>6</v>
      </c>
      <c r="H248" s="106">
        <v>8</v>
      </c>
      <c r="I248" s="106">
        <f t="shared" si="48"/>
        <v>36</v>
      </c>
      <c r="J248" s="106">
        <f t="shared" si="26"/>
        <v>5.3999999999999995</v>
      </c>
      <c r="K248" s="107">
        <v>1.5</v>
      </c>
      <c r="L248" s="107">
        <v>3</v>
      </c>
      <c r="M248" s="107">
        <v>2</v>
      </c>
      <c r="N248" s="107">
        <v>1</v>
      </c>
      <c r="O248" s="107">
        <v>2</v>
      </c>
      <c r="P248" s="107">
        <f t="shared" si="27"/>
        <v>9.5</v>
      </c>
      <c r="Q248" s="107">
        <f t="shared" si="28"/>
        <v>0.47500000000000003</v>
      </c>
      <c r="R248" s="108">
        <f t="shared" si="42"/>
        <v>1.4249999999999998</v>
      </c>
      <c r="S248" s="108">
        <f t="shared" si="43"/>
        <v>0.9</v>
      </c>
      <c r="T248" s="108">
        <f t="shared" si="44"/>
        <v>1.3</v>
      </c>
      <c r="U248" s="108">
        <f t="shared" si="45"/>
        <v>0.95</v>
      </c>
      <c r="V248" s="108">
        <f t="shared" si="46"/>
        <v>1.3</v>
      </c>
      <c r="W248" s="26">
        <f t="shared" ref="W248:W311" si="49">I248+P248</f>
        <v>45.5</v>
      </c>
      <c r="X248" s="175">
        <f t="shared" ref="X248:X311" si="50">W248*0.2</f>
        <v>9.1</v>
      </c>
      <c r="Y248" s="130">
        <v>40</v>
      </c>
      <c r="Z248" s="112">
        <f t="shared" si="47"/>
        <v>32</v>
      </c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3"/>
    </row>
    <row r="249" spans="1:44" s="111" customFormat="1" x14ac:dyDescent="0.3">
      <c r="A249" s="105">
        <v>243</v>
      </c>
      <c r="B249" s="125">
        <v>671443</v>
      </c>
      <c r="C249" s="126" t="s">
        <v>350</v>
      </c>
      <c r="D249" s="131">
        <v>7</v>
      </c>
      <c r="E249" s="131">
        <v>6</v>
      </c>
      <c r="F249" s="131">
        <v>12</v>
      </c>
      <c r="G249" s="106">
        <v>5</v>
      </c>
      <c r="H249" s="106">
        <v>4</v>
      </c>
      <c r="I249" s="106">
        <f t="shared" ref="I249:I280" si="51">SUM(D249:H249)</f>
        <v>34</v>
      </c>
      <c r="J249" s="106">
        <f t="shared" si="26"/>
        <v>5.0999999999999996</v>
      </c>
      <c r="K249" s="107">
        <v>2</v>
      </c>
      <c r="L249" s="107">
        <v>2</v>
      </c>
      <c r="M249" s="107">
        <v>1</v>
      </c>
      <c r="N249" s="107">
        <v>1</v>
      </c>
      <c r="O249" s="107">
        <v>1</v>
      </c>
      <c r="P249" s="107">
        <f t="shared" si="27"/>
        <v>7</v>
      </c>
      <c r="Q249" s="107">
        <f t="shared" si="28"/>
        <v>0.35000000000000003</v>
      </c>
      <c r="R249" s="108">
        <f t="shared" si="42"/>
        <v>1.1500000000000001</v>
      </c>
      <c r="S249" s="108">
        <f t="shared" si="43"/>
        <v>0.99999999999999989</v>
      </c>
      <c r="T249" s="108">
        <f t="shared" si="44"/>
        <v>1.8499999999999999</v>
      </c>
      <c r="U249" s="108">
        <f t="shared" si="45"/>
        <v>0.8</v>
      </c>
      <c r="V249" s="108">
        <f t="shared" si="46"/>
        <v>0.65</v>
      </c>
      <c r="W249" s="26">
        <f t="shared" si="49"/>
        <v>41</v>
      </c>
      <c r="X249" s="175">
        <f t="shared" si="50"/>
        <v>8.2000000000000011</v>
      </c>
      <c r="Y249" s="130">
        <v>39</v>
      </c>
      <c r="Z249" s="112">
        <f t="shared" si="47"/>
        <v>31.200000000000003</v>
      </c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3"/>
    </row>
    <row r="250" spans="1:44" s="111" customFormat="1" x14ac:dyDescent="0.3">
      <c r="A250" s="105">
        <v>244</v>
      </c>
      <c r="B250" s="125">
        <v>671444</v>
      </c>
      <c r="C250" s="126" t="s">
        <v>351</v>
      </c>
      <c r="D250" s="131">
        <v>3</v>
      </c>
      <c r="E250" s="131">
        <v>2</v>
      </c>
      <c r="F250" s="131">
        <v>4</v>
      </c>
      <c r="G250" s="106">
        <v>3</v>
      </c>
      <c r="H250" s="106">
        <v>4</v>
      </c>
      <c r="I250" s="106">
        <f t="shared" si="51"/>
        <v>16</v>
      </c>
      <c r="J250" s="106">
        <f t="shared" si="26"/>
        <v>2.4</v>
      </c>
      <c r="K250" s="107">
        <v>2</v>
      </c>
      <c r="L250" s="107">
        <v>0</v>
      </c>
      <c r="M250" s="107">
        <v>2</v>
      </c>
      <c r="N250" s="107">
        <v>2</v>
      </c>
      <c r="O250" s="107">
        <v>2</v>
      </c>
      <c r="P250" s="107">
        <f t="shared" si="27"/>
        <v>8</v>
      </c>
      <c r="Q250" s="107">
        <f t="shared" si="28"/>
        <v>0.4</v>
      </c>
      <c r="R250" s="108">
        <f t="shared" si="42"/>
        <v>0.54999999999999993</v>
      </c>
      <c r="S250" s="108">
        <f t="shared" si="43"/>
        <v>0.3</v>
      </c>
      <c r="T250" s="108">
        <f t="shared" si="44"/>
        <v>0.7</v>
      </c>
      <c r="U250" s="108">
        <f t="shared" si="45"/>
        <v>0.54999999999999993</v>
      </c>
      <c r="V250" s="108">
        <f t="shared" si="46"/>
        <v>0.7</v>
      </c>
      <c r="W250" s="26">
        <f t="shared" si="49"/>
        <v>24</v>
      </c>
      <c r="X250" s="175">
        <f t="shared" si="50"/>
        <v>4.8000000000000007</v>
      </c>
      <c r="Y250" s="130">
        <v>17</v>
      </c>
      <c r="Z250" s="112">
        <f t="shared" si="47"/>
        <v>13.600000000000001</v>
      </c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3"/>
    </row>
    <row r="251" spans="1:44" s="111" customFormat="1" x14ac:dyDescent="0.3">
      <c r="A251" s="105">
        <v>245</v>
      </c>
      <c r="B251" s="125">
        <v>671445</v>
      </c>
      <c r="C251" s="126" t="s">
        <v>352</v>
      </c>
      <c r="D251" s="131">
        <v>8</v>
      </c>
      <c r="E251" s="131">
        <v>6</v>
      </c>
      <c r="F251" s="131">
        <v>13</v>
      </c>
      <c r="G251" s="106">
        <v>5</v>
      </c>
      <c r="H251" s="106">
        <v>6</v>
      </c>
      <c r="I251" s="106">
        <f t="shared" si="51"/>
        <v>38</v>
      </c>
      <c r="J251" s="106">
        <f t="shared" si="26"/>
        <v>5.7</v>
      </c>
      <c r="K251" s="107">
        <v>2.5</v>
      </c>
      <c r="L251" s="107">
        <v>3</v>
      </c>
      <c r="M251" s="107">
        <v>2</v>
      </c>
      <c r="N251" s="107">
        <v>1</v>
      </c>
      <c r="O251" s="107">
        <v>2</v>
      </c>
      <c r="P251" s="107">
        <f t="shared" si="27"/>
        <v>10.5</v>
      </c>
      <c r="Q251" s="107">
        <f t="shared" si="28"/>
        <v>0.52500000000000002</v>
      </c>
      <c r="R251" s="108">
        <f t="shared" si="42"/>
        <v>1.325</v>
      </c>
      <c r="S251" s="108">
        <f t="shared" si="43"/>
        <v>1.0499999999999998</v>
      </c>
      <c r="T251" s="108">
        <f t="shared" si="44"/>
        <v>2.0499999999999998</v>
      </c>
      <c r="U251" s="108">
        <f t="shared" si="45"/>
        <v>0.8</v>
      </c>
      <c r="V251" s="108">
        <f t="shared" si="46"/>
        <v>0.99999999999999989</v>
      </c>
      <c r="W251" s="26">
        <f t="shared" si="49"/>
        <v>48.5</v>
      </c>
      <c r="X251" s="175">
        <f t="shared" si="50"/>
        <v>9.7000000000000011</v>
      </c>
      <c r="Y251" s="130">
        <v>42</v>
      </c>
      <c r="Z251" s="112">
        <f t="shared" si="47"/>
        <v>33.6</v>
      </c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3"/>
    </row>
    <row r="252" spans="1:44" s="111" customFormat="1" x14ac:dyDescent="0.3">
      <c r="A252" s="105">
        <v>246</v>
      </c>
      <c r="B252" s="125">
        <v>671446</v>
      </c>
      <c r="C252" s="126" t="s">
        <v>353</v>
      </c>
      <c r="D252" s="131">
        <v>17</v>
      </c>
      <c r="E252" s="131">
        <v>10</v>
      </c>
      <c r="F252" s="131">
        <v>9</v>
      </c>
      <c r="G252" s="106">
        <v>8</v>
      </c>
      <c r="H252" s="106">
        <v>6</v>
      </c>
      <c r="I252" s="106">
        <f t="shared" si="51"/>
        <v>50</v>
      </c>
      <c r="J252" s="106">
        <f t="shared" si="26"/>
        <v>7.5</v>
      </c>
      <c r="K252" s="107">
        <v>2.5</v>
      </c>
      <c r="L252" s="107">
        <v>3</v>
      </c>
      <c r="M252" s="107">
        <v>2</v>
      </c>
      <c r="N252" s="107">
        <v>5</v>
      </c>
      <c r="O252" s="107">
        <v>2</v>
      </c>
      <c r="P252" s="107">
        <f t="shared" si="27"/>
        <v>14.5</v>
      </c>
      <c r="Q252" s="107">
        <f t="shared" si="28"/>
        <v>0.72500000000000009</v>
      </c>
      <c r="R252" s="108">
        <f t="shared" si="42"/>
        <v>2.6749999999999998</v>
      </c>
      <c r="S252" s="108">
        <f t="shared" si="43"/>
        <v>1.65</v>
      </c>
      <c r="T252" s="108">
        <f t="shared" si="44"/>
        <v>1.45</v>
      </c>
      <c r="U252" s="108">
        <f t="shared" si="45"/>
        <v>1.45</v>
      </c>
      <c r="V252" s="108">
        <f t="shared" si="46"/>
        <v>0.99999999999999989</v>
      </c>
      <c r="W252" s="26">
        <f t="shared" si="49"/>
        <v>64.5</v>
      </c>
      <c r="X252" s="175">
        <f t="shared" si="50"/>
        <v>12.9</v>
      </c>
      <c r="Y252" s="130">
        <v>54</v>
      </c>
      <c r="Z252" s="112">
        <f t="shared" si="47"/>
        <v>43.2</v>
      </c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3"/>
    </row>
    <row r="253" spans="1:44" s="111" customFormat="1" x14ac:dyDescent="0.3">
      <c r="A253" s="105">
        <v>247</v>
      </c>
      <c r="B253" s="125">
        <v>671447</v>
      </c>
      <c r="C253" s="126" t="s">
        <v>354</v>
      </c>
      <c r="D253" s="131">
        <v>11</v>
      </c>
      <c r="E253" s="131">
        <v>9</v>
      </c>
      <c r="F253" s="131">
        <v>10</v>
      </c>
      <c r="G253" s="106">
        <v>9</v>
      </c>
      <c r="H253" s="106">
        <v>10</v>
      </c>
      <c r="I253" s="106">
        <f t="shared" si="51"/>
        <v>49</v>
      </c>
      <c r="J253" s="106">
        <f t="shared" si="26"/>
        <v>7.35</v>
      </c>
      <c r="K253" s="107">
        <v>2</v>
      </c>
      <c r="L253" s="107">
        <v>2.5</v>
      </c>
      <c r="M253" s="107">
        <v>2</v>
      </c>
      <c r="N253" s="107">
        <v>2.5</v>
      </c>
      <c r="O253" s="107">
        <v>3</v>
      </c>
      <c r="P253" s="107">
        <f t="shared" si="27"/>
        <v>12</v>
      </c>
      <c r="Q253" s="107">
        <f t="shared" si="28"/>
        <v>0.60000000000000009</v>
      </c>
      <c r="R253" s="108">
        <f t="shared" si="42"/>
        <v>1.75</v>
      </c>
      <c r="S253" s="108">
        <f t="shared" si="43"/>
        <v>1.4749999999999999</v>
      </c>
      <c r="T253" s="108">
        <f t="shared" si="44"/>
        <v>1.6</v>
      </c>
      <c r="U253" s="108">
        <f t="shared" si="45"/>
        <v>1.4749999999999999</v>
      </c>
      <c r="V253" s="108">
        <f t="shared" si="46"/>
        <v>1.65</v>
      </c>
      <c r="W253" s="26">
        <f t="shared" si="49"/>
        <v>61</v>
      </c>
      <c r="X253" s="175">
        <f t="shared" si="50"/>
        <v>12.200000000000001</v>
      </c>
      <c r="Y253" s="130">
        <v>55</v>
      </c>
      <c r="Z253" s="112">
        <f t="shared" si="47"/>
        <v>44</v>
      </c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3"/>
    </row>
    <row r="254" spans="1:44" s="111" customFormat="1" x14ac:dyDescent="0.3">
      <c r="A254" s="105">
        <v>248</v>
      </c>
      <c r="B254" s="125">
        <v>671448</v>
      </c>
      <c r="C254" s="126" t="s">
        <v>355</v>
      </c>
      <c r="D254" s="131">
        <v>4</v>
      </c>
      <c r="E254" s="131">
        <v>2</v>
      </c>
      <c r="F254" s="131">
        <v>3</v>
      </c>
      <c r="G254" s="106">
        <v>4</v>
      </c>
      <c r="H254" s="106">
        <v>5</v>
      </c>
      <c r="I254" s="106">
        <f t="shared" si="51"/>
        <v>18</v>
      </c>
      <c r="J254" s="106">
        <f t="shared" si="26"/>
        <v>2.6999999999999997</v>
      </c>
      <c r="K254" s="107">
        <v>1</v>
      </c>
      <c r="L254" s="107">
        <v>1</v>
      </c>
      <c r="M254" s="107">
        <v>1.5</v>
      </c>
      <c r="N254" s="107">
        <v>2</v>
      </c>
      <c r="O254" s="107">
        <v>2</v>
      </c>
      <c r="P254" s="107">
        <f t="shared" si="27"/>
        <v>7.5</v>
      </c>
      <c r="Q254" s="107">
        <f t="shared" si="28"/>
        <v>0.375</v>
      </c>
      <c r="R254" s="108">
        <f t="shared" si="42"/>
        <v>0.65</v>
      </c>
      <c r="S254" s="108">
        <f t="shared" si="43"/>
        <v>0.35</v>
      </c>
      <c r="T254" s="108">
        <f t="shared" si="44"/>
        <v>0.52499999999999991</v>
      </c>
      <c r="U254" s="108">
        <f t="shared" si="45"/>
        <v>0.7</v>
      </c>
      <c r="V254" s="108">
        <f t="shared" si="46"/>
        <v>0.85</v>
      </c>
      <c r="W254" s="26">
        <f t="shared" si="49"/>
        <v>25.5</v>
      </c>
      <c r="X254" s="175">
        <f t="shared" si="50"/>
        <v>5.1000000000000005</v>
      </c>
      <c r="Y254" s="130">
        <v>20</v>
      </c>
      <c r="Z254" s="112">
        <f t="shared" si="47"/>
        <v>16</v>
      </c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3"/>
    </row>
    <row r="255" spans="1:44" s="111" customFormat="1" x14ac:dyDescent="0.3">
      <c r="A255" s="105">
        <v>249</v>
      </c>
      <c r="B255" s="125">
        <v>671449</v>
      </c>
      <c r="C255" s="126" t="s">
        <v>356</v>
      </c>
      <c r="D255" s="131">
        <v>8</v>
      </c>
      <c r="E255" s="131">
        <v>6</v>
      </c>
      <c r="F255" s="131">
        <v>9</v>
      </c>
      <c r="G255" s="106">
        <v>9.5</v>
      </c>
      <c r="H255" s="106">
        <v>10</v>
      </c>
      <c r="I255" s="106">
        <f t="shared" si="51"/>
        <v>42.5</v>
      </c>
      <c r="J255" s="106">
        <f t="shared" si="26"/>
        <v>6.375</v>
      </c>
      <c r="K255" s="107">
        <v>2.5</v>
      </c>
      <c r="L255" s="107">
        <v>2</v>
      </c>
      <c r="M255" s="107">
        <v>2</v>
      </c>
      <c r="N255" s="107">
        <v>1</v>
      </c>
      <c r="O255" s="107">
        <v>2</v>
      </c>
      <c r="P255" s="107">
        <f t="shared" si="27"/>
        <v>9.5</v>
      </c>
      <c r="Q255" s="107">
        <f t="shared" si="28"/>
        <v>0.47500000000000003</v>
      </c>
      <c r="R255" s="108">
        <f t="shared" si="42"/>
        <v>1.325</v>
      </c>
      <c r="S255" s="108">
        <f t="shared" si="43"/>
        <v>0.99999999999999989</v>
      </c>
      <c r="T255" s="108">
        <f t="shared" si="44"/>
        <v>1.45</v>
      </c>
      <c r="U255" s="108">
        <f t="shared" si="45"/>
        <v>1.4750000000000001</v>
      </c>
      <c r="V255" s="108">
        <f t="shared" si="46"/>
        <v>1.6</v>
      </c>
      <c r="W255" s="26">
        <f t="shared" si="49"/>
        <v>52</v>
      </c>
      <c r="X255" s="175">
        <f t="shared" si="50"/>
        <v>10.4</v>
      </c>
      <c r="Y255" s="130">
        <v>45</v>
      </c>
      <c r="Z255" s="112">
        <f t="shared" si="47"/>
        <v>36</v>
      </c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3"/>
    </row>
    <row r="256" spans="1:44" s="111" customFormat="1" x14ac:dyDescent="0.3">
      <c r="A256" s="105">
        <v>250</v>
      </c>
      <c r="B256" s="125">
        <v>671450</v>
      </c>
      <c r="C256" s="126" t="s">
        <v>357</v>
      </c>
      <c r="D256" s="131">
        <v>5</v>
      </c>
      <c r="E256" s="131">
        <v>6</v>
      </c>
      <c r="F256" s="131">
        <v>8</v>
      </c>
      <c r="G256" s="106">
        <v>4</v>
      </c>
      <c r="H256" s="106">
        <v>7</v>
      </c>
      <c r="I256" s="106">
        <f t="shared" si="51"/>
        <v>30</v>
      </c>
      <c r="J256" s="106">
        <f t="shared" si="26"/>
        <v>4.5</v>
      </c>
      <c r="K256" s="107">
        <v>1.5</v>
      </c>
      <c r="L256" s="107">
        <v>2</v>
      </c>
      <c r="M256" s="107">
        <v>3</v>
      </c>
      <c r="N256" s="107">
        <v>2</v>
      </c>
      <c r="O256" s="107">
        <v>1</v>
      </c>
      <c r="P256" s="107">
        <f t="shared" si="27"/>
        <v>9.5</v>
      </c>
      <c r="Q256" s="107">
        <f t="shared" si="28"/>
        <v>0.47500000000000003</v>
      </c>
      <c r="R256" s="108">
        <f t="shared" si="42"/>
        <v>0.82499999999999996</v>
      </c>
      <c r="S256" s="108">
        <f t="shared" si="43"/>
        <v>0.99999999999999989</v>
      </c>
      <c r="T256" s="108">
        <f t="shared" si="44"/>
        <v>1.35</v>
      </c>
      <c r="U256" s="108">
        <f t="shared" si="45"/>
        <v>0.7</v>
      </c>
      <c r="V256" s="108">
        <f t="shared" si="46"/>
        <v>1.1000000000000001</v>
      </c>
      <c r="W256" s="26">
        <f t="shared" si="49"/>
        <v>39.5</v>
      </c>
      <c r="X256" s="175">
        <f t="shared" si="50"/>
        <v>7.9</v>
      </c>
      <c r="Y256" s="130">
        <v>36</v>
      </c>
      <c r="Z256" s="112">
        <f t="shared" si="47"/>
        <v>28.8</v>
      </c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3"/>
    </row>
    <row r="257" spans="1:44" s="111" customFormat="1" x14ac:dyDescent="0.3">
      <c r="A257" s="105">
        <v>251</v>
      </c>
      <c r="B257" s="125">
        <v>671451</v>
      </c>
      <c r="C257" s="126" t="s">
        <v>358</v>
      </c>
      <c r="D257" s="131">
        <v>10</v>
      </c>
      <c r="E257" s="131">
        <v>4</v>
      </c>
      <c r="F257" s="131">
        <v>5</v>
      </c>
      <c r="G257" s="106">
        <v>10</v>
      </c>
      <c r="H257" s="106">
        <v>6</v>
      </c>
      <c r="I257" s="106">
        <f t="shared" si="51"/>
        <v>35</v>
      </c>
      <c r="J257" s="106">
        <f t="shared" si="26"/>
        <v>5.25</v>
      </c>
      <c r="K257" s="107">
        <v>2.5</v>
      </c>
      <c r="L257" s="107">
        <v>2</v>
      </c>
      <c r="M257" s="107">
        <v>1</v>
      </c>
      <c r="N257" s="107">
        <v>2</v>
      </c>
      <c r="O257" s="107">
        <v>2</v>
      </c>
      <c r="P257" s="107">
        <f t="shared" si="27"/>
        <v>9.5</v>
      </c>
      <c r="Q257" s="107">
        <f t="shared" si="28"/>
        <v>0.47500000000000003</v>
      </c>
      <c r="R257" s="108">
        <f t="shared" si="42"/>
        <v>1.625</v>
      </c>
      <c r="S257" s="108">
        <f t="shared" si="43"/>
        <v>0.7</v>
      </c>
      <c r="T257" s="108">
        <f t="shared" si="44"/>
        <v>0.8</v>
      </c>
      <c r="U257" s="108">
        <f t="shared" si="45"/>
        <v>1.6</v>
      </c>
      <c r="V257" s="108">
        <f t="shared" si="46"/>
        <v>0.99999999999999989</v>
      </c>
      <c r="W257" s="26">
        <f t="shared" si="49"/>
        <v>44.5</v>
      </c>
      <c r="X257" s="175">
        <f t="shared" si="50"/>
        <v>8.9</v>
      </c>
      <c r="Y257" s="130">
        <v>40</v>
      </c>
      <c r="Z257" s="112">
        <f t="shared" si="47"/>
        <v>32</v>
      </c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3"/>
    </row>
    <row r="258" spans="1:44" s="111" customFormat="1" x14ac:dyDescent="0.3">
      <c r="A258" s="105">
        <v>252</v>
      </c>
      <c r="B258" s="125">
        <v>671452</v>
      </c>
      <c r="C258" s="126" t="s">
        <v>359</v>
      </c>
      <c r="D258" s="131">
        <v>5</v>
      </c>
      <c r="E258" s="131">
        <v>7</v>
      </c>
      <c r="F258" s="131">
        <v>10</v>
      </c>
      <c r="G258" s="106">
        <v>9</v>
      </c>
      <c r="H258" s="106">
        <v>6</v>
      </c>
      <c r="I258" s="106">
        <f t="shared" si="51"/>
        <v>37</v>
      </c>
      <c r="J258" s="106">
        <f t="shared" si="26"/>
        <v>5.55</v>
      </c>
      <c r="K258" s="107">
        <v>2.5</v>
      </c>
      <c r="L258" s="107">
        <v>2</v>
      </c>
      <c r="M258" s="107">
        <v>2</v>
      </c>
      <c r="N258" s="107">
        <v>3</v>
      </c>
      <c r="O258" s="107">
        <v>2</v>
      </c>
      <c r="P258" s="107">
        <f t="shared" si="27"/>
        <v>11.5</v>
      </c>
      <c r="Q258" s="107">
        <f t="shared" si="28"/>
        <v>0.57500000000000007</v>
      </c>
      <c r="R258" s="108">
        <f t="shared" si="42"/>
        <v>0.875</v>
      </c>
      <c r="S258" s="108">
        <f t="shared" si="43"/>
        <v>1.1500000000000001</v>
      </c>
      <c r="T258" s="108">
        <f t="shared" si="44"/>
        <v>1.6</v>
      </c>
      <c r="U258" s="108">
        <f t="shared" si="45"/>
        <v>1.5</v>
      </c>
      <c r="V258" s="108">
        <f t="shared" si="46"/>
        <v>0.99999999999999989</v>
      </c>
      <c r="W258" s="26">
        <f t="shared" si="49"/>
        <v>48.5</v>
      </c>
      <c r="X258" s="175">
        <f t="shared" si="50"/>
        <v>9.7000000000000011</v>
      </c>
      <c r="Y258" s="130">
        <v>40</v>
      </c>
      <c r="Z258" s="112">
        <f t="shared" si="47"/>
        <v>32</v>
      </c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3"/>
    </row>
    <row r="259" spans="1:44" s="111" customFormat="1" x14ac:dyDescent="0.3">
      <c r="A259" s="105">
        <v>253</v>
      </c>
      <c r="B259" s="125">
        <v>671453</v>
      </c>
      <c r="C259" s="126" t="s">
        <v>359</v>
      </c>
      <c r="D259" s="131">
        <v>2</v>
      </c>
      <c r="E259" s="131">
        <v>5</v>
      </c>
      <c r="F259" s="131">
        <v>4</v>
      </c>
      <c r="G259" s="106">
        <v>5</v>
      </c>
      <c r="H259" s="106">
        <v>3</v>
      </c>
      <c r="I259" s="106">
        <f t="shared" si="51"/>
        <v>19</v>
      </c>
      <c r="J259" s="106">
        <f t="shared" si="26"/>
        <v>2.85</v>
      </c>
      <c r="K259" s="107">
        <v>1.5</v>
      </c>
      <c r="L259" s="107">
        <v>4</v>
      </c>
      <c r="M259" s="107">
        <v>3</v>
      </c>
      <c r="N259" s="107">
        <v>2</v>
      </c>
      <c r="O259" s="107">
        <v>2</v>
      </c>
      <c r="P259" s="107">
        <f t="shared" si="27"/>
        <v>12.5</v>
      </c>
      <c r="Q259" s="107">
        <f t="shared" si="28"/>
        <v>0.625</v>
      </c>
      <c r="R259" s="108">
        <f t="shared" si="42"/>
        <v>0.375</v>
      </c>
      <c r="S259" s="108">
        <f t="shared" si="43"/>
        <v>0.95</v>
      </c>
      <c r="T259" s="108">
        <f t="shared" si="44"/>
        <v>0.75</v>
      </c>
      <c r="U259" s="108">
        <f t="shared" si="45"/>
        <v>0.85</v>
      </c>
      <c r="V259" s="108">
        <f t="shared" si="46"/>
        <v>0.54999999999999993</v>
      </c>
      <c r="W259" s="26">
        <f t="shared" si="49"/>
        <v>31.5</v>
      </c>
      <c r="X259" s="175">
        <f t="shared" si="50"/>
        <v>6.3000000000000007</v>
      </c>
      <c r="Y259" s="130">
        <v>21</v>
      </c>
      <c r="Z259" s="112">
        <f t="shared" si="47"/>
        <v>16.8</v>
      </c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3"/>
    </row>
    <row r="260" spans="1:44" s="111" customFormat="1" x14ac:dyDescent="0.3">
      <c r="A260" s="105">
        <v>254</v>
      </c>
      <c r="B260" s="125">
        <v>671454</v>
      </c>
      <c r="C260" s="126" t="s">
        <v>360</v>
      </c>
      <c r="D260" s="131">
        <v>9</v>
      </c>
      <c r="E260" s="131">
        <v>8</v>
      </c>
      <c r="F260" s="131">
        <v>9</v>
      </c>
      <c r="G260" s="106">
        <v>6</v>
      </c>
      <c r="H260" s="106">
        <v>9</v>
      </c>
      <c r="I260" s="106">
        <f t="shared" si="51"/>
        <v>41</v>
      </c>
      <c r="J260" s="106">
        <f t="shared" si="26"/>
        <v>6.1499999999999995</v>
      </c>
      <c r="K260" s="107">
        <v>1.5</v>
      </c>
      <c r="L260" s="107">
        <v>2</v>
      </c>
      <c r="M260" s="107">
        <v>3</v>
      </c>
      <c r="N260" s="107">
        <v>2</v>
      </c>
      <c r="O260" s="107">
        <v>4</v>
      </c>
      <c r="P260" s="107">
        <f t="shared" si="27"/>
        <v>12.5</v>
      </c>
      <c r="Q260" s="107">
        <f t="shared" si="28"/>
        <v>0.625</v>
      </c>
      <c r="R260" s="108">
        <f t="shared" si="42"/>
        <v>1.4249999999999998</v>
      </c>
      <c r="S260" s="108">
        <f t="shared" si="43"/>
        <v>1.3</v>
      </c>
      <c r="T260" s="108">
        <f t="shared" si="44"/>
        <v>1.5</v>
      </c>
      <c r="U260" s="108">
        <f t="shared" si="45"/>
        <v>0.99999999999999989</v>
      </c>
      <c r="V260" s="108">
        <f t="shared" si="46"/>
        <v>1.5499999999999998</v>
      </c>
      <c r="W260" s="26">
        <f t="shared" si="49"/>
        <v>53.5</v>
      </c>
      <c r="X260" s="175">
        <f t="shared" si="50"/>
        <v>10.700000000000001</v>
      </c>
      <c r="Y260" s="130">
        <v>43</v>
      </c>
      <c r="Z260" s="112">
        <f t="shared" si="47"/>
        <v>34.4</v>
      </c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3"/>
    </row>
    <row r="261" spans="1:44" s="111" customFormat="1" x14ac:dyDescent="0.3">
      <c r="A261" s="105">
        <v>255</v>
      </c>
      <c r="B261" s="125">
        <v>671455</v>
      </c>
      <c r="C261" s="126" t="s">
        <v>361</v>
      </c>
      <c r="D261" s="131">
        <v>10</v>
      </c>
      <c r="E261" s="131">
        <v>12</v>
      </c>
      <c r="F261" s="131">
        <v>6</v>
      </c>
      <c r="G261" s="106">
        <v>7</v>
      </c>
      <c r="H261" s="106">
        <v>9</v>
      </c>
      <c r="I261" s="106">
        <f t="shared" si="51"/>
        <v>44</v>
      </c>
      <c r="J261" s="106">
        <f t="shared" si="26"/>
        <v>6.6</v>
      </c>
      <c r="K261" s="107">
        <v>2</v>
      </c>
      <c r="L261" s="107">
        <v>2.5</v>
      </c>
      <c r="M261" s="107">
        <v>3</v>
      </c>
      <c r="N261" s="107">
        <v>2</v>
      </c>
      <c r="O261" s="107">
        <v>4</v>
      </c>
      <c r="P261" s="107">
        <f t="shared" si="27"/>
        <v>13.5</v>
      </c>
      <c r="Q261" s="107">
        <f t="shared" si="28"/>
        <v>0.67500000000000004</v>
      </c>
      <c r="R261" s="108">
        <f t="shared" si="42"/>
        <v>1.6</v>
      </c>
      <c r="S261" s="108">
        <f t="shared" si="43"/>
        <v>1.9249999999999998</v>
      </c>
      <c r="T261" s="108">
        <f t="shared" si="44"/>
        <v>1.0499999999999998</v>
      </c>
      <c r="U261" s="108">
        <f t="shared" si="45"/>
        <v>1.1500000000000001</v>
      </c>
      <c r="V261" s="108">
        <f t="shared" si="46"/>
        <v>1.5499999999999998</v>
      </c>
      <c r="W261" s="26">
        <f t="shared" si="49"/>
        <v>57.5</v>
      </c>
      <c r="X261" s="175">
        <f t="shared" si="50"/>
        <v>11.5</v>
      </c>
      <c r="Y261" s="130">
        <v>49</v>
      </c>
      <c r="Z261" s="112">
        <f t="shared" si="47"/>
        <v>39.200000000000003</v>
      </c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3"/>
    </row>
    <row r="262" spans="1:44" s="111" customFormat="1" x14ac:dyDescent="0.3">
      <c r="A262" s="105">
        <v>256</v>
      </c>
      <c r="B262" s="125">
        <v>671456</v>
      </c>
      <c r="C262" s="126" t="s">
        <v>362</v>
      </c>
      <c r="D262" s="131">
        <v>8</v>
      </c>
      <c r="E262" s="131">
        <v>6</v>
      </c>
      <c r="F262" s="131">
        <v>14</v>
      </c>
      <c r="G262" s="106">
        <v>10</v>
      </c>
      <c r="H262" s="106">
        <v>1</v>
      </c>
      <c r="I262" s="106">
        <f t="shared" si="51"/>
        <v>39</v>
      </c>
      <c r="J262" s="106">
        <f t="shared" si="26"/>
        <v>5.85</v>
      </c>
      <c r="K262" s="107">
        <v>2</v>
      </c>
      <c r="L262" s="107">
        <v>2</v>
      </c>
      <c r="M262" s="107">
        <v>3</v>
      </c>
      <c r="N262" s="107">
        <v>2</v>
      </c>
      <c r="O262" s="107">
        <v>3</v>
      </c>
      <c r="P262" s="107">
        <f t="shared" si="27"/>
        <v>12</v>
      </c>
      <c r="Q262" s="107">
        <f t="shared" si="28"/>
        <v>0.60000000000000009</v>
      </c>
      <c r="R262" s="108">
        <f t="shared" si="42"/>
        <v>1.3</v>
      </c>
      <c r="S262" s="108">
        <f t="shared" si="43"/>
        <v>0.99999999999999989</v>
      </c>
      <c r="T262" s="108">
        <f t="shared" si="44"/>
        <v>2.25</v>
      </c>
      <c r="U262" s="108">
        <f t="shared" si="45"/>
        <v>1.6</v>
      </c>
      <c r="V262" s="108">
        <f t="shared" si="46"/>
        <v>0.30000000000000004</v>
      </c>
      <c r="W262" s="26">
        <f t="shared" si="49"/>
        <v>51</v>
      </c>
      <c r="X262" s="175">
        <f t="shared" si="50"/>
        <v>10.200000000000001</v>
      </c>
      <c r="Y262" s="130">
        <v>42</v>
      </c>
      <c r="Z262" s="112">
        <f t="shared" si="47"/>
        <v>33.6</v>
      </c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3"/>
    </row>
    <row r="263" spans="1:44" s="111" customFormat="1" x14ac:dyDescent="0.3">
      <c r="A263" s="105">
        <v>257</v>
      </c>
      <c r="B263" s="125">
        <v>671457</v>
      </c>
      <c r="C263" s="126" t="s">
        <v>363</v>
      </c>
      <c r="D263" s="131">
        <v>9</v>
      </c>
      <c r="E263" s="131">
        <v>4</v>
      </c>
      <c r="F263" s="131">
        <v>6</v>
      </c>
      <c r="G263" s="106">
        <v>8</v>
      </c>
      <c r="H263" s="106">
        <v>9</v>
      </c>
      <c r="I263" s="106">
        <f t="shared" si="51"/>
        <v>36</v>
      </c>
      <c r="J263" s="106">
        <f t="shared" si="26"/>
        <v>5.3999999999999995</v>
      </c>
      <c r="K263" s="107">
        <v>2.5</v>
      </c>
      <c r="L263" s="107">
        <v>3</v>
      </c>
      <c r="M263" s="107">
        <v>2</v>
      </c>
      <c r="N263" s="107">
        <v>1</v>
      </c>
      <c r="O263" s="107">
        <v>2</v>
      </c>
      <c r="P263" s="107">
        <f t="shared" si="27"/>
        <v>10.5</v>
      </c>
      <c r="Q263" s="107">
        <f t="shared" si="28"/>
        <v>0.52500000000000002</v>
      </c>
      <c r="R263" s="108">
        <f t="shared" si="42"/>
        <v>1.4749999999999999</v>
      </c>
      <c r="S263" s="108">
        <f t="shared" si="43"/>
        <v>0.75</v>
      </c>
      <c r="T263" s="108">
        <f t="shared" si="44"/>
        <v>0.99999999999999989</v>
      </c>
      <c r="U263" s="108">
        <f t="shared" si="45"/>
        <v>1.25</v>
      </c>
      <c r="V263" s="108">
        <f t="shared" si="46"/>
        <v>1.45</v>
      </c>
      <c r="W263" s="26">
        <f t="shared" si="49"/>
        <v>46.5</v>
      </c>
      <c r="X263" s="175">
        <f t="shared" si="50"/>
        <v>9.3000000000000007</v>
      </c>
      <c r="Y263" s="130">
        <v>44</v>
      </c>
      <c r="Z263" s="112">
        <f t="shared" si="47"/>
        <v>35.200000000000003</v>
      </c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3"/>
    </row>
    <row r="264" spans="1:44" s="111" customFormat="1" x14ac:dyDescent="0.3">
      <c r="A264" s="105">
        <v>258</v>
      </c>
      <c r="B264" s="125">
        <v>671458</v>
      </c>
      <c r="C264" s="126" t="s">
        <v>363</v>
      </c>
      <c r="D264" s="131">
        <v>7</v>
      </c>
      <c r="E264" s="131">
        <v>9</v>
      </c>
      <c r="F264" s="131">
        <v>10</v>
      </c>
      <c r="G264" s="106">
        <v>6</v>
      </c>
      <c r="H264" s="106">
        <v>8</v>
      </c>
      <c r="I264" s="106">
        <f t="shared" si="51"/>
        <v>40</v>
      </c>
      <c r="J264" s="106">
        <f t="shared" si="26"/>
        <v>6</v>
      </c>
      <c r="K264" s="107">
        <v>4</v>
      </c>
      <c r="L264" s="107">
        <v>2</v>
      </c>
      <c r="M264" s="107">
        <v>3</v>
      </c>
      <c r="N264" s="107">
        <v>4</v>
      </c>
      <c r="O264" s="107">
        <v>3</v>
      </c>
      <c r="P264" s="107">
        <f t="shared" si="27"/>
        <v>16</v>
      </c>
      <c r="Q264" s="107">
        <f t="shared" si="28"/>
        <v>0.8</v>
      </c>
      <c r="R264" s="108">
        <f t="shared" ref="R264:R327" si="52">D264*0.15+K264*0.05</f>
        <v>1.25</v>
      </c>
      <c r="S264" s="108">
        <f t="shared" ref="S264:S327" si="53">E264*0.15+L264*0.05</f>
        <v>1.45</v>
      </c>
      <c r="T264" s="108">
        <f t="shared" ref="T264:T327" si="54">F264*0.15+M264*0.05</f>
        <v>1.65</v>
      </c>
      <c r="U264" s="108">
        <f t="shared" ref="U264:U327" si="55">G264*0.15+N264*0.05</f>
        <v>1.0999999999999999</v>
      </c>
      <c r="V264" s="108">
        <f t="shared" ref="V264:V327" si="56">H264*0.15+O264*0.05</f>
        <v>1.35</v>
      </c>
      <c r="W264" s="26">
        <f t="shared" si="49"/>
        <v>56</v>
      </c>
      <c r="X264" s="175">
        <f t="shared" si="50"/>
        <v>11.200000000000001</v>
      </c>
      <c r="Y264" s="130">
        <v>42</v>
      </c>
      <c r="Z264" s="112">
        <f t="shared" ref="Z264:Z327" si="57">Y264*0.8</f>
        <v>33.6</v>
      </c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3"/>
    </row>
    <row r="265" spans="1:44" s="111" customFormat="1" x14ac:dyDescent="0.3">
      <c r="A265" s="105">
        <v>259</v>
      </c>
      <c r="B265" s="125">
        <v>671459</v>
      </c>
      <c r="C265" s="126" t="s">
        <v>364</v>
      </c>
      <c r="D265" s="131">
        <v>4</v>
      </c>
      <c r="E265" s="131">
        <v>6</v>
      </c>
      <c r="F265" s="131">
        <v>14</v>
      </c>
      <c r="G265" s="106">
        <v>4</v>
      </c>
      <c r="H265" s="106">
        <v>3</v>
      </c>
      <c r="I265" s="106">
        <f t="shared" si="51"/>
        <v>31</v>
      </c>
      <c r="J265" s="106">
        <f t="shared" si="26"/>
        <v>4.6499999999999995</v>
      </c>
      <c r="K265" s="107">
        <v>1</v>
      </c>
      <c r="L265" s="107">
        <v>1.5</v>
      </c>
      <c r="M265" s="107">
        <v>2</v>
      </c>
      <c r="N265" s="107">
        <v>3</v>
      </c>
      <c r="O265" s="107">
        <v>2</v>
      </c>
      <c r="P265" s="107">
        <f t="shared" si="27"/>
        <v>9.5</v>
      </c>
      <c r="Q265" s="107">
        <f t="shared" si="28"/>
        <v>0.47500000000000003</v>
      </c>
      <c r="R265" s="108">
        <f t="shared" si="52"/>
        <v>0.65</v>
      </c>
      <c r="S265" s="108">
        <f t="shared" si="53"/>
        <v>0.97499999999999987</v>
      </c>
      <c r="T265" s="108">
        <f t="shared" si="54"/>
        <v>2.2000000000000002</v>
      </c>
      <c r="U265" s="108">
        <f t="shared" si="55"/>
        <v>0.75</v>
      </c>
      <c r="V265" s="108">
        <f t="shared" si="56"/>
        <v>0.54999999999999993</v>
      </c>
      <c r="W265" s="26">
        <f t="shared" si="49"/>
        <v>40.5</v>
      </c>
      <c r="X265" s="175">
        <f t="shared" si="50"/>
        <v>8.1</v>
      </c>
      <c r="Y265" s="130">
        <v>34</v>
      </c>
      <c r="Z265" s="112">
        <f t="shared" si="57"/>
        <v>27.200000000000003</v>
      </c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3"/>
    </row>
    <row r="266" spans="1:44" s="111" customFormat="1" x14ac:dyDescent="0.3">
      <c r="A266" s="105">
        <v>260</v>
      </c>
      <c r="B266" s="125">
        <v>671460</v>
      </c>
      <c r="C266" s="126" t="s">
        <v>365</v>
      </c>
      <c r="D266" s="131">
        <v>10</v>
      </c>
      <c r="E266" s="131">
        <v>8</v>
      </c>
      <c r="F266" s="131">
        <v>9</v>
      </c>
      <c r="G266" s="106">
        <v>9</v>
      </c>
      <c r="H266" s="106">
        <v>4</v>
      </c>
      <c r="I266" s="106">
        <f t="shared" si="51"/>
        <v>40</v>
      </c>
      <c r="J266" s="106">
        <f t="shared" si="26"/>
        <v>6</v>
      </c>
      <c r="K266" s="107">
        <v>2.5</v>
      </c>
      <c r="L266" s="107">
        <v>3</v>
      </c>
      <c r="M266" s="107">
        <v>2</v>
      </c>
      <c r="N266" s="107">
        <v>2</v>
      </c>
      <c r="O266" s="107">
        <v>3</v>
      </c>
      <c r="P266" s="107">
        <f t="shared" si="27"/>
        <v>12.5</v>
      </c>
      <c r="Q266" s="107">
        <f t="shared" si="28"/>
        <v>0.625</v>
      </c>
      <c r="R266" s="108">
        <f t="shared" si="52"/>
        <v>1.625</v>
      </c>
      <c r="S266" s="108">
        <f t="shared" si="53"/>
        <v>1.35</v>
      </c>
      <c r="T266" s="108">
        <f t="shared" si="54"/>
        <v>1.45</v>
      </c>
      <c r="U266" s="108">
        <f t="shared" si="55"/>
        <v>1.45</v>
      </c>
      <c r="V266" s="108">
        <f t="shared" si="56"/>
        <v>0.75</v>
      </c>
      <c r="W266" s="26">
        <f t="shared" si="49"/>
        <v>52.5</v>
      </c>
      <c r="X266" s="175">
        <f t="shared" si="50"/>
        <v>10.5</v>
      </c>
      <c r="Y266" s="130">
        <v>43</v>
      </c>
      <c r="Z266" s="112">
        <f t="shared" si="57"/>
        <v>34.4</v>
      </c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3"/>
    </row>
    <row r="267" spans="1:44" s="111" customFormat="1" x14ac:dyDescent="0.3">
      <c r="A267" s="105">
        <v>261</v>
      </c>
      <c r="B267" s="125">
        <v>671461</v>
      </c>
      <c r="C267" s="126" t="s">
        <v>366</v>
      </c>
      <c r="D267" s="131">
        <v>4</v>
      </c>
      <c r="E267" s="131">
        <v>2</v>
      </c>
      <c r="F267" s="131">
        <v>1</v>
      </c>
      <c r="G267" s="106">
        <v>3</v>
      </c>
      <c r="H267" s="106">
        <v>3</v>
      </c>
      <c r="I267" s="106">
        <f t="shared" si="51"/>
        <v>13</v>
      </c>
      <c r="J267" s="106">
        <f t="shared" si="26"/>
        <v>1.95</v>
      </c>
      <c r="K267" s="107">
        <v>1</v>
      </c>
      <c r="L267" s="107">
        <v>1.5</v>
      </c>
      <c r="M267" s="107">
        <v>2</v>
      </c>
      <c r="N267" s="107">
        <v>1</v>
      </c>
      <c r="O267" s="107">
        <v>2</v>
      </c>
      <c r="P267" s="107">
        <f t="shared" si="27"/>
        <v>7.5</v>
      </c>
      <c r="Q267" s="107">
        <f t="shared" si="28"/>
        <v>0.375</v>
      </c>
      <c r="R267" s="108">
        <f t="shared" si="52"/>
        <v>0.65</v>
      </c>
      <c r="S267" s="108">
        <f t="shared" si="53"/>
        <v>0.375</v>
      </c>
      <c r="T267" s="108">
        <f t="shared" si="54"/>
        <v>0.25</v>
      </c>
      <c r="U267" s="108">
        <f t="shared" si="55"/>
        <v>0.49999999999999994</v>
      </c>
      <c r="V267" s="108">
        <f t="shared" si="56"/>
        <v>0.54999999999999993</v>
      </c>
      <c r="W267" s="26">
        <f t="shared" si="49"/>
        <v>20.5</v>
      </c>
      <c r="X267" s="175">
        <f t="shared" si="50"/>
        <v>4.1000000000000005</v>
      </c>
      <c r="Y267" s="130">
        <v>16</v>
      </c>
      <c r="Z267" s="112">
        <f t="shared" si="57"/>
        <v>12.8</v>
      </c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3"/>
    </row>
    <row r="268" spans="1:44" s="111" customFormat="1" x14ac:dyDescent="0.3">
      <c r="A268" s="105">
        <v>262</v>
      </c>
      <c r="B268" s="125">
        <v>671462</v>
      </c>
      <c r="C268" s="126" t="s">
        <v>367</v>
      </c>
      <c r="D268" s="131">
        <v>10</v>
      </c>
      <c r="E268" s="131">
        <v>10</v>
      </c>
      <c r="F268" s="131">
        <v>12</v>
      </c>
      <c r="G268" s="106">
        <v>8</v>
      </c>
      <c r="H268" s="106">
        <v>6</v>
      </c>
      <c r="I268" s="106">
        <f t="shared" si="51"/>
        <v>46</v>
      </c>
      <c r="J268" s="106">
        <f t="shared" si="26"/>
        <v>6.8999999999999995</v>
      </c>
      <c r="K268" s="107">
        <v>2</v>
      </c>
      <c r="L268" s="107">
        <v>2.5</v>
      </c>
      <c r="M268" s="107">
        <v>3</v>
      </c>
      <c r="N268" s="107">
        <v>2</v>
      </c>
      <c r="O268" s="107">
        <v>1</v>
      </c>
      <c r="P268" s="107">
        <f t="shared" si="27"/>
        <v>10.5</v>
      </c>
      <c r="Q268" s="107">
        <f t="shared" si="28"/>
        <v>0.52500000000000002</v>
      </c>
      <c r="R268" s="108">
        <f t="shared" si="52"/>
        <v>1.6</v>
      </c>
      <c r="S268" s="108">
        <f t="shared" si="53"/>
        <v>1.625</v>
      </c>
      <c r="T268" s="108">
        <f t="shared" si="54"/>
        <v>1.9499999999999997</v>
      </c>
      <c r="U268" s="108">
        <f t="shared" si="55"/>
        <v>1.3</v>
      </c>
      <c r="V268" s="108">
        <f t="shared" si="56"/>
        <v>0.95</v>
      </c>
      <c r="W268" s="26">
        <f t="shared" si="49"/>
        <v>56.5</v>
      </c>
      <c r="X268" s="175">
        <f t="shared" si="50"/>
        <v>11.3</v>
      </c>
      <c r="Y268" s="130">
        <v>50</v>
      </c>
      <c r="Z268" s="112">
        <f t="shared" si="57"/>
        <v>40</v>
      </c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3"/>
    </row>
    <row r="269" spans="1:44" s="111" customFormat="1" x14ac:dyDescent="0.3">
      <c r="A269" s="105">
        <v>263</v>
      </c>
      <c r="B269" s="125">
        <v>671463</v>
      </c>
      <c r="C269" s="126" t="s">
        <v>368</v>
      </c>
      <c r="D269" s="131">
        <v>10</v>
      </c>
      <c r="E269" s="131">
        <v>9</v>
      </c>
      <c r="F269" s="131">
        <v>11</v>
      </c>
      <c r="G269" s="106">
        <v>9</v>
      </c>
      <c r="H269" s="106">
        <v>9.6</v>
      </c>
      <c r="I269" s="106">
        <f t="shared" si="51"/>
        <v>48.6</v>
      </c>
      <c r="J269" s="106">
        <f t="shared" si="26"/>
        <v>7.29</v>
      </c>
      <c r="K269" s="107">
        <v>4.5</v>
      </c>
      <c r="L269" s="107">
        <v>2</v>
      </c>
      <c r="M269" s="107">
        <v>2.5</v>
      </c>
      <c r="N269" s="107">
        <v>2</v>
      </c>
      <c r="O269" s="107">
        <v>3</v>
      </c>
      <c r="P269" s="107">
        <f t="shared" si="27"/>
        <v>14</v>
      </c>
      <c r="Q269" s="107">
        <f t="shared" si="28"/>
        <v>0.70000000000000007</v>
      </c>
      <c r="R269" s="108">
        <f t="shared" si="52"/>
        <v>1.7250000000000001</v>
      </c>
      <c r="S269" s="108">
        <f t="shared" si="53"/>
        <v>1.45</v>
      </c>
      <c r="T269" s="108">
        <f t="shared" si="54"/>
        <v>1.7749999999999999</v>
      </c>
      <c r="U269" s="108">
        <f t="shared" si="55"/>
        <v>1.45</v>
      </c>
      <c r="V269" s="108">
        <f t="shared" si="56"/>
        <v>1.5899999999999999</v>
      </c>
      <c r="W269" s="26">
        <f t="shared" si="49"/>
        <v>62.6</v>
      </c>
      <c r="X269" s="175">
        <f t="shared" si="50"/>
        <v>12.520000000000001</v>
      </c>
      <c r="Y269" s="130">
        <v>42</v>
      </c>
      <c r="Z269" s="112">
        <f t="shared" si="57"/>
        <v>33.6</v>
      </c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3"/>
    </row>
    <row r="270" spans="1:44" s="111" customFormat="1" x14ac:dyDescent="0.3">
      <c r="A270" s="105">
        <v>264</v>
      </c>
      <c r="B270" s="125">
        <v>671464</v>
      </c>
      <c r="C270" s="126" t="s">
        <v>369</v>
      </c>
      <c r="D270" s="131">
        <v>9</v>
      </c>
      <c r="E270" s="131">
        <v>2.9</v>
      </c>
      <c r="F270" s="131">
        <v>10</v>
      </c>
      <c r="G270" s="106">
        <v>8</v>
      </c>
      <c r="H270" s="106">
        <v>10</v>
      </c>
      <c r="I270" s="106">
        <f t="shared" si="51"/>
        <v>39.9</v>
      </c>
      <c r="J270" s="106">
        <f t="shared" si="26"/>
        <v>5.9849999999999994</v>
      </c>
      <c r="K270" s="107">
        <v>1.5</v>
      </c>
      <c r="L270" s="107">
        <v>2</v>
      </c>
      <c r="M270" s="107">
        <v>3</v>
      </c>
      <c r="N270" s="107">
        <v>2</v>
      </c>
      <c r="O270" s="107">
        <v>2</v>
      </c>
      <c r="P270" s="107">
        <f t="shared" si="27"/>
        <v>10.5</v>
      </c>
      <c r="Q270" s="107">
        <f t="shared" si="28"/>
        <v>0.52500000000000002</v>
      </c>
      <c r="R270" s="108">
        <f t="shared" si="52"/>
        <v>1.4249999999999998</v>
      </c>
      <c r="S270" s="108">
        <f t="shared" si="53"/>
        <v>0.53500000000000003</v>
      </c>
      <c r="T270" s="108">
        <f t="shared" si="54"/>
        <v>1.65</v>
      </c>
      <c r="U270" s="108">
        <f t="shared" si="55"/>
        <v>1.3</v>
      </c>
      <c r="V270" s="108">
        <f t="shared" si="56"/>
        <v>1.6</v>
      </c>
      <c r="W270" s="26">
        <f t="shared" si="49"/>
        <v>50.4</v>
      </c>
      <c r="X270" s="175">
        <f t="shared" si="50"/>
        <v>10.08</v>
      </c>
      <c r="Y270" s="130">
        <v>45</v>
      </c>
      <c r="Z270" s="112">
        <f t="shared" si="57"/>
        <v>36</v>
      </c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3"/>
    </row>
    <row r="271" spans="1:44" s="111" customFormat="1" x14ac:dyDescent="0.3">
      <c r="A271" s="105">
        <v>265</v>
      </c>
      <c r="B271" s="125">
        <v>671465</v>
      </c>
      <c r="C271" s="126" t="s">
        <v>370</v>
      </c>
      <c r="D271" s="131">
        <v>4</v>
      </c>
      <c r="E271" s="131">
        <v>4</v>
      </c>
      <c r="F271" s="131">
        <v>3</v>
      </c>
      <c r="G271" s="106">
        <v>6</v>
      </c>
      <c r="H271" s="106">
        <v>4</v>
      </c>
      <c r="I271" s="106">
        <f t="shared" si="51"/>
        <v>21</v>
      </c>
      <c r="J271" s="106">
        <f t="shared" si="26"/>
        <v>3.15</v>
      </c>
      <c r="K271" s="107">
        <v>1</v>
      </c>
      <c r="L271" s="107">
        <v>1.5</v>
      </c>
      <c r="M271" s="107">
        <v>2</v>
      </c>
      <c r="N271" s="107">
        <v>3</v>
      </c>
      <c r="O271" s="107">
        <v>2</v>
      </c>
      <c r="P271" s="107">
        <f t="shared" si="27"/>
        <v>9.5</v>
      </c>
      <c r="Q271" s="107">
        <f t="shared" si="28"/>
        <v>0.47500000000000003</v>
      </c>
      <c r="R271" s="108">
        <f t="shared" si="52"/>
        <v>0.65</v>
      </c>
      <c r="S271" s="108">
        <f t="shared" si="53"/>
        <v>0.67500000000000004</v>
      </c>
      <c r="T271" s="108">
        <f t="shared" si="54"/>
        <v>0.54999999999999993</v>
      </c>
      <c r="U271" s="108">
        <f t="shared" si="55"/>
        <v>1.0499999999999998</v>
      </c>
      <c r="V271" s="108">
        <f t="shared" si="56"/>
        <v>0.7</v>
      </c>
      <c r="W271" s="26">
        <f t="shared" si="49"/>
        <v>30.5</v>
      </c>
      <c r="X271" s="175">
        <f t="shared" si="50"/>
        <v>6.1000000000000005</v>
      </c>
      <c r="Y271" s="130">
        <v>21</v>
      </c>
      <c r="Z271" s="112">
        <f t="shared" si="57"/>
        <v>16.8</v>
      </c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3"/>
    </row>
    <row r="272" spans="1:44" s="111" customFormat="1" x14ac:dyDescent="0.3">
      <c r="A272" s="105">
        <v>266</v>
      </c>
      <c r="B272" s="125">
        <v>671466</v>
      </c>
      <c r="C272" s="126" t="s">
        <v>371</v>
      </c>
      <c r="D272" s="131">
        <v>12</v>
      </c>
      <c r="E272" s="131">
        <v>10</v>
      </c>
      <c r="F272" s="131">
        <v>10</v>
      </c>
      <c r="G272" s="106">
        <v>8</v>
      </c>
      <c r="H272" s="106">
        <v>12</v>
      </c>
      <c r="I272" s="106">
        <f t="shared" si="51"/>
        <v>52</v>
      </c>
      <c r="J272" s="106">
        <f t="shared" si="26"/>
        <v>7.8</v>
      </c>
      <c r="K272" s="107">
        <v>2.5</v>
      </c>
      <c r="L272" s="107">
        <v>3</v>
      </c>
      <c r="M272" s="107">
        <v>2</v>
      </c>
      <c r="N272" s="107">
        <v>2</v>
      </c>
      <c r="O272" s="107">
        <v>4</v>
      </c>
      <c r="P272" s="107">
        <f t="shared" si="27"/>
        <v>13.5</v>
      </c>
      <c r="Q272" s="107">
        <f t="shared" si="28"/>
        <v>0.67500000000000004</v>
      </c>
      <c r="R272" s="108">
        <f t="shared" si="52"/>
        <v>1.9249999999999998</v>
      </c>
      <c r="S272" s="108">
        <f t="shared" si="53"/>
        <v>1.65</v>
      </c>
      <c r="T272" s="108">
        <f t="shared" si="54"/>
        <v>1.6</v>
      </c>
      <c r="U272" s="108">
        <f t="shared" si="55"/>
        <v>1.3</v>
      </c>
      <c r="V272" s="108">
        <f t="shared" si="56"/>
        <v>1.9999999999999998</v>
      </c>
      <c r="W272" s="26">
        <f t="shared" si="49"/>
        <v>65.5</v>
      </c>
      <c r="X272" s="175">
        <f t="shared" si="50"/>
        <v>13.100000000000001</v>
      </c>
      <c r="Y272" s="130">
        <v>58</v>
      </c>
      <c r="Z272" s="112">
        <f t="shared" si="57"/>
        <v>46.400000000000006</v>
      </c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3"/>
    </row>
    <row r="273" spans="1:44" s="111" customFormat="1" x14ac:dyDescent="0.3">
      <c r="A273" s="105">
        <v>267</v>
      </c>
      <c r="B273" s="125">
        <v>671467</v>
      </c>
      <c r="C273" s="126" t="s">
        <v>372</v>
      </c>
      <c r="D273" s="131">
        <v>4</v>
      </c>
      <c r="E273" s="131">
        <v>6</v>
      </c>
      <c r="F273" s="131">
        <v>5</v>
      </c>
      <c r="G273" s="106">
        <v>4</v>
      </c>
      <c r="H273" s="106">
        <v>3</v>
      </c>
      <c r="I273" s="106">
        <f t="shared" si="51"/>
        <v>22</v>
      </c>
      <c r="J273" s="106">
        <f t="shared" si="26"/>
        <v>3.3</v>
      </c>
      <c r="K273" s="107">
        <v>1.5</v>
      </c>
      <c r="L273" s="107">
        <v>2</v>
      </c>
      <c r="M273" s="107">
        <v>3</v>
      </c>
      <c r="N273" s="107">
        <v>21</v>
      </c>
      <c r="O273" s="107">
        <v>2</v>
      </c>
      <c r="P273" s="107">
        <f t="shared" si="27"/>
        <v>29.5</v>
      </c>
      <c r="Q273" s="107">
        <f t="shared" si="28"/>
        <v>1.4750000000000001</v>
      </c>
      <c r="R273" s="108">
        <f t="shared" si="52"/>
        <v>0.67500000000000004</v>
      </c>
      <c r="S273" s="108">
        <f t="shared" si="53"/>
        <v>0.99999999999999989</v>
      </c>
      <c r="T273" s="108">
        <f t="shared" si="54"/>
        <v>0.9</v>
      </c>
      <c r="U273" s="108">
        <f t="shared" si="55"/>
        <v>1.65</v>
      </c>
      <c r="V273" s="108">
        <f t="shared" si="56"/>
        <v>0.54999999999999993</v>
      </c>
      <c r="W273" s="26">
        <f t="shared" si="49"/>
        <v>51.5</v>
      </c>
      <c r="X273" s="175">
        <f t="shared" si="50"/>
        <v>10.3</v>
      </c>
      <c r="Y273" s="130">
        <v>25</v>
      </c>
      <c r="Z273" s="112">
        <f t="shared" si="57"/>
        <v>20</v>
      </c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3"/>
    </row>
    <row r="274" spans="1:44" s="111" customFormat="1" x14ac:dyDescent="0.3">
      <c r="A274" s="105">
        <v>268</v>
      </c>
      <c r="B274" s="125">
        <v>671468</v>
      </c>
      <c r="C274" s="126" t="s">
        <v>373</v>
      </c>
      <c r="D274" s="131">
        <v>15</v>
      </c>
      <c r="E274" s="131">
        <v>9</v>
      </c>
      <c r="F274" s="131">
        <v>9</v>
      </c>
      <c r="G274" s="106">
        <v>6</v>
      </c>
      <c r="H274" s="106">
        <v>10</v>
      </c>
      <c r="I274" s="106">
        <f t="shared" si="51"/>
        <v>49</v>
      </c>
      <c r="J274" s="106">
        <f t="shared" si="26"/>
        <v>7.35</v>
      </c>
      <c r="K274" s="107">
        <v>2.5</v>
      </c>
      <c r="L274" s="107">
        <v>2</v>
      </c>
      <c r="M274" s="107">
        <v>3</v>
      </c>
      <c r="N274" s="107">
        <v>2</v>
      </c>
      <c r="O274" s="107">
        <v>4</v>
      </c>
      <c r="P274" s="107">
        <f t="shared" si="27"/>
        <v>13.5</v>
      </c>
      <c r="Q274" s="107">
        <f t="shared" si="28"/>
        <v>0.67500000000000004</v>
      </c>
      <c r="R274" s="108">
        <f t="shared" si="52"/>
        <v>2.375</v>
      </c>
      <c r="S274" s="108">
        <f t="shared" si="53"/>
        <v>1.45</v>
      </c>
      <c r="T274" s="108">
        <f t="shared" si="54"/>
        <v>1.5</v>
      </c>
      <c r="U274" s="108">
        <f t="shared" si="55"/>
        <v>0.99999999999999989</v>
      </c>
      <c r="V274" s="108">
        <f t="shared" si="56"/>
        <v>1.7</v>
      </c>
      <c r="W274" s="26">
        <f t="shared" si="49"/>
        <v>62.5</v>
      </c>
      <c r="X274" s="175">
        <f t="shared" si="50"/>
        <v>12.5</v>
      </c>
      <c r="Y274" s="130">
        <v>42</v>
      </c>
      <c r="Z274" s="112">
        <f t="shared" si="57"/>
        <v>33.6</v>
      </c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3"/>
    </row>
    <row r="275" spans="1:44" s="111" customFormat="1" x14ac:dyDescent="0.3">
      <c r="A275" s="105">
        <v>269</v>
      </c>
      <c r="B275" s="125">
        <v>671469</v>
      </c>
      <c r="C275" s="126" t="s">
        <v>374</v>
      </c>
      <c r="D275" s="131">
        <v>12</v>
      </c>
      <c r="E275" s="131">
        <v>15</v>
      </c>
      <c r="F275" s="131">
        <v>16</v>
      </c>
      <c r="G275" s="106">
        <v>8</v>
      </c>
      <c r="H275" s="106">
        <v>9</v>
      </c>
      <c r="I275" s="106">
        <f t="shared" si="51"/>
        <v>60</v>
      </c>
      <c r="J275" s="106">
        <f t="shared" si="26"/>
        <v>9</v>
      </c>
      <c r="K275" s="107">
        <v>4</v>
      </c>
      <c r="L275" s="107">
        <v>4.5</v>
      </c>
      <c r="M275" s="107">
        <v>4</v>
      </c>
      <c r="N275" s="107">
        <v>4</v>
      </c>
      <c r="O275" s="107">
        <v>5</v>
      </c>
      <c r="P275" s="107">
        <f t="shared" si="27"/>
        <v>21.5</v>
      </c>
      <c r="Q275" s="107">
        <f t="shared" si="28"/>
        <v>1.075</v>
      </c>
      <c r="R275" s="108">
        <f t="shared" si="52"/>
        <v>1.9999999999999998</v>
      </c>
      <c r="S275" s="108">
        <f t="shared" si="53"/>
        <v>2.4750000000000001</v>
      </c>
      <c r="T275" s="108">
        <f t="shared" si="54"/>
        <v>2.6</v>
      </c>
      <c r="U275" s="108">
        <f t="shared" si="55"/>
        <v>1.4</v>
      </c>
      <c r="V275" s="108">
        <f t="shared" si="56"/>
        <v>1.5999999999999999</v>
      </c>
      <c r="W275" s="26">
        <f t="shared" si="49"/>
        <v>81.5</v>
      </c>
      <c r="X275" s="175">
        <f t="shared" si="50"/>
        <v>16.3</v>
      </c>
      <c r="Y275" s="130">
        <v>34</v>
      </c>
      <c r="Z275" s="112">
        <f t="shared" si="57"/>
        <v>27.200000000000003</v>
      </c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3"/>
    </row>
    <row r="276" spans="1:44" s="111" customFormat="1" x14ac:dyDescent="0.3">
      <c r="A276" s="105">
        <v>270</v>
      </c>
      <c r="B276" s="125">
        <v>671470</v>
      </c>
      <c r="C276" s="126" t="s">
        <v>375</v>
      </c>
      <c r="D276" s="131">
        <v>11</v>
      </c>
      <c r="E276" s="131">
        <v>16</v>
      </c>
      <c r="F276" s="131">
        <v>17</v>
      </c>
      <c r="G276" s="106">
        <v>4</v>
      </c>
      <c r="H276" s="106">
        <v>6</v>
      </c>
      <c r="I276" s="106">
        <f t="shared" si="51"/>
        <v>54</v>
      </c>
      <c r="J276" s="106">
        <f t="shared" si="26"/>
        <v>8.1</v>
      </c>
      <c r="K276" s="107">
        <v>4.5</v>
      </c>
      <c r="L276" s="107">
        <v>4</v>
      </c>
      <c r="M276" s="107">
        <v>3</v>
      </c>
      <c r="N276" s="107">
        <v>4</v>
      </c>
      <c r="O276" s="107">
        <v>3</v>
      </c>
      <c r="P276" s="107">
        <f t="shared" si="27"/>
        <v>18.5</v>
      </c>
      <c r="Q276" s="107">
        <f t="shared" si="28"/>
        <v>0.92500000000000004</v>
      </c>
      <c r="R276" s="108">
        <f t="shared" si="52"/>
        <v>1.875</v>
      </c>
      <c r="S276" s="108">
        <f t="shared" si="53"/>
        <v>2.6</v>
      </c>
      <c r="T276" s="108">
        <f t="shared" si="54"/>
        <v>2.6999999999999997</v>
      </c>
      <c r="U276" s="108">
        <f t="shared" si="55"/>
        <v>0.8</v>
      </c>
      <c r="V276" s="108">
        <f t="shared" si="56"/>
        <v>1.0499999999999998</v>
      </c>
      <c r="W276" s="26">
        <f t="shared" si="49"/>
        <v>72.5</v>
      </c>
      <c r="X276" s="175">
        <f t="shared" si="50"/>
        <v>14.5</v>
      </c>
      <c r="Y276" s="130">
        <v>45</v>
      </c>
      <c r="Z276" s="112">
        <f t="shared" si="57"/>
        <v>36</v>
      </c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3"/>
    </row>
    <row r="277" spans="1:44" s="111" customFormat="1" x14ac:dyDescent="0.3">
      <c r="A277" s="105">
        <v>271</v>
      </c>
      <c r="B277" s="125">
        <v>671471</v>
      </c>
      <c r="C277" s="126" t="s">
        <v>376</v>
      </c>
      <c r="D277" s="131">
        <v>13</v>
      </c>
      <c r="E277" s="131">
        <v>19</v>
      </c>
      <c r="F277" s="131">
        <v>10</v>
      </c>
      <c r="G277" s="106">
        <v>8</v>
      </c>
      <c r="H277" s="106">
        <v>4</v>
      </c>
      <c r="I277" s="106">
        <f t="shared" si="51"/>
        <v>54</v>
      </c>
      <c r="J277" s="106">
        <f t="shared" si="26"/>
        <v>8.1</v>
      </c>
      <c r="K277" s="107">
        <v>2.5</v>
      </c>
      <c r="L277" s="107">
        <v>3</v>
      </c>
      <c r="M277" s="107">
        <v>4</v>
      </c>
      <c r="N277" s="107">
        <v>3</v>
      </c>
      <c r="O277" s="107">
        <v>4</v>
      </c>
      <c r="P277" s="107">
        <f t="shared" si="27"/>
        <v>16.5</v>
      </c>
      <c r="Q277" s="107">
        <f t="shared" si="28"/>
        <v>0.82500000000000007</v>
      </c>
      <c r="R277" s="108">
        <f t="shared" si="52"/>
        <v>2.0750000000000002</v>
      </c>
      <c r="S277" s="108">
        <f t="shared" si="53"/>
        <v>3</v>
      </c>
      <c r="T277" s="108">
        <f t="shared" si="54"/>
        <v>1.7</v>
      </c>
      <c r="U277" s="108">
        <f t="shared" si="55"/>
        <v>1.35</v>
      </c>
      <c r="V277" s="108">
        <f t="shared" si="56"/>
        <v>0.8</v>
      </c>
      <c r="W277" s="26">
        <f t="shared" si="49"/>
        <v>70.5</v>
      </c>
      <c r="X277" s="175">
        <f t="shared" si="50"/>
        <v>14.100000000000001</v>
      </c>
      <c r="Y277" s="130">
        <v>49</v>
      </c>
      <c r="Z277" s="112">
        <f t="shared" si="57"/>
        <v>39.200000000000003</v>
      </c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3"/>
    </row>
    <row r="278" spans="1:44" s="111" customFormat="1" x14ac:dyDescent="0.3">
      <c r="A278" s="105">
        <v>272</v>
      </c>
      <c r="B278" s="125">
        <v>671472</v>
      </c>
      <c r="C278" s="126" t="s">
        <v>377</v>
      </c>
      <c r="D278" s="131">
        <v>8</v>
      </c>
      <c r="E278" s="131">
        <v>12</v>
      </c>
      <c r="F278" s="131">
        <v>16</v>
      </c>
      <c r="G278" s="106">
        <v>6</v>
      </c>
      <c r="H278" s="106">
        <v>5</v>
      </c>
      <c r="I278" s="106">
        <f t="shared" si="51"/>
        <v>47</v>
      </c>
      <c r="J278" s="106">
        <f t="shared" si="26"/>
        <v>7.05</v>
      </c>
      <c r="K278" s="107">
        <v>2</v>
      </c>
      <c r="L278" s="107">
        <v>2.5</v>
      </c>
      <c r="M278" s="107">
        <v>3</v>
      </c>
      <c r="N278" s="107">
        <v>4</v>
      </c>
      <c r="O278" s="107">
        <v>3</v>
      </c>
      <c r="P278" s="107">
        <f t="shared" si="27"/>
        <v>14.5</v>
      </c>
      <c r="Q278" s="107">
        <f t="shared" si="28"/>
        <v>0.72500000000000009</v>
      </c>
      <c r="R278" s="108">
        <f t="shared" si="52"/>
        <v>1.3</v>
      </c>
      <c r="S278" s="108">
        <f t="shared" si="53"/>
        <v>1.9249999999999998</v>
      </c>
      <c r="T278" s="108">
        <f t="shared" si="54"/>
        <v>2.5499999999999998</v>
      </c>
      <c r="U278" s="108">
        <f t="shared" si="55"/>
        <v>1.0999999999999999</v>
      </c>
      <c r="V278" s="108">
        <f t="shared" si="56"/>
        <v>0.9</v>
      </c>
      <c r="W278" s="26">
        <f t="shared" si="49"/>
        <v>61.5</v>
      </c>
      <c r="X278" s="175">
        <f t="shared" si="50"/>
        <v>12.3</v>
      </c>
      <c r="Y278" s="130">
        <v>46</v>
      </c>
      <c r="Z278" s="112">
        <f t="shared" si="57"/>
        <v>36.800000000000004</v>
      </c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3"/>
    </row>
    <row r="279" spans="1:44" s="111" customFormat="1" x14ac:dyDescent="0.3">
      <c r="A279" s="105">
        <v>273</v>
      </c>
      <c r="B279" s="125">
        <v>671473</v>
      </c>
      <c r="C279" s="126" t="s">
        <v>378</v>
      </c>
      <c r="D279" s="131">
        <v>10</v>
      </c>
      <c r="E279" s="131">
        <v>10</v>
      </c>
      <c r="F279" s="131">
        <v>9</v>
      </c>
      <c r="G279" s="106">
        <v>8</v>
      </c>
      <c r="H279" s="106">
        <v>7</v>
      </c>
      <c r="I279" s="106">
        <f t="shared" si="51"/>
        <v>44</v>
      </c>
      <c r="J279" s="106">
        <f>I279*0.15</f>
        <v>6.6</v>
      </c>
      <c r="K279" s="107">
        <v>2.5</v>
      </c>
      <c r="L279" s="107">
        <v>2</v>
      </c>
      <c r="M279" s="107">
        <v>3</v>
      </c>
      <c r="N279" s="107">
        <v>4</v>
      </c>
      <c r="O279" s="107">
        <v>3</v>
      </c>
      <c r="P279" s="107">
        <f t="shared" si="27"/>
        <v>14.5</v>
      </c>
      <c r="Q279" s="107">
        <f t="shared" si="28"/>
        <v>0.72500000000000009</v>
      </c>
      <c r="R279" s="108">
        <f t="shared" si="52"/>
        <v>1.625</v>
      </c>
      <c r="S279" s="108">
        <f t="shared" si="53"/>
        <v>1.6</v>
      </c>
      <c r="T279" s="108">
        <f t="shared" si="54"/>
        <v>1.5</v>
      </c>
      <c r="U279" s="108">
        <f t="shared" si="55"/>
        <v>1.4</v>
      </c>
      <c r="V279" s="108">
        <f t="shared" si="56"/>
        <v>1.2000000000000002</v>
      </c>
      <c r="W279" s="26">
        <f t="shared" si="49"/>
        <v>58.5</v>
      </c>
      <c r="X279" s="175">
        <f t="shared" si="50"/>
        <v>11.700000000000001</v>
      </c>
      <c r="Y279" s="130">
        <v>34</v>
      </c>
      <c r="Z279" s="112">
        <f t="shared" si="57"/>
        <v>27.200000000000003</v>
      </c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3"/>
    </row>
    <row r="280" spans="1:44" s="111" customFormat="1" x14ac:dyDescent="0.3">
      <c r="A280" s="105">
        <v>274</v>
      </c>
      <c r="B280" s="125">
        <v>671474</v>
      </c>
      <c r="C280" s="126" t="s">
        <v>379</v>
      </c>
      <c r="D280" s="131">
        <v>16</v>
      </c>
      <c r="E280" s="131">
        <v>16</v>
      </c>
      <c r="F280" s="131">
        <v>10</v>
      </c>
      <c r="G280" s="131">
        <v>10</v>
      </c>
      <c r="H280" s="106">
        <v>6</v>
      </c>
      <c r="I280" s="106">
        <f t="shared" si="51"/>
        <v>58</v>
      </c>
      <c r="J280" s="106">
        <f t="shared" si="26"/>
        <v>8.6999999999999993</v>
      </c>
      <c r="K280" s="107">
        <v>3</v>
      </c>
      <c r="L280" s="107">
        <v>3</v>
      </c>
      <c r="M280" s="107">
        <v>3.5</v>
      </c>
      <c r="N280" s="107">
        <v>3</v>
      </c>
      <c r="O280" s="107">
        <v>4</v>
      </c>
      <c r="P280" s="107">
        <f t="shared" si="27"/>
        <v>16.5</v>
      </c>
      <c r="Q280" s="107">
        <f t="shared" si="28"/>
        <v>0.82500000000000007</v>
      </c>
      <c r="R280" s="108">
        <f t="shared" si="52"/>
        <v>2.5499999999999998</v>
      </c>
      <c r="S280" s="108">
        <f t="shared" si="53"/>
        <v>2.5499999999999998</v>
      </c>
      <c r="T280" s="108">
        <f t="shared" si="54"/>
        <v>1.675</v>
      </c>
      <c r="U280" s="108">
        <f t="shared" si="55"/>
        <v>1.65</v>
      </c>
      <c r="V280" s="108">
        <f t="shared" si="56"/>
        <v>1.0999999999999999</v>
      </c>
      <c r="W280" s="26">
        <f t="shared" si="49"/>
        <v>74.5</v>
      </c>
      <c r="X280" s="175">
        <f t="shared" si="50"/>
        <v>14.9</v>
      </c>
      <c r="Y280" s="130">
        <v>39</v>
      </c>
      <c r="Z280" s="112">
        <f t="shared" si="57"/>
        <v>31.200000000000003</v>
      </c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3"/>
    </row>
    <row r="281" spans="1:44" s="111" customFormat="1" x14ac:dyDescent="0.3">
      <c r="A281" s="105">
        <v>275</v>
      </c>
      <c r="B281" s="125">
        <v>671475</v>
      </c>
      <c r="C281" s="126" t="s">
        <v>380</v>
      </c>
      <c r="D281" s="131">
        <v>13</v>
      </c>
      <c r="E281" s="131">
        <v>13</v>
      </c>
      <c r="F281" s="131">
        <v>16</v>
      </c>
      <c r="G281" s="131">
        <v>14</v>
      </c>
      <c r="H281" s="106">
        <v>8</v>
      </c>
      <c r="I281" s="106">
        <f t="shared" ref="I281:I312" si="58">SUM(D281:H281)</f>
        <v>64</v>
      </c>
      <c r="J281" s="106">
        <f t="shared" si="26"/>
        <v>9.6</v>
      </c>
      <c r="K281" s="107">
        <v>4</v>
      </c>
      <c r="L281" s="107">
        <v>4.5</v>
      </c>
      <c r="M281" s="107">
        <v>4</v>
      </c>
      <c r="N281" s="107">
        <v>4.5</v>
      </c>
      <c r="O281" s="107">
        <v>4</v>
      </c>
      <c r="P281" s="107">
        <f t="shared" si="27"/>
        <v>21</v>
      </c>
      <c r="Q281" s="107">
        <f t="shared" si="28"/>
        <v>1.05</v>
      </c>
      <c r="R281" s="108">
        <f t="shared" si="52"/>
        <v>2.15</v>
      </c>
      <c r="S281" s="108">
        <f t="shared" si="53"/>
        <v>2.1749999999999998</v>
      </c>
      <c r="T281" s="108">
        <f t="shared" si="54"/>
        <v>2.6</v>
      </c>
      <c r="U281" s="108">
        <f t="shared" si="55"/>
        <v>2.3250000000000002</v>
      </c>
      <c r="V281" s="108">
        <f t="shared" si="56"/>
        <v>1.4</v>
      </c>
      <c r="W281" s="26">
        <f t="shared" si="49"/>
        <v>85</v>
      </c>
      <c r="X281" s="175">
        <f t="shared" si="50"/>
        <v>17</v>
      </c>
      <c r="Y281" s="130">
        <v>57</v>
      </c>
      <c r="Z281" s="112">
        <f t="shared" si="57"/>
        <v>45.6</v>
      </c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3"/>
    </row>
    <row r="282" spans="1:44" s="111" customFormat="1" x14ac:dyDescent="0.3">
      <c r="A282" s="105">
        <v>276</v>
      </c>
      <c r="B282" s="125">
        <v>671476</v>
      </c>
      <c r="C282" s="126" t="s">
        <v>381</v>
      </c>
      <c r="D282" s="131">
        <v>16</v>
      </c>
      <c r="E282" s="131">
        <v>10</v>
      </c>
      <c r="F282" s="131">
        <v>13</v>
      </c>
      <c r="G282" s="131">
        <v>15</v>
      </c>
      <c r="H282" s="106">
        <v>10</v>
      </c>
      <c r="I282" s="106">
        <f t="shared" si="58"/>
        <v>64</v>
      </c>
      <c r="J282" s="106">
        <f t="shared" si="26"/>
        <v>9.6</v>
      </c>
      <c r="K282" s="107">
        <v>5</v>
      </c>
      <c r="L282" s="107">
        <v>4</v>
      </c>
      <c r="M282" s="107">
        <v>4</v>
      </c>
      <c r="N282" s="107">
        <v>5</v>
      </c>
      <c r="O282" s="107">
        <v>4</v>
      </c>
      <c r="P282" s="107">
        <f t="shared" si="27"/>
        <v>22</v>
      </c>
      <c r="Q282" s="107">
        <f t="shared" si="28"/>
        <v>1.1000000000000001</v>
      </c>
      <c r="R282" s="108">
        <f t="shared" si="52"/>
        <v>2.65</v>
      </c>
      <c r="S282" s="108">
        <f t="shared" si="53"/>
        <v>1.7</v>
      </c>
      <c r="T282" s="108">
        <f t="shared" si="54"/>
        <v>2.15</v>
      </c>
      <c r="U282" s="108">
        <f t="shared" si="55"/>
        <v>2.5</v>
      </c>
      <c r="V282" s="108">
        <f t="shared" si="56"/>
        <v>1.7</v>
      </c>
      <c r="W282" s="26">
        <f t="shared" si="49"/>
        <v>86</v>
      </c>
      <c r="X282" s="175">
        <f t="shared" si="50"/>
        <v>17.2</v>
      </c>
      <c r="Y282" s="130">
        <v>35</v>
      </c>
      <c r="Z282" s="112">
        <f t="shared" si="57"/>
        <v>28</v>
      </c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3"/>
    </row>
    <row r="283" spans="1:44" s="111" customFormat="1" x14ac:dyDescent="0.3">
      <c r="A283" s="105">
        <v>277</v>
      </c>
      <c r="B283" s="125">
        <v>671477</v>
      </c>
      <c r="C283" s="126" t="s">
        <v>382</v>
      </c>
      <c r="D283" s="131">
        <v>19</v>
      </c>
      <c r="E283" s="131">
        <v>14</v>
      </c>
      <c r="F283" s="131">
        <v>10</v>
      </c>
      <c r="G283" s="131">
        <v>15</v>
      </c>
      <c r="H283" s="106">
        <v>5.6</v>
      </c>
      <c r="I283" s="106">
        <f t="shared" si="58"/>
        <v>63.6</v>
      </c>
      <c r="J283" s="106">
        <f t="shared" si="26"/>
        <v>9.5399999999999991</v>
      </c>
      <c r="K283" s="107">
        <v>4.5</v>
      </c>
      <c r="L283" s="107">
        <v>3</v>
      </c>
      <c r="M283" s="107">
        <v>4</v>
      </c>
      <c r="N283" s="107">
        <v>3</v>
      </c>
      <c r="O283" s="107">
        <v>4.5</v>
      </c>
      <c r="P283" s="107">
        <f t="shared" si="27"/>
        <v>19</v>
      </c>
      <c r="Q283" s="107">
        <f t="shared" si="28"/>
        <v>0.95000000000000007</v>
      </c>
      <c r="R283" s="108">
        <f t="shared" si="52"/>
        <v>3.0750000000000002</v>
      </c>
      <c r="S283" s="108">
        <f t="shared" si="53"/>
        <v>2.25</v>
      </c>
      <c r="T283" s="108">
        <f t="shared" si="54"/>
        <v>1.7</v>
      </c>
      <c r="U283" s="108">
        <f t="shared" si="55"/>
        <v>2.4</v>
      </c>
      <c r="V283" s="108">
        <f t="shared" si="56"/>
        <v>1.0649999999999999</v>
      </c>
      <c r="W283" s="26">
        <f t="shared" si="49"/>
        <v>82.6</v>
      </c>
      <c r="X283" s="175">
        <f t="shared" si="50"/>
        <v>16.52</v>
      </c>
      <c r="Y283" s="130">
        <v>34</v>
      </c>
      <c r="Z283" s="112">
        <f t="shared" si="57"/>
        <v>27.200000000000003</v>
      </c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3"/>
    </row>
    <row r="284" spans="1:44" s="111" customFormat="1" x14ac:dyDescent="0.3">
      <c r="A284" s="105">
        <v>278</v>
      </c>
      <c r="B284" s="125">
        <v>671478</v>
      </c>
      <c r="C284" s="126" t="s">
        <v>383</v>
      </c>
      <c r="D284" s="131">
        <v>12</v>
      </c>
      <c r="E284" s="131">
        <v>15</v>
      </c>
      <c r="F284" s="131">
        <v>14</v>
      </c>
      <c r="G284" s="131">
        <v>12</v>
      </c>
      <c r="H284" s="106">
        <v>8</v>
      </c>
      <c r="I284" s="106">
        <f t="shared" si="58"/>
        <v>61</v>
      </c>
      <c r="J284" s="106">
        <f t="shared" si="26"/>
        <v>9.15</v>
      </c>
      <c r="K284" s="107">
        <v>2.5</v>
      </c>
      <c r="L284" s="107">
        <v>3</v>
      </c>
      <c r="M284" s="107">
        <v>4</v>
      </c>
      <c r="N284" s="107">
        <v>3</v>
      </c>
      <c r="O284" s="107">
        <v>4</v>
      </c>
      <c r="P284" s="107">
        <f t="shared" si="27"/>
        <v>16.5</v>
      </c>
      <c r="Q284" s="107">
        <f t="shared" si="28"/>
        <v>0.82500000000000007</v>
      </c>
      <c r="R284" s="108">
        <f t="shared" si="52"/>
        <v>1.9249999999999998</v>
      </c>
      <c r="S284" s="108">
        <f t="shared" si="53"/>
        <v>2.4</v>
      </c>
      <c r="T284" s="108">
        <f t="shared" si="54"/>
        <v>2.3000000000000003</v>
      </c>
      <c r="U284" s="108">
        <f t="shared" si="55"/>
        <v>1.9499999999999997</v>
      </c>
      <c r="V284" s="108">
        <f t="shared" si="56"/>
        <v>1.4</v>
      </c>
      <c r="W284" s="26">
        <f t="shared" si="49"/>
        <v>77.5</v>
      </c>
      <c r="X284" s="175">
        <f t="shared" si="50"/>
        <v>15.5</v>
      </c>
      <c r="Y284" s="130">
        <v>52</v>
      </c>
      <c r="Z284" s="112">
        <f t="shared" si="57"/>
        <v>41.6</v>
      </c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3"/>
    </row>
    <row r="285" spans="1:44" s="111" customFormat="1" x14ac:dyDescent="0.3">
      <c r="A285" s="105">
        <v>279</v>
      </c>
      <c r="B285" s="125">
        <v>671479</v>
      </c>
      <c r="C285" s="126" t="s">
        <v>384</v>
      </c>
      <c r="D285" s="131">
        <v>15</v>
      </c>
      <c r="E285" s="131">
        <v>15</v>
      </c>
      <c r="F285" s="131">
        <v>15</v>
      </c>
      <c r="G285" s="131">
        <v>11</v>
      </c>
      <c r="H285" s="106">
        <v>9</v>
      </c>
      <c r="I285" s="106">
        <f t="shared" si="58"/>
        <v>65</v>
      </c>
      <c r="J285" s="106">
        <f t="shared" si="26"/>
        <v>9.75</v>
      </c>
      <c r="K285" s="107">
        <v>4.5</v>
      </c>
      <c r="L285" s="107">
        <v>3</v>
      </c>
      <c r="M285" s="107">
        <v>5</v>
      </c>
      <c r="N285" s="107">
        <v>4</v>
      </c>
      <c r="O285" s="107">
        <v>4.5</v>
      </c>
      <c r="P285" s="107">
        <f t="shared" si="27"/>
        <v>21</v>
      </c>
      <c r="Q285" s="107">
        <f t="shared" si="28"/>
        <v>1.05</v>
      </c>
      <c r="R285" s="108">
        <f t="shared" si="52"/>
        <v>2.4750000000000001</v>
      </c>
      <c r="S285" s="108">
        <f t="shared" si="53"/>
        <v>2.4</v>
      </c>
      <c r="T285" s="108">
        <f t="shared" si="54"/>
        <v>2.5</v>
      </c>
      <c r="U285" s="108">
        <f t="shared" si="55"/>
        <v>1.8499999999999999</v>
      </c>
      <c r="V285" s="108">
        <f t="shared" si="56"/>
        <v>1.575</v>
      </c>
      <c r="W285" s="26">
        <f t="shared" si="49"/>
        <v>86</v>
      </c>
      <c r="X285" s="175">
        <f t="shared" si="50"/>
        <v>17.2</v>
      </c>
      <c r="Y285" s="130">
        <v>54</v>
      </c>
      <c r="Z285" s="112">
        <f t="shared" si="57"/>
        <v>43.2</v>
      </c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3"/>
    </row>
    <row r="286" spans="1:44" s="111" customFormat="1" x14ac:dyDescent="0.3">
      <c r="A286" s="105">
        <v>280</v>
      </c>
      <c r="B286" s="125">
        <v>671480</v>
      </c>
      <c r="C286" s="126" t="s">
        <v>385</v>
      </c>
      <c r="D286" s="131">
        <v>12</v>
      </c>
      <c r="E286" s="131">
        <v>12</v>
      </c>
      <c r="F286" s="131">
        <v>15</v>
      </c>
      <c r="G286" s="131">
        <v>13</v>
      </c>
      <c r="H286" s="106">
        <v>10</v>
      </c>
      <c r="I286" s="106">
        <f t="shared" si="58"/>
        <v>62</v>
      </c>
      <c r="J286" s="106">
        <f t="shared" si="26"/>
        <v>9.2999999999999989</v>
      </c>
      <c r="K286" s="107">
        <v>2.5</v>
      </c>
      <c r="L286" s="107">
        <v>4</v>
      </c>
      <c r="M286" s="107">
        <v>4</v>
      </c>
      <c r="N286" s="107">
        <v>4.5</v>
      </c>
      <c r="O286" s="107">
        <v>4</v>
      </c>
      <c r="P286" s="107">
        <f t="shared" si="27"/>
        <v>19</v>
      </c>
      <c r="Q286" s="107">
        <f t="shared" si="28"/>
        <v>0.95000000000000007</v>
      </c>
      <c r="R286" s="108">
        <f t="shared" si="52"/>
        <v>1.9249999999999998</v>
      </c>
      <c r="S286" s="108">
        <f t="shared" si="53"/>
        <v>1.9999999999999998</v>
      </c>
      <c r="T286" s="108">
        <f t="shared" si="54"/>
        <v>2.4500000000000002</v>
      </c>
      <c r="U286" s="108">
        <f t="shared" si="55"/>
        <v>2.1749999999999998</v>
      </c>
      <c r="V286" s="108">
        <f t="shared" si="56"/>
        <v>1.7</v>
      </c>
      <c r="W286" s="26">
        <f t="shared" si="49"/>
        <v>81</v>
      </c>
      <c r="X286" s="175">
        <f t="shared" si="50"/>
        <v>16.2</v>
      </c>
      <c r="Y286" s="130">
        <v>53</v>
      </c>
      <c r="Z286" s="112">
        <f t="shared" si="57"/>
        <v>42.400000000000006</v>
      </c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3"/>
    </row>
    <row r="287" spans="1:44" s="111" customFormat="1" x14ac:dyDescent="0.3">
      <c r="A287" s="105">
        <v>281</v>
      </c>
      <c r="B287" s="125">
        <v>671481</v>
      </c>
      <c r="C287" s="126" t="s">
        <v>386</v>
      </c>
      <c r="D287" s="131">
        <v>11</v>
      </c>
      <c r="E287" s="131">
        <v>11</v>
      </c>
      <c r="F287" s="131">
        <v>12</v>
      </c>
      <c r="G287" s="131">
        <v>8</v>
      </c>
      <c r="H287" s="106">
        <v>8</v>
      </c>
      <c r="I287" s="106">
        <f t="shared" si="58"/>
        <v>50</v>
      </c>
      <c r="J287" s="106">
        <f t="shared" si="26"/>
        <v>7.5</v>
      </c>
      <c r="K287" s="107">
        <v>2.5</v>
      </c>
      <c r="L287" s="107">
        <v>3</v>
      </c>
      <c r="M287" s="107">
        <v>2</v>
      </c>
      <c r="N287" s="107">
        <v>2.5</v>
      </c>
      <c r="O287" s="107">
        <v>2</v>
      </c>
      <c r="P287" s="107">
        <f t="shared" si="27"/>
        <v>12</v>
      </c>
      <c r="Q287" s="107">
        <f t="shared" si="28"/>
        <v>0.60000000000000009</v>
      </c>
      <c r="R287" s="108">
        <f t="shared" si="52"/>
        <v>1.7749999999999999</v>
      </c>
      <c r="S287" s="108">
        <f t="shared" si="53"/>
        <v>1.7999999999999998</v>
      </c>
      <c r="T287" s="108">
        <f t="shared" si="54"/>
        <v>1.9</v>
      </c>
      <c r="U287" s="108">
        <f t="shared" si="55"/>
        <v>1.325</v>
      </c>
      <c r="V287" s="108">
        <f t="shared" si="56"/>
        <v>1.3</v>
      </c>
      <c r="W287" s="26">
        <f t="shared" si="49"/>
        <v>62</v>
      </c>
      <c r="X287" s="175">
        <f t="shared" si="50"/>
        <v>12.4</v>
      </c>
      <c r="Y287" s="130">
        <v>57</v>
      </c>
      <c r="Z287" s="112">
        <f t="shared" si="57"/>
        <v>45.6</v>
      </c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3"/>
    </row>
    <row r="288" spans="1:44" s="111" customFormat="1" x14ac:dyDescent="0.3">
      <c r="A288" s="105">
        <v>282</v>
      </c>
      <c r="B288" s="125">
        <v>671482</v>
      </c>
      <c r="C288" s="126" t="s">
        <v>387</v>
      </c>
      <c r="D288" s="131">
        <v>13</v>
      </c>
      <c r="E288" s="131">
        <v>13</v>
      </c>
      <c r="F288" s="131">
        <v>11</v>
      </c>
      <c r="G288" s="131">
        <v>12</v>
      </c>
      <c r="H288" s="106">
        <v>6</v>
      </c>
      <c r="I288" s="106">
        <f t="shared" si="58"/>
        <v>55</v>
      </c>
      <c r="J288" s="106">
        <f t="shared" si="26"/>
        <v>8.25</v>
      </c>
      <c r="K288" s="107">
        <v>3</v>
      </c>
      <c r="L288" s="107">
        <v>2.5</v>
      </c>
      <c r="M288" s="107">
        <v>4</v>
      </c>
      <c r="N288" s="107">
        <v>4.5</v>
      </c>
      <c r="O288" s="107">
        <v>3</v>
      </c>
      <c r="P288" s="107">
        <f t="shared" si="27"/>
        <v>17</v>
      </c>
      <c r="Q288" s="107">
        <f t="shared" si="28"/>
        <v>0.85000000000000009</v>
      </c>
      <c r="R288" s="108">
        <f t="shared" si="52"/>
        <v>2.1</v>
      </c>
      <c r="S288" s="108">
        <f t="shared" si="53"/>
        <v>2.0750000000000002</v>
      </c>
      <c r="T288" s="108">
        <f t="shared" si="54"/>
        <v>1.8499999999999999</v>
      </c>
      <c r="U288" s="108">
        <f t="shared" si="55"/>
        <v>2.0249999999999999</v>
      </c>
      <c r="V288" s="108">
        <f t="shared" si="56"/>
        <v>1.0499999999999998</v>
      </c>
      <c r="W288" s="26">
        <f t="shared" si="49"/>
        <v>72</v>
      </c>
      <c r="X288" s="175">
        <f t="shared" si="50"/>
        <v>14.4</v>
      </c>
      <c r="Y288" s="130">
        <v>39</v>
      </c>
      <c r="Z288" s="112">
        <f t="shared" si="57"/>
        <v>31.200000000000003</v>
      </c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3"/>
    </row>
    <row r="289" spans="1:44" s="111" customFormat="1" x14ac:dyDescent="0.3">
      <c r="A289" s="105">
        <v>283</v>
      </c>
      <c r="B289" s="125">
        <v>671483</v>
      </c>
      <c r="C289" s="126" t="s">
        <v>388</v>
      </c>
      <c r="D289" s="131">
        <v>9</v>
      </c>
      <c r="E289" s="131">
        <v>8</v>
      </c>
      <c r="F289" s="131">
        <v>13</v>
      </c>
      <c r="G289" s="131">
        <v>11</v>
      </c>
      <c r="H289" s="106">
        <v>7</v>
      </c>
      <c r="I289" s="106">
        <f t="shared" si="58"/>
        <v>48</v>
      </c>
      <c r="J289" s="106">
        <f t="shared" si="26"/>
        <v>7.1999999999999993</v>
      </c>
      <c r="K289" s="107">
        <v>2.5</v>
      </c>
      <c r="L289" s="107">
        <v>3</v>
      </c>
      <c r="M289" s="107">
        <v>4</v>
      </c>
      <c r="N289" s="107">
        <v>3</v>
      </c>
      <c r="O289" s="107">
        <v>4</v>
      </c>
      <c r="P289" s="107">
        <f t="shared" si="27"/>
        <v>16.5</v>
      </c>
      <c r="Q289" s="107">
        <f t="shared" si="28"/>
        <v>0.82500000000000007</v>
      </c>
      <c r="R289" s="108">
        <f t="shared" si="52"/>
        <v>1.4749999999999999</v>
      </c>
      <c r="S289" s="108">
        <f t="shared" si="53"/>
        <v>1.35</v>
      </c>
      <c r="T289" s="108">
        <f t="shared" si="54"/>
        <v>2.15</v>
      </c>
      <c r="U289" s="108">
        <f t="shared" si="55"/>
        <v>1.7999999999999998</v>
      </c>
      <c r="V289" s="108">
        <f t="shared" si="56"/>
        <v>1.25</v>
      </c>
      <c r="W289" s="26">
        <f t="shared" si="49"/>
        <v>64.5</v>
      </c>
      <c r="X289" s="175">
        <f t="shared" si="50"/>
        <v>12.9</v>
      </c>
      <c r="Y289" s="130">
        <v>50</v>
      </c>
      <c r="Z289" s="112">
        <f t="shared" si="57"/>
        <v>40</v>
      </c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3"/>
    </row>
    <row r="290" spans="1:44" s="111" customFormat="1" x14ac:dyDescent="0.3">
      <c r="A290" s="105">
        <v>284</v>
      </c>
      <c r="B290" s="125">
        <v>671484</v>
      </c>
      <c r="C290" s="126" t="s">
        <v>389</v>
      </c>
      <c r="D290" s="131">
        <v>10</v>
      </c>
      <c r="E290" s="131">
        <v>12</v>
      </c>
      <c r="F290" s="131">
        <v>8</v>
      </c>
      <c r="G290" s="131">
        <v>13</v>
      </c>
      <c r="H290" s="106">
        <v>6</v>
      </c>
      <c r="I290" s="106">
        <f t="shared" si="58"/>
        <v>49</v>
      </c>
      <c r="J290" s="106">
        <f t="shared" si="26"/>
        <v>7.35</v>
      </c>
      <c r="K290" s="107">
        <v>2.5</v>
      </c>
      <c r="L290" s="107">
        <v>3</v>
      </c>
      <c r="M290" s="107">
        <v>4</v>
      </c>
      <c r="N290" s="107">
        <v>3</v>
      </c>
      <c r="O290" s="107">
        <v>4</v>
      </c>
      <c r="P290" s="107">
        <f t="shared" si="27"/>
        <v>16.5</v>
      </c>
      <c r="Q290" s="107">
        <f t="shared" si="28"/>
        <v>0.82500000000000007</v>
      </c>
      <c r="R290" s="108">
        <f t="shared" si="52"/>
        <v>1.625</v>
      </c>
      <c r="S290" s="108">
        <f t="shared" si="53"/>
        <v>1.9499999999999997</v>
      </c>
      <c r="T290" s="108">
        <f t="shared" si="54"/>
        <v>1.4</v>
      </c>
      <c r="U290" s="108">
        <f t="shared" si="55"/>
        <v>2.1</v>
      </c>
      <c r="V290" s="108">
        <f t="shared" si="56"/>
        <v>1.0999999999999999</v>
      </c>
      <c r="W290" s="26">
        <f t="shared" si="49"/>
        <v>65.5</v>
      </c>
      <c r="X290" s="175">
        <f t="shared" si="50"/>
        <v>13.100000000000001</v>
      </c>
      <c r="Y290" s="130">
        <v>59</v>
      </c>
      <c r="Z290" s="112">
        <f t="shared" si="57"/>
        <v>47.2</v>
      </c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3"/>
    </row>
    <row r="291" spans="1:44" s="111" customFormat="1" x14ac:dyDescent="0.3">
      <c r="A291" s="105">
        <v>285</v>
      </c>
      <c r="B291" s="125">
        <v>671485</v>
      </c>
      <c r="C291" s="126" t="s">
        <v>390</v>
      </c>
      <c r="D291" s="131">
        <v>16</v>
      </c>
      <c r="E291" s="131">
        <v>11</v>
      </c>
      <c r="F291" s="131">
        <v>10</v>
      </c>
      <c r="G291" s="131">
        <v>12</v>
      </c>
      <c r="H291" s="106">
        <v>8</v>
      </c>
      <c r="I291" s="106">
        <f t="shared" si="58"/>
        <v>57</v>
      </c>
      <c r="J291" s="106">
        <f t="shared" si="26"/>
        <v>8.5499999999999989</v>
      </c>
      <c r="K291" s="107">
        <v>2.5</v>
      </c>
      <c r="L291" s="107">
        <v>3</v>
      </c>
      <c r="M291" s="107">
        <v>4</v>
      </c>
      <c r="N291" s="107">
        <v>3</v>
      </c>
      <c r="O291" s="107">
        <v>4</v>
      </c>
      <c r="P291" s="107">
        <f t="shared" si="27"/>
        <v>16.5</v>
      </c>
      <c r="Q291" s="107">
        <f t="shared" si="28"/>
        <v>0.82500000000000007</v>
      </c>
      <c r="R291" s="108">
        <f t="shared" si="52"/>
        <v>2.5249999999999999</v>
      </c>
      <c r="S291" s="108">
        <f t="shared" si="53"/>
        <v>1.7999999999999998</v>
      </c>
      <c r="T291" s="108">
        <f t="shared" si="54"/>
        <v>1.7</v>
      </c>
      <c r="U291" s="108">
        <f t="shared" si="55"/>
        <v>1.9499999999999997</v>
      </c>
      <c r="V291" s="108">
        <f t="shared" si="56"/>
        <v>1.4</v>
      </c>
      <c r="W291" s="26">
        <f t="shared" si="49"/>
        <v>73.5</v>
      </c>
      <c r="X291" s="175">
        <f t="shared" si="50"/>
        <v>14.700000000000001</v>
      </c>
      <c r="Y291" s="130">
        <v>37</v>
      </c>
      <c r="Z291" s="112">
        <f t="shared" si="57"/>
        <v>29.6</v>
      </c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3"/>
    </row>
    <row r="292" spans="1:44" s="111" customFormat="1" x14ac:dyDescent="0.3">
      <c r="A292" s="105">
        <v>286</v>
      </c>
      <c r="B292" s="125">
        <v>671486</v>
      </c>
      <c r="C292" s="126" t="s">
        <v>391</v>
      </c>
      <c r="D292" s="131">
        <v>13</v>
      </c>
      <c r="E292" s="131">
        <v>13</v>
      </c>
      <c r="F292" s="131">
        <v>14</v>
      </c>
      <c r="G292" s="131">
        <v>11</v>
      </c>
      <c r="H292" s="106">
        <v>9</v>
      </c>
      <c r="I292" s="106">
        <f t="shared" si="58"/>
        <v>60</v>
      </c>
      <c r="J292" s="106">
        <f t="shared" si="26"/>
        <v>9</v>
      </c>
      <c r="K292" s="107">
        <v>3</v>
      </c>
      <c r="L292" s="107">
        <v>4</v>
      </c>
      <c r="M292" s="107">
        <v>3</v>
      </c>
      <c r="N292" s="107">
        <v>2.5</v>
      </c>
      <c r="O292" s="107">
        <v>3</v>
      </c>
      <c r="P292" s="107">
        <f t="shared" si="27"/>
        <v>15.5</v>
      </c>
      <c r="Q292" s="107">
        <f t="shared" si="28"/>
        <v>0.77500000000000002</v>
      </c>
      <c r="R292" s="108">
        <f t="shared" si="52"/>
        <v>2.1</v>
      </c>
      <c r="S292" s="108">
        <f t="shared" si="53"/>
        <v>2.15</v>
      </c>
      <c r="T292" s="108">
        <f t="shared" si="54"/>
        <v>2.25</v>
      </c>
      <c r="U292" s="108">
        <f t="shared" si="55"/>
        <v>1.7749999999999999</v>
      </c>
      <c r="V292" s="108">
        <f t="shared" si="56"/>
        <v>1.5</v>
      </c>
      <c r="W292" s="26">
        <f t="shared" si="49"/>
        <v>75.5</v>
      </c>
      <c r="X292" s="175">
        <f t="shared" si="50"/>
        <v>15.100000000000001</v>
      </c>
      <c r="Y292" s="130">
        <v>35</v>
      </c>
      <c r="Z292" s="112">
        <f t="shared" si="57"/>
        <v>28</v>
      </c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3"/>
    </row>
    <row r="293" spans="1:44" s="111" customFormat="1" x14ac:dyDescent="0.3">
      <c r="A293" s="105">
        <v>287</v>
      </c>
      <c r="B293" s="125">
        <v>671487</v>
      </c>
      <c r="C293" s="126" t="s">
        <v>392</v>
      </c>
      <c r="D293" s="131">
        <v>10</v>
      </c>
      <c r="E293" s="131">
        <v>12</v>
      </c>
      <c r="F293" s="131">
        <v>9</v>
      </c>
      <c r="G293" s="131">
        <v>13</v>
      </c>
      <c r="H293" s="106">
        <v>10</v>
      </c>
      <c r="I293" s="106">
        <f t="shared" si="58"/>
        <v>54</v>
      </c>
      <c r="J293" s="106">
        <f t="shared" si="26"/>
        <v>8.1</v>
      </c>
      <c r="K293" s="107">
        <v>2.5</v>
      </c>
      <c r="L293" s="107">
        <v>3</v>
      </c>
      <c r="M293" s="107">
        <v>4</v>
      </c>
      <c r="N293" s="107">
        <v>3</v>
      </c>
      <c r="O293" s="107">
        <v>4</v>
      </c>
      <c r="P293" s="107">
        <f t="shared" si="27"/>
        <v>16.5</v>
      </c>
      <c r="Q293" s="107">
        <f t="shared" si="28"/>
        <v>0.82500000000000007</v>
      </c>
      <c r="R293" s="108">
        <f t="shared" si="52"/>
        <v>1.625</v>
      </c>
      <c r="S293" s="108">
        <f t="shared" si="53"/>
        <v>1.9499999999999997</v>
      </c>
      <c r="T293" s="108">
        <f t="shared" si="54"/>
        <v>1.5499999999999998</v>
      </c>
      <c r="U293" s="108">
        <f t="shared" si="55"/>
        <v>2.1</v>
      </c>
      <c r="V293" s="108">
        <f t="shared" si="56"/>
        <v>1.7</v>
      </c>
      <c r="W293" s="26">
        <f t="shared" si="49"/>
        <v>70.5</v>
      </c>
      <c r="X293" s="175">
        <f t="shared" si="50"/>
        <v>14.100000000000001</v>
      </c>
      <c r="Y293" s="130">
        <v>19</v>
      </c>
      <c r="Z293" s="112">
        <f t="shared" si="57"/>
        <v>15.200000000000001</v>
      </c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3"/>
    </row>
    <row r="294" spans="1:44" s="111" customFormat="1" x14ac:dyDescent="0.3">
      <c r="A294" s="105">
        <v>288</v>
      </c>
      <c r="B294" s="125">
        <v>671488</v>
      </c>
      <c r="C294" s="126" t="s">
        <v>393</v>
      </c>
      <c r="D294" s="131">
        <v>14</v>
      </c>
      <c r="E294" s="131">
        <v>11</v>
      </c>
      <c r="F294" s="131">
        <v>16</v>
      </c>
      <c r="G294" s="131">
        <v>12</v>
      </c>
      <c r="H294" s="106">
        <v>7</v>
      </c>
      <c r="I294" s="106">
        <f t="shared" si="58"/>
        <v>60</v>
      </c>
      <c r="J294" s="106">
        <f t="shared" si="26"/>
        <v>9</v>
      </c>
      <c r="K294" s="107">
        <v>2.5</v>
      </c>
      <c r="L294" s="107">
        <v>2</v>
      </c>
      <c r="M294" s="107">
        <v>3</v>
      </c>
      <c r="N294" s="107">
        <v>5</v>
      </c>
      <c r="O294" s="107">
        <v>4</v>
      </c>
      <c r="P294" s="107">
        <f t="shared" si="27"/>
        <v>16.5</v>
      </c>
      <c r="Q294" s="107">
        <f t="shared" si="28"/>
        <v>0.82500000000000007</v>
      </c>
      <c r="R294" s="108">
        <f t="shared" si="52"/>
        <v>2.2250000000000001</v>
      </c>
      <c r="S294" s="108">
        <f t="shared" si="53"/>
        <v>1.75</v>
      </c>
      <c r="T294" s="108">
        <f t="shared" si="54"/>
        <v>2.5499999999999998</v>
      </c>
      <c r="U294" s="108">
        <f t="shared" si="55"/>
        <v>2.0499999999999998</v>
      </c>
      <c r="V294" s="108">
        <f t="shared" si="56"/>
        <v>1.25</v>
      </c>
      <c r="W294" s="26">
        <f t="shared" si="49"/>
        <v>76.5</v>
      </c>
      <c r="X294" s="175">
        <f t="shared" si="50"/>
        <v>15.3</v>
      </c>
      <c r="Y294" s="130">
        <v>61</v>
      </c>
      <c r="Z294" s="112">
        <f t="shared" si="57"/>
        <v>48.800000000000004</v>
      </c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3"/>
    </row>
    <row r="295" spans="1:44" s="111" customFormat="1" x14ac:dyDescent="0.3">
      <c r="A295" s="105">
        <v>289</v>
      </c>
      <c r="B295" s="125">
        <v>671489</v>
      </c>
      <c r="C295" s="126" t="s">
        <v>394</v>
      </c>
      <c r="D295" s="131">
        <v>9</v>
      </c>
      <c r="E295" s="131">
        <v>13</v>
      </c>
      <c r="F295" s="131">
        <v>17</v>
      </c>
      <c r="G295" s="131">
        <v>11</v>
      </c>
      <c r="H295" s="106">
        <v>14</v>
      </c>
      <c r="I295" s="106">
        <f t="shared" si="58"/>
        <v>64</v>
      </c>
      <c r="J295" s="106">
        <f t="shared" si="26"/>
        <v>9.6</v>
      </c>
      <c r="K295" s="107">
        <v>4</v>
      </c>
      <c r="L295" s="107">
        <v>4.5</v>
      </c>
      <c r="M295" s="107">
        <v>2</v>
      </c>
      <c r="N295" s="107">
        <v>3</v>
      </c>
      <c r="O295" s="107">
        <v>4</v>
      </c>
      <c r="P295" s="107">
        <f t="shared" si="27"/>
        <v>17.5</v>
      </c>
      <c r="Q295" s="107">
        <f t="shared" si="28"/>
        <v>0.875</v>
      </c>
      <c r="R295" s="108">
        <f t="shared" si="52"/>
        <v>1.5499999999999998</v>
      </c>
      <c r="S295" s="108">
        <f t="shared" si="53"/>
        <v>2.1749999999999998</v>
      </c>
      <c r="T295" s="108">
        <f t="shared" si="54"/>
        <v>2.65</v>
      </c>
      <c r="U295" s="108">
        <f t="shared" si="55"/>
        <v>1.7999999999999998</v>
      </c>
      <c r="V295" s="108">
        <f t="shared" si="56"/>
        <v>2.3000000000000003</v>
      </c>
      <c r="W295" s="26">
        <f t="shared" si="49"/>
        <v>81.5</v>
      </c>
      <c r="X295" s="175">
        <f t="shared" si="50"/>
        <v>16.3</v>
      </c>
      <c r="Y295" s="130">
        <v>35</v>
      </c>
      <c r="Z295" s="112">
        <f t="shared" si="57"/>
        <v>28</v>
      </c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3"/>
    </row>
    <row r="296" spans="1:44" s="111" customFormat="1" x14ac:dyDescent="0.3">
      <c r="A296" s="105">
        <v>290</v>
      </c>
      <c r="B296" s="125">
        <v>671490</v>
      </c>
      <c r="C296" s="126" t="s">
        <v>395</v>
      </c>
      <c r="D296" s="131">
        <v>16</v>
      </c>
      <c r="E296" s="131">
        <v>12</v>
      </c>
      <c r="F296" s="131">
        <v>10</v>
      </c>
      <c r="G296" s="131">
        <v>13</v>
      </c>
      <c r="H296" s="106">
        <v>15</v>
      </c>
      <c r="I296" s="106">
        <f t="shared" si="58"/>
        <v>66</v>
      </c>
      <c r="J296" s="106">
        <f t="shared" si="26"/>
        <v>9.9</v>
      </c>
      <c r="K296" s="107">
        <v>5</v>
      </c>
      <c r="L296" s="107">
        <v>4</v>
      </c>
      <c r="M296" s="107">
        <v>5</v>
      </c>
      <c r="N296" s="107">
        <v>5</v>
      </c>
      <c r="O296" s="107">
        <v>6</v>
      </c>
      <c r="P296" s="107">
        <f t="shared" si="27"/>
        <v>25</v>
      </c>
      <c r="Q296" s="107">
        <f t="shared" si="28"/>
        <v>1.25</v>
      </c>
      <c r="R296" s="108">
        <f t="shared" si="52"/>
        <v>2.65</v>
      </c>
      <c r="S296" s="108">
        <f t="shared" si="53"/>
        <v>1.9999999999999998</v>
      </c>
      <c r="T296" s="108">
        <f t="shared" si="54"/>
        <v>1.75</v>
      </c>
      <c r="U296" s="108">
        <f t="shared" si="55"/>
        <v>2.2000000000000002</v>
      </c>
      <c r="V296" s="108">
        <f t="shared" si="56"/>
        <v>2.5499999999999998</v>
      </c>
      <c r="W296" s="26">
        <f t="shared" si="49"/>
        <v>91</v>
      </c>
      <c r="X296" s="175">
        <f t="shared" si="50"/>
        <v>18.2</v>
      </c>
      <c r="Y296" s="130">
        <v>23</v>
      </c>
      <c r="Z296" s="112">
        <f t="shared" si="57"/>
        <v>18.400000000000002</v>
      </c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3"/>
    </row>
    <row r="297" spans="1:44" s="111" customFormat="1" x14ac:dyDescent="0.3">
      <c r="A297" s="105">
        <v>291</v>
      </c>
      <c r="B297" s="125">
        <v>671491</v>
      </c>
      <c r="C297" s="126" t="s">
        <v>396</v>
      </c>
      <c r="D297" s="131">
        <v>17</v>
      </c>
      <c r="E297" s="131">
        <v>11</v>
      </c>
      <c r="F297" s="131">
        <v>16</v>
      </c>
      <c r="G297" s="131">
        <v>12</v>
      </c>
      <c r="H297" s="106">
        <v>16</v>
      </c>
      <c r="I297" s="106">
        <f t="shared" si="58"/>
        <v>72</v>
      </c>
      <c r="J297" s="106">
        <f t="shared" si="26"/>
        <v>10.799999999999999</v>
      </c>
      <c r="K297" s="107">
        <v>5</v>
      </c>
      <c r="L297" s="107">
        <v>6</v>
      </c>
      <c r="M297" s="107">
        <v>5</v>
      </c>
      <c r="N297" s="107">
        <v>4.5</v>
      </c>
      <c r="O297" s="107">
        <v>4</v>
      </c>
      <c r="P297" s="107">
        <f t="shared" si="27"/>
        <v>24.5</v>
      </c>
      <c r="Q297" s="107">
        <f t="shared" si="28"/>
        <v>1.2250000000000001</v>
      </c>
      <c r="R297" s="108">
        <f t="shared" si="52"/>
        <v>2.8</v>
      </c>
      <c r="S297" s="108">
        <f t="shared" si="53"/>
        <v>1.95</v>
      </c>
      <c r="T297" s="108">
        <f t="shared" si="54"/>
        <v>2.65</v>
      </c>
      <c r="U297" s="108">
        <f t="shared" si="55"/>
        <v>2.0249999999999999</v>
      </c>
      <c r="V297" s="108">
        <f t="shared" si="56"/>
        <v>2.6</v>
      </c>
      <c r="W297" s="26">
        <f t="shared" si="49"/>
        <v>96.5</v>
      </c>
      <c r="X297" s="175">
        <f t="shared" si="50"/>
        <v>19.3</v>
      </c>
      <c r="Y297" s="130">
        <v>38</v>
      </c>
      <c r="Z297" s="112">
        <f t="shared" si="57"/>
        <v>30.400000000000002</v>
      </c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3"/>
    </row>
    <row r="298" spans="1:44" s="111" customFormat="1" x14ac:dyDescent="0.3">
      <c r="A298" s="105">
        <v>292</v>
      </c>
      <c r="B298" s="125">
        <v>671492</v>
      </c>
      <c r="C298" s="126" t="s">
        <v>397</v>
      </c>
      <c r="D298" s="131">
        <v>9</v>
      </c>
      <c r="E298" s="131">
        <v>13</v>
      </c>
      <c r="F298" s="131">
        <v>9</v>
      </c>
      <c r="G298" s="131">
        <v>11</v>
      </c>
      <c r="H298" s="106">
        <v>10</v>
      </c>
      <c r="I298" s="106">
        <f t="shared" si="58"/>
        <v>52</v>
      </c>
      <c r="J298" s="106">
        <f t="shared" si="26"/>
        <v>7.8</v>
      </c>
      <c r="K298" s="107">
        <v>1.5</v>
      </c>
      <c r="L298" s="107">
        <v>2</v>
      </c>
      <c r="M298" s="107">
        <v>3</v>
      </c>
      <c r="N298" s="107">
        <v>4</v>
      </c>
      <c r="O298" s="107">
        <v>4</v>
      </c>
      <c r="P298" s="107">
        <f t="shared" si="27"/>
        <v>14.5</v>
      </c>
      <c r="Q298" s="107">
        <f t="shared" si="28"/>
        <v>0.72500000000000009</v>
      </c>
      <c r="R298" s="108">
        <f t="shared" si="52"/>
        <v>1.4249999999999998</v>
      </c>
      <c r="S298" s="108">
        <f t="shared" si="53"/>
        <v>2.0499999999999998</v>
      </c>
      <c r="T298" s="108">
        <f t="shared" si="54"/>
        <v>1.5</v>
      </c>
      <c r="U298" s="108">
        <f t="shared" si="55"/>
        <v>1.8499999999999999</v>
      </c>
      <c r="V298" s="108">
        <f t="shared" si="56"/>
        <v>1.7</v>
      </c>
      <c r="W298" s="26">
        <f t="shared" si="49"/>
        <v>66.5</v>
      </c>
      <c r="X298" s="175">
        <f t="shared" si="50"/>
        <v>13.3</v>
      </c>
      <c r="Y298" s="130">
        <v>41</v>
      </c>
      <c r="Z298" s="112">
        <f t="shared" si="57"/>
        <v>32.800000000000004</v>
      </c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3"/>
    </row>
    <row r="299" spans="1:44" s="111" customFormat="1" x14ac:dyDescent="0.3">
      <c r="A299" s="105">
        <v>293</v>
      </c>
      <c r="B299" s="125">
        <v>671493</v>
      </c>
      <c r="C299" s="126" t="s">
        <v>398</v>
      </c>
      <c r="D299" s="131">
        <v>10</v>
      </c>
      <c r="E299" s="127">
        <v>10</v>
      </c>
      <c r="F299" s="131">
        <v>10</v>
      </c>
      <c r="G299" s="131">
        <v>13</v>
      </c>
      <c r="H299" s="106">
        <v>9</v>
      </c>
      <c r="I299" s="106">
        <f t="shared" si="58"/>
        <v>52</v>
      </c>
      <c r="J299" s="106">
        <f t="shared" si="26"/>
        <v>7.8</v>
      </c>
      <c r="K299" s="107">
        <v>2.5</v>
      </c>
      <c r="L299" s="107">
        <v>3</v>
      </c>
      <c r="M299" s="107">
        <v>4</v>
      </c>
      <c r="N299" s="107">
        <v>3</v>
      </c>
      <c r="O299" s="107">
        <v>4</v>
      </c>
      <c r="P299" s="107">
        <f t="shared" si="27"/>
        <v>16.5</v>
      </c>
      <c r="Q299" s="107">
        <f t="shared" si="28"/>
        <v>0.82500000000000007</v>
      </c>
      <c r="R299" s="108">
        <f t="shared" si="52"/>
        <v>1.625</v>
      </c>
      <c r="S299" s="108">
        <f t="shared" si="53"/>
        <v>1.65</v>
      </c>
      <c r="T299" s="108">
        <f t="shared" si="54"/>
        <v>1.7</v>
      </c>
      <c r="U299" s="108">
        <f t="shared" si="55"/>
        <v>2.1</v>
      </c>
      <c r="V299" s="108">
        <f t="shared" si="56"/>
        <v>1.5499999999999998</v>
      </c>
      <c r="W299" s="26">
        <f t="shared" si="49"/>
        <v>68.5</v>
      </c>
      <c r="X299" s="175">
        <f t="shared" si="50"/>
        <v>13.700000000000001</v>
      </c>
      <c r="Y299" s="130">
        <v>44</v>
      </c>
      <c r="Z299" s="112">
        <f t="shared" si="57"/>
        <v>35.200000000000003</v>
      </c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3"/>
    </row>
    <row r="300" spans="1:44" s="111" customFormat="1" x14ac:dyDescent="0.3">
      <c r="A300" s="105">
        <v>294</v>
      </c>
      <c r="B300" s="125">
        <v>671494</v>
      </c>
      <c r="C300" s="126" t="s">
        <v>399</v>
      </c>
      <c r="D300" s="131">
        <v>15</v>
      </c>
      <c r="E300" s="127">
        <v>7</v>
      </c>
      <c r="F300" s="131">
        <v>16</v>
      </c>
      <c r="G300" s="131">
        <v>10</v>
      </c>
      <c r="H300" s="106">
        <v>4</v>
      </c>
      <c r="I300" s="106">
        <f t="shared" si="58"/>
        <v>52</v>
      </c>
      <c r="J300" s="106">
        <f t="shared" si="26"/>
        <v>7.8</v>
      </c>
      <c r="K300" s="107">
        <v>2.5</v>
      </c>
      <c r="L300" s="107">
        <v>3</v>
      </c>
      <c r="M300" s="107">
        <v>4</v>
      </c>
      <c r="N300" s="107">
        <v>3</v>
      </c>
      <c r="O300" s="107">
        <v>4</v>
      </c>
      <c r="P300" s="107">
        <f t="shared" si="27"/>
        <v>16.5</v>
      </c>
      <c r="Q300" s="107">
        <f t="shared" si="28"/>
        <v>0.82500000000000007</v>
      </c>
      <c r="R300" s="108">
        <f t="shared" si="52"/>
        <v>2.375</v>
      </c>
      <c r="S300" s="108">
        <f t="shared" si="53"/>
        <v>1.2000000000000002</v>
      </c>
      <c r="T300" s="108">
        <f t="shared" si="54"/>
        <v>2.6</v>
      </c>
      <c r="U300" s="108">
        <f t="shared" si="55"/>
        <v>1.65</v>
      </c>
      <c r="V300" s="108">
        <f t="shared" si="56"/>
        <v>0.8</v>
      </c>
      <c r="W300" s="26">
        <f t="shared" si="49"/>
        <v>68.5</v>
      </c>
      <c r="X300" s="175">
        <f t="shared" si="50"/>
        <v>13.700000000000001</v>
      </c>
      <c r="Y300" s="130">
        <v>41</v>
      </c>
      <c r="Z300" s="112">
        <f t="shared" si="57"/>
        <v>32.800000000000004</v>
      </c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3"/>
    </row>
    <row r="301" spans="1:44" s="111" customFormat="1" x14ac:dyDescent="0.3">
      <c r="A301" s="105">
        <v>295</v>
      </c>
      <c r="B301" s="125">
        <v>671495</v>
      </c>
      <c r="C301" s="126" t="s">
        <v>400</v>
      </c>
      <c r="D301" s="131">
        <v>19</v>
      </c>
      <c r="E301" s="127">
        <v>8</v>
      </c>
      <c r="F301" s="131">
        <v>13</v>
      </c>
      <c r="G301" s="131">
        <v>12</v>
      </c>
      <c r="H301" s="106">
        <v>5</v>
      </c>
      <c r="I301" s="106">
        <f t="shared" si="58"/>
        <v>57</v>
      </c>
      <c r="J301" s="106">
        <f t="shared" si="26"/>
        <v>8.5499999999999989</v>
      </c>
      <c r="K301" s="107">
        <v>2.5</v>
      </c>
      <c r="L301" s="107">
        <v>3</v>
      </c>
      <c r="M301" s="107">
        <v>4</v>
      </c>
      <c r="N301" s="107">
        <v>3</v>
      </c>
      <c r="O301" s="107">
        <v>3</v>
      </c>
      <c r="P301" s="107">
        <f t="shared" si="27"/>
        <v>15.5</v>
      </c>
      <c r="Q301" s="107">
        <f t="shared" si="28"/>
        <v>0.77500000000000002</v>
      </c>
      <c r="R301" s="108">
        <f t="shared" si="52"/>
        <v>2.9750000000000001</v>
      </c>
      <c r="S301" s="108">
        <f t="shared" si="53"/>
        <v>1.35</v>
      </c>
      <c r="T301" s="108">
        <f t="shared" si="54"/>
        <v>2.15</v>
      </c>
      <c r="U301" s="108">
        <f t="shared" si="55"/>
        <v>1.9499999999999997</v>
      </c>
      <c r="V301" s="108">
        <f t="shared" si="56"/>
        <v>0.9</v>
      </c>
      <c r="W301" s="26">
        <f t="shared" si="49"/>
        <v>72.5</v>
      </c>
      <c r="X301" s="175">
        <f t="shared" si="50"/>
        <v>14.5</v>
      </c>
      <c r="Y301" s="130">
        <v>47</v>
      </c>
      <c r="Z301" s="112">
        <f t="shared" si="57"/>
        <v>37.6</v>
      </c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3"/>
    </row>
    <row r="302" spans="1:44" s="111" customFormat="1" x14ac:dyDescent="0.3">
      <c r="A302" s="105">
        <v>296</v>
      </c>
      <c r="B302" s="125">
        <v>671496</v>
      </c>
      <c r="C302" s="126" t="s">
        <v>401</v>
      </c>
      <c r="D302" s="131">
        <v>16</v>
      </c>
      <c r="E302" s="127">
        <v>15</v>
      </c>
      <c r="F302" s="131">
        <v>10</v>
      </c>
      <c r="G302" s="131">
        <v>14</v>
      </c>
      <c r="H302" s="106">
        <v>6</v>
      </c>
      <c r="I302" s="106">
        <f t="shared" si="58"/>
        <v>61</v>
      </c>
      <c r="J302" s="106">
        <f t="shared" si="26"/>
        <v>9.15</v>
      </c>
      <c r="K302" s="107">
        <v>2.5</v>
      </c>
      <c r="L302" s="107">
        <v>4</v>
      </c>
      <c r="M302" s="107">
        <v>3</v>
      </c>
      <c r="N302" s="107">
        <v>3</v>
      </c>
      <c r="O302" s="107">
        <v>2.5</v>
      </c>
      <c r="P302" s="107">
        <f t="shared" si="27"/>
        <v>15</v>
      </c>
      <c r="Q302" s="107">
        <f t="shared" si="28"/>
        <v>0.75</v>
      </c>
      <c r="R302" s="108">
        <f t="shared" si="52"/>
        <v>2.5249999999999999</v>
      </c>
      <c r="S302" s="108">
        <f t="shared" si="53"/>
        <v>2.4500000000000002</v>
      </c>
      <c r="T302" s="108">
        <f t="shared" si="54"/>
        <v>1.65</v>
      </c>
      <c r="U302" s="108">
        <f t="shared" si="55"/>
        <v>2.25</v>
      </c>
      <c r="V302" s="108">
        <f t="shared" si="56"/>
        <v>1.0249999999999999</v>
      </c>
      <c r="W302" s="26">
        <f t="shared" si="49"/>
        <v>76</v>
      </c>
      <c r="X302" s="175">
        <f t="shared" si="50"/>
        <v>15.200000000000001</v>
      </c>
      <c r="Y302" s="130">
        <v>40</v>
      </c>
      <c r="Z302" s="112">
        <f t="shared" si="57"/>
        <v>32</v>
      </c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3"/>
    </row>
    <row r="303" spans="1:44" s="111" customFormat="1" x14ac:dyDescent="0.3">
      <c r="A303" s="105">
        <v>297</v>
      </c>
      <c r="B303" s="125">
        <v>671497</v>
      </c>
      <c r="C303" s="126" t="s">
        <v>402</v>
      </c>
      <c r="D303" s="131">
        <v>14</v>
      </c>
      <c r="E303" s="127">
        <v>3</v>
      </c>
      <c r="F303" s="131">
        <v>12</v>
      </c>
      <c r="G303" s="131">
        <v>11</v>
      </c>
      <c r="H303" s="106">
        <v>8</v>
      </c>
      <c r="I303" s="106">
        <f t="shared" si="58"/>
        <v>48</v>
      </c>
      <c r="J303" s="106">
        <f t="shared" si="26"/>
        <v>7.1999999999999993</v>
      </c>
      <c r="K303" s="107">
        <v>1.5</v>
      </c>
      <c r="L303" s="107">
        <v>3</v>
      </c>
      <c r="M303" s="107">
        <v>4</v>
      </c>
      <c r="N303" s="107">
        <v>3</v>
      </c>
      <c r="O303" s="107">
        <v>4</v>
      </c>
      <c r="P303" s="107">
        <f t="shared" si="27"/>
        <v>15.5</v>
      </c>
      <c r="Q303" s="107">
        <f t="shared" si="28"/>
        <v>0.77500000000000002</v>
      </c>
      <c r="R303" s="108">
        <f t="shared" si="52"/>
        <v>2.1750000000000003</v>
      </c>
      <c r="S303" s="108">
        <f t="shared" si="53"/>
        <v>0.6</v>
      </c>
      <c r="T303" s="108">
        <f t="shared" si="54"/>
        <v>1.9999999999999998</v>
      </c>
      <c r="U303" s="108">
        <f t="shared" si="55"/>
        <v>1.7999999999999998</v>
      </c>
      <c r="V303" s="108">
        <f t="shared" si="56"/>
        <v>1.4</v>
      </c>
      <c r="W303" s="26">
        <f t="shared" si="49"/>
        <v>63.5</v>
      </c>
      <c r="X303" s="175">
        <f t="shared" si="50"/>
        <v>12.700000000000001</v>
      </c>
      <c r="Y303" s="130">
        <v>52</v>
      </c>
      <c r="Z303" s="112">
        <f t="shared" si="57"/>
        <v>41.6</v>
      </c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3"/>
    </row>
    <row r="304" spans="1:44" s="111" customFormat="1" x14ac:dyDescent="0.3">
      <c r="A304" s="105">
        <v>298</v>
      </c>
      <c r="B304" s="125">
        <v>671498</v>
      </c>
      <c r="C304" s="126" t="s">
        <v>403</v>
      </c>
      <c r="D304" s="131">
        <v>18</v>
      </c>
      <c r="E304" s="127">
        <v>5</v>
      </c>
      <c r="F304" s="131">
        <v>14</v>
      </c>
      <c r="G304" s="131">
        <v>6</v>
      </c>
      <c r="H304" s="106">
        <v>9</v>
      </c>
      <c r="I304" s="106">
        <f t="shared" si="58"/>
        <v>52</v>
      </c>
      <c r="J304" s="106">
        <f t="shared" si="26"/>
        <v>7.8</v>
      </c>
      <c r="K304" s="107">
        <v>2</v>
      </c>
      <c r="L304" s="107">
        <v>2.5</v>
      </c>
      <c r="M304" s="107">
        <v>3</v>
      </c>
      <c r="N304" s="107">
        <v>4</v>
      </c>
      <c r="O304" s="107">
        <v>3</v>
      </c>
      <c r="P304" s="107">
        <f t="shared" si="27"/>
        <v>14.5</v>
      </c>
      <c r="Q304" s="107">
        <f t="shared" si="28"/>
        <v>0.72500000000000009</v>
      </c>
      <c r="R304" s="108">
        <f t="shared" si="52"/>
        <v>2.8</v>
      </c>
      <c r="S304" s="108">
        <f t="shared" si="53"/>
        <v>0.875</v>
      </c>
      <c r="T304" s="108">
        <f t="shared" si="54"/>
        <v>2.25</v>
      </c>
      <c r="U304" s="108">
        <f t="shared" si="55"/>
        <v>1.0999999999999999</v>
      </c>
      <c r="V304" s="108">
        <f t="shared" si="56"/>
        <v>1.5</v>
      </c>
      <c r="W304" s="26">
        <f t="shared" si="49"/>
        <v>66.5</v>
      </c>
      <c r="X304" s="175">
        <f t="shared" si="50"/>
        <v>13.3</v>
      </c>
      <c r="Y304" s="130">
        <v>34</v>
      </c>
      <c r="Z304" s="112">
        <f t="shared" si="57"/>
        <v>27.200000000000003</v>
      </c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3"/>
    </row>
    <row r="305" spans="1:44" s="111" customFormat="1" x14ac:dyDescent="0.3">
      <c r="A305" s="105">
        <v>299</v>
      </c>
      <c r="B305" s="125">
        <v>671499</v>
      </c>
      <c r="C305" s="126" t="s">
        <v>404</v>
      </c>
      <c r="D305" s="131">
        <v>13</v>
      </c>
      <c r="E305" s="127">
        <v>11</v>
      </c>
      <c r="F305" s="131">
        <v>11</v>
      </c>
      <c r="G305" s="131">
        <v>6</v>
      </c>
      <c r="H305" s="106">
        <v>7</v>
      </c>
      <c r="I305" s="106">
        <f t="shared" si="58"/>
        <v>48</v>
      </c>
      <c r="J305" s="106">
        <f t="shared" si="26"/>
        <v>7.1999999999999993</v>
      </c>
      <c r="K305" s="107">
        <v>2</v>
      </c>
      <c r="L305" s="107">
        <v>3</v>
      </c>
      <c r="M305" s="107">
        <v>2</v>
      </c>
      <c r="N305" s="107">
        <v>4</v>
      </c>
      <c r="O305" s="107">
        <v>3</v>
      </c>
      <c r="P305" s="107">
        <f t="shared" si="27"/>
        <v>14</v>
      </c>
      <c r="Q305" s="107">
        <f t="shared" si="28"/>
        <v>0.70000000000000007</v>
      </c>
      <c r="R305" s="108">
        <f t="shared" si="52"/>
        <v>2.0499999999999998</v>
      </c>
      <c r="S305" s="108">
        <f t="shared" si="53"/>
        <v>1.7999999999999998</v>
      </c>
      <c r="T305" s="108">
        <f t="shared" si="54"/>
        <v>1.75</v>
      </c>
      <c r="U305" s="108">
        <f t="shared" si="55"/>
        <v>1.0999999999999999</v>
      </c>
      <c r="V305" s="108">
        <f t="shared" si="56"/>
        <v>1.2000000000000002</v>
      </c>
      <c r="W305" s="26">
        <f t="shared" si="49"/>
        <v>62</v>
      </c>
      <c r="X305" s="175">
        <f t="shared" si="50"/>
        <v>12.4</v>
      </c>
      <c r="Y305" s="130">
        <v>41</v>
      </c>
      <c r="Z305" s="112">
        <f t="shared" si="57"/>
        <v>32.800000000000004</v>
      </c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3"/>
    </row>
    <row r="306" spans="1:44" s="111" customFormat="1" x14ac:dyDescent="0.3">
      <c r="A306" s="105">
        <v>300</v>
      </c>
      <c r="B306" s="125">
        <v>671500</v>
      </c>
      <c r="C306" s="126" t="s">
        <v>405</v>
      </c>
      <c r="D306" s="131">
        <v>7</v>
      </c>
      <c r="E306" s="127">
        <v>10</v>
      </c>
      <c r="F306" s="131">
        <v>6</v>
      </c>
      <c r="G306" s="131">
        <v>12</v>
      </c>
      <c r="H306" s="106">
        <v>10</v>
      </c>
      <c r="I306" s="106">
        <f t="shared" si="58"/>
        <v>45</v>
      </c>
      <c r="J306" s="106">
        <f t="shared" si="26"/>
        <v>6.75</v>
      </c>
      <c r="K306" s="107">
        <v>4.5</v>
      </c>
      <c r="L306" s="107">
        <v>3</v>
      </c>
      <c r="M306" s="107">
        <v>2</v>
      </c>
      <c r="N306" s="107">
        <v>4</v>
      </c>
      <c r="O306" s="107">
        <v>3</v>
      </c>
      <c r="P306" s="107">
        <f t="shared" si="27"/>
        <v>16.5</v>
      </c>
      <c r="Q306" s="107">
        <f t="shared" si="28"/>
        <v>0.82500000000000007</v>
      </c>
      <c r="R306" s="108">
        <f t="shared" si="52"/>
        <v>1.2750000000000001</v>
      </c>
      <c r="S306" s="108">
        <f t="shared" si="53"/>
        <v>1.65</v>
      </c>
      <c r="T306" s="108">
        <f t="shared" si="54"/>
        <v>0.99999999999999989</v>
      </c>
      <c r="U306" s="108">
        <f t="shared" si="55"/>
        <v>1.9999999999999998</v>
      </c>
      <c r="V306" s="108">
        <f t="shared" si="56"/>
        <v>1.65</v>
      </c>
      <c r="W306" s="26">
        <f t="shared" si="49"/>
        <v>61.5</v>
      </c>
      <c r="X306" s="175">
        <f t="shared" si="50"/>
        <v>12.3</v>
      </c>
      <c r="Y306" s="130">
        <v>36</v>
      </c>
      <c r="Z306" s="112">
        <f t="shared" si="57"/>
        <v>28.8</v>
      </c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3"/>
    </row>
    <row r="307" spans="1:44" s="111" customFormat="1" x14ac:dyDescent="0.3">
      <c r="A307" s="105">
        <v>301</v>
      </c>
      <c r="B307" s="125">
        <v>671501</v>
      </c>
      <c r="C307" s="126" t="s">
        <v>406</v>
      </c>
      <c r="D307" s="131">
        <v>8</v>
      </c>
      <c r="E307" s="127">
        <v>12</v>
      </c>
      <c r="F307" s="131">
        <v>6</v>
      </c>
      <c r="G307" s="131">
        <v>10.5</v>
      </c>
      <c r="H307" s="106">
        <v>1</v>
      </c>
      <c r="I307" s="106">
        <f t="shared" si="58"/>
        <v>37.5</v>
      </c>
      <c r="J307" s="106">
        <f t="shared" si="26"/>
        <v>5.625</v>
      </c>
      <c r="K307" s="107">
        <v>1.5</v>
      </c>
      <c r="L307" s="107">
        <v>2</v>
      </c>
      <c r="M307" s="107">
        <v>1</v>
      </c>
      <c r="N307" s="107">
        <v>3</v>
      </c>
      <c r="O307" s="107">
        <v>2</v>
      </c>
      <c r="P307" s="107">
        <f t="shared" si="27"/>
        <v>9.5</v>
      </c>
      <c r="Q307" s="107">
        <f t="shared" si="28"/>
        <v>0.47500000000000003</v>
      </c>
      <c r="R307" s="108">
        <f t="shared" si="52"/>
        <v>1.2749999999999999</v>
      </c>
      <c r="S307" s="108">
        <f t="shared" si="53"/>
        <v>1.9</v>
      </c>
      <c r="T307" s="108">
        <f t="shared" si="54"/>
        <v>0.95</v>
      </c>
      <c r="U307" s="108">
        <f t="shared" si="55"/>
        <v>1.7250000000000001</v>
      </c>
      <c r="V307" s="108">
        <f t="shared" si="56"/>
        <v>0.25</v>
      </c>
      <c r="W307" s="26">
        <f t="shared" si="49"/>
        <v>47</v>
      </c>
      <c r="X307" s="175">
        <f t="shared" si="50"/>
        <v>9.4</v>
      </c>
      <c r="Y307" s="130">
        <v>31</v>
      </c>
      <c r="Z307" s="112">
        <f t="shared" si="57"/>
        <v>24.8</v>
      </c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3"/>
    </row>
    <row r="308" spans="1:44" s="111" customFormat="1" x14ac:dyDescent="0.3">
      <c r="A308" s="105">
        <v>302</v>
      </c>
      <c r="B308" s="125">
        <v>671502</v>
      </c>
      <c r="C308" s="126" t="s">
        <v>407</v>
      </c>
      <c r="D308" s="131">
        <v>13</v>
      </c>
      <c r="E308" s="127">
        <v>8</v>
      </c>
      <c r="F308" s="131">
        <v>12</v>
      </c>
      <c r="G308" s="131">
        <v>15</v>
      </c>
      <c r="H308" s="106">
        <v>12</v>
      </c>
      <c r="I308" s="106">
        <f t="shared" si="58"/>
        <v>60</v>
      </c>
      <c r="J308" s="106">
        <f t="shared" si="26"/>
        <v>9</v>
      </c>
      <c r="K308" s="107">
        <v>2</v>
      </c>
      <c r="L308" s="107">
        <v>4</v>
      </c>
      <c r="M308" s="107">
        <v>4</v>
      </c>
      <c r="N308" s="107">
        <v>4</v>
      </c>
      <c r="O308" s="107">
        <v>2</v>
      </c>
      <c r="P308" s="107">
        <f t="shared" si="27"/>
        <v>16</v>
      </c>
      <c r="Q308" s="107">
        <f t="shared" si="28"/>
        <v>0.8</v>
      </c>
      <c r="R308" s="108">
        <f t="shared" si="52"/>
        <v>2.0499999999999998</v>
      </c>
      <c r="S308" s="108">
        <f t="shared" si="53"/>
        <v>1.4</v>
      </c>
      <c r="T308" s="108">
        <f t="shared" si="54"/>
        <v>1.9999999999999998</v>
      </c>
      <c r="U308" s="108">
        <f t="shared" si="55"/>
        <v>2.4500000000000002</v>
      </c>
      <c r="V308" s="108">
        <f t="shared" si="56"/>
        <v>1.9</v>
      </c>
      <c r="W308" s="26">
        <f t="shared" si="49"/>
        <v>76</v>
      </c>
      <c r="X308" s="175">
        <f t="shared" si="50"/>
        <v>15.200000000000001</v>
      </c>
      <c r="Y308" s="130">
        <v>49</v>
      </c>
      <c r="Z308" s="112">
        <f t="shared" si="57"/>
        <v>39.200000000000003</v>
      </c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3"/>
    </row>
    <row r="309" spans="1:44" s="111" customFormat="1" x14ac:dyDescent="0.3">
      <c r="A309" s="105">
        <v>303</v>
      </c>
      <c r="B309" s="125">
        <v>671503</v>
      </c>
      <c r="C309" s="126" t="s">
        <v>408</v>
      </c>
      <c r="D309" s="131">
        <v>11</v>
      </c>
      <c r="E309" s="127">
        <v>15</v>
      </c>
      <c r="F309" s="131">
        <v>10.5</v>
      </c>
      <c r="G309" s="131">
        <v>12</v>
      </c>
      <c r="H309" s="106">
        <v>15</v>
      </c>
      <c r="I309" s="106">
        <f t="shared" si="58"/>
        <v>63.5</v>
      </c>
      <c r="J309" s="106">
        <f t="shared" si="26"/>
        <v>9.5250000000000004</v>
      </c>
      <c r="K309" s="107">
        <v>2.5</v>
      </c>
      <c r="L309" s="107">
        <v>3</v>
      </c>
      <c r="M309" s="107">
        <v>2</v>
      </c>
      <c r="N309" s="107">
        <v>1</v>
      </c>
      <c r="O309" s="107">
        <v>2</v>
      </c>
      <c r="P309" s="107">
        <f t="shared" si="27"/>
        <v>10.5</v>
      </c>
      <c r="Q309" s="107">
        <f t="shared" si="28"/>
        <v>0.52500000000000002</v>
      </c>
      <c r="R309" s="108">
        <f t="shared" si="52"/>
        <v>1.7749999999999999</v>
      </c>
      <c r="S309" s="108">
        <f t="shared" si="53"/>
        <v>2.4</v>
      </c>
      <c r="T309" s="108">
        <f t="shared" si="54"/>
        <v>1.675</v>
      </c>
      <c r="U309" s="108">
        <f t="shared" si="55"/>
        <v>1.8499999999999999</v>
      </c>
      <c r="V309" s="108">
        <f t="shared" si="56"/>
        <v>2.35</v>
      </c>
      <c r="W309" s="26">
        <f t="shared" si="49"/>
        <v>74</v>
      </c>
      <c r="X309" s="175">
        <f t="shared" si="50"/>
        <v>14.8</v>
      </c>
      <c r="Y309" s="130">
        <v>20</v>
      </c>
      <c r="Z309" s="112">
        <f t="shared" si="57"/>
        <v>16</v>
      </c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3"/>
    </row>
    <row r="310" spans="1:44" s="111" customFormat="1" x14ac:dyDescent="0.3">
      <c r="A310" s="105">
        <v>304</v>
      </c>
      <c r="B310" s="125">
        <v>671504</v>
      </c>
      <c r="C310" s="126" t="s">
        <v>409</v>
      </c>
      <c r="D310" s="131">
        <v>16</v>
      </c>
      <c r="E310" s="131">
        <v>10</v>
      </c>
      <c r="F310" s="131">
        <v>15</v>
      </c>
      <c r="G310" s="131">
        <v>13</v>
      </c>
      <c r="H310" s="106">
        <v>14</v>
      </c>
      <c r="I310" s="106">
        <f t="shared" si="58"/>
        <v>68</v>
      </c>
      <c r="J310" s="106">
        <f t="shared" si="26"/>
        <v>10.199999999999999</v>
      </c>
      <c r="K310" s="107">
        <v>4.5</v>
      </c>
      <c r="L310" s="107">
        <v>3</v>
      </c>
      <c r="M310" s="107">
        <v>4</v>
      </c>
      <c r="N310" s="107">
        <v>3</v>
      </c>
      <c r="O310" s="107">
        <v>4</v>
      </c>
      <c r="P310" s="107">
        <f t="shared" si="27"/>
        <v>18.5</v>
      </c>
      <c r="Q310" s="107">
        <f t="shared" si="28"/>
        <v>0.92500000000000004</v>
      </c>
      <c r="R310" s="108">
        <f t="shared" si="52"/>
        <v>2.625</v>
      </c>
      <c r="S310" s="108">
        <f t="shared" si="53"/>
        <v>1.65</v>
      </c>
      <c r="T310" s="108">
        <f t="shared" si="54"/>
        <v>2.4500000000000002</v>
      </c>
      <c r="U310" s="108">
        <f t="shared" si="55"/>
        <v>2.1</v>
      </c>
      <c r="V310" s="108">
        <f t="shared" si="56"/>
        <v>2.3000000000000003</v>
      </c>
      <c r="W310" s="26">
        <f t="shared" si="49"/>
        <v>86.5</v>
      </c>
      <c r="X310" s="175">
        <f t="shared" si="50"/>
        <v>17.3</v>
      </c>
      <c r="Y310" s="130">
        <v>45</v>
      </c>
      <c r="Z310" s="112">
        <f t="shared" si="57"/>
        <v>36</v>
      </c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3"/>
    </row>
    <row r="311" spans="1:44" s="111" customFormat="1" x14ac:dyDescent="0.3">
      <c r="A311" s="105">
        <v>305</v>
      </c>
      <c r="B311" s="125">
        <v>671505</v>
      </c>
      <c r="C311" s="126" t="s">
        <v>410</v>
      </c>
      <c r="D311" s="131">
        <v>13</v>
      </c>
      <c r="E311" s="131">
        <v>9</v>
      </c>
      <c r="F311" s="131">
        <v>12</v>
      </c>
      <c r="G311" s="131">
        <v>7</v>
      </c>
      <c r="H311" s="106">
        <v>10</v>
      </c>
      <c r="I311" s="106">
        <f t="shared" si="58"/>
        <v>51</v>
      </c>
      <c r="J311" s="106">
        <f t="shared" si="26"/>
        <v>7.6499999999999995</v>
      </c>
      <c r="K311" s="107">
        <v>1.5</v>
      </c>
      <c r="L311" s="107">
        <v>2.5</v>
      </c>
      <c r="M311" s="107">
        <v>4</v>
      </c>
      <c r="N311" s="107">
        <v>3</v>
      </c>
      <c r="O311" s="107">
        <v>4</v>
      </c>
      <c r="P311" s="107">
        <f t="shared" si="27"/>
        <v>15</v>
      </c>
      <c r="Q311" s="107">
        <f t="shared" si="28"/>
        <v>0.75</v>
      </c>
      <c r="R311" s="108">
        <f t="shared" si="52"/>
        <v>2.0249999999999999</v>
      </c>
      <c r="S311" s="108">
        <f t="shared" si="53"/>
        <v>1.4749999999999999</v>
      </c>
      <c r="T311" s="108">
        <f t="shared" si="54"/>
        <v>1.9999999999999998</v>
      </c>
      <c r="U311" s="108">
        <f t="shared" si="55"/>
        <v>1.2000000000000002</v>
      </c>
      <c r="V311" s="108">
        <f t="shared" si="56"/>
        <v>1.7</v>
      </c>
      <c r="W311" s="26">
        <f t="shared" si="49"/>
        <v>66</v>
      </c>
      <c r="X311" s="175">
        <f t="shared" si="50"/>
        <v>13.200000000000001</v>
      </c>
      <c r="Y311" s="130" t="s">
        <v>105</v>
      </c>
      <c r="Z311" s="112" t="e">
        <f t="shared" si="57"/>
        <v>#VALUE!</v>
      </c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3"/>
    </row>
    <row r="312" spans="1:44" s="111" customFormat="1" x14ac:dyDescent="0.3">
      <c r="A312" s="105">
        <v>306</v>
      </c>
      <c r="B312" s="125">
        <v>671506</v>
      </c>
      <c r="C312" s="126" t="s">
        <v>411</v>
      </c>
      <c r="D312" s="131">
        <v>14</v>
      </c>
      <c r="E312" s="131">
        <v>15</v>
      </c>
      <c r="F312" s="131">
        <v>13</v>
      </c>
      <c r="G312" s="131">
        <v>10.5</v>
      </c>
      <c r="H312" s="106">
        <v>15</v>
      </c>
      <c r="I312" s="106">
        <f t="shared" si="58"/>
        <v>67.5</v>
      </c>
      <c r="J312" s="106">
        <f t="shared" si="26"/>
        <v>10.125</v>
      </c>
      <c r="K312" s="107">
        <v>4.5</v>
      </c>
      <c r="L312" s="107">
        <v>3</v>
      </c>
      <c r="M312" s="107">
        <v>4.5</v>
      </c>
      <c r="N312" s="107">
        <v>4</v>
      </c>
      <c r="O312" s="107">
        <v>5</v>
      </c>
      <c r="P312" s="107">
        <f t="shared" si="27"/>
        <v>21</v>
      </c>
      <c r="Q312" s="107">
        <f t="shared" si="28"/>
        <v>1.05</v>
      </c>
      <c r="R312" s="108">
        <f t="shared" si="52"/>
        <v>2.3250000000000002</v>
      </c>
      <c r="S312" s="108">
        <f t="shared" si="53"/>
        <v>2.4</v>
      </c>
      <c r="T312" s="108">
        <f t="shared" si="54"/>
        <v>2.1749999999999998</v>
      </c>
      <c r="U312" s="108">
        <f t="shared" si="55"/>
        <v>1.7749999999999999</v>
      </c>
      <c r="V312" s="108">
        <f t="shared" si="56"/>
        <v>2.5</v>
      </c>
      <c r="W312" s="26">
        <f t="shared" ref="W312:W358" si="59">I312+P312</f>
        <v>88.5</v>
      </c>
      <c r="X312" s="175">
        <f t="shared" ref="X312:X358" si="60">W312*0.2</f>
        <v>17.7</v>
      </c>
      <c r="Y312" s="130">
        <v>48</v>
      </c>
      <c r="Z312" s="112">
        <f t="shared" si="57"/>
        <v>38.400000000000006</v>
      </c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3"/>
    </row>
    <row r="313" spans="1:44" s="111" customFormat="1" x14ac:dyDescent="0.3">
      <c r="A313" s="105">
        <v>307</v>
      </c>
      <c r="B313" s="125">
        <v>671507</v>
      </c>
      <c r="C313" s="126" t="s">
        <v>412</v>
      </c>
      <c r="D313" s="131">
        <v>6</v>
      </c>
      <c r="E313" s="131">
        <v>8</v>
      </c>
      <c r="F313" s="131">
        <v>7</v>
      </c>
      <c r="G313" s="131">
        <v>9</v>
      </c>
      <c r="H313" s="106">
        <v>10</v>
      </c>
      <c r="I313" s="106">
        <f t="shared" ref="I313:I339" si="61">SUM(D313:H313)</f>
        <v>40</v>
      </c>
      <c r="J313" s="106">
        <f t="shared" si="26"/>
        <v>6</v>
      </c>
      <c r="K313" s="107">
        <v>2.5</v>
      </c>
      <c r="L313" s="107">
        <v>3</v>
      </c>
      <c r="M313" s="107">
        <v>1</v>
      </c>
      <c r="N313" s="107">
        <v>2</v>
      </c>
      <c r="O313" s="107">
        <v>3</v>
      </c>
      <c r="P313" s="107">
        <f t="shared" si="27"/>
        <v>11.5</v>
      </c>
      <c r="Q313" s="107">
        <f t="shared" si="28"/>
        <v>0.57500000000000007</v>
      </c>
      <c r="R313" s="108">
        <f t="shared" si="52"/>
        <v>1.0249999999999999</v>
      </c>
      <c r="S313" s="108">
        <f t="shared" si="53"/>
        <v>1.35</v>
      </c>
      <c r="T313" s="108">
        <f t="shared" si="54"/>
        <v>1.1000000000000001</v>
      </c>
      <c r="U313" s="108">
        <f t="shared" si="55"/>
        <v>1.45</v>
      </c>
      <c r="V313" s="108">
        <f t="shared" si="56"/>
        <v>1.65</v>
      </c>
      <c r="W313" s="26">
        <f t="shared" si="59"/>
        <v>51.5</v>
      </c>
      <c r="X313" s="175">
        <f t="shared" si="60"/>
        <v>10.3</v>
      </c>
      <c r="Y313" s="130">
        <v>41</v>
      </c>
      <c r="Z313" s="112">
        <f t="shared" si="57"/>
        <v>32.800000000000004</v>
      </c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3"/>
    </row>
    <row r="314" spans="1:44" s="111" customFormat="1" x14ac:dyDescent="0.3">
      <c r="A314" s="105">
        <v>308</v>
      </c>
      <c r="B314" s="125">
        <v>671508</v>
      </c>
      <c r="C314" s="126" t="s">
        <v>413</v>
      </c>
      <c r="D314" s="131">
        <v>12</v>
      </c>
      <c r="E314" s="131">
        <v>9</v>
      </c>
      <c r="F314" s="131">
        <v>10.5</v>
      </c>
      <c r="G314" s="131">
        <v>13</v>
      </c>
      <c r="H314" s="106">
        <v>9</v>
      </c>
      <c r="I314" s="106">
        <f t="shared" si="61"/>
        <v>53.5</v>
      </c>
      <c r="J314" s="106">
        <f t="shared" si="26"/>
        <v>8.0250000000000004</v>
      </c>
      <c r="K314" s="107">
        <v>2.5</v>
      </c>
      <c r="L314" s="107">
        <v>3</v>
      </c>
      <c r="M314" s="107">
        <v>2</v>
      </c>
      <c r="N314" s="107">
        <v>5</v>
      </c>
      <c r="O314" s="107">
        <v>1</v>
      </c>
      <c r="P314" s="107">
        <f t="shared" si="27"/>
        <v>13.5</v>
      </c>
      <c r="Q314" s="107">
        <f t="shared" si="28"/>
        <v>0.67500000000000004</v>
      </c>
      <c r="R314" s="108">
        <f t="shared" si="52"/>
        <v>1.9249999999999998</v>
      </c>
      <c r="S314" s="108">
        <f t="shared" si="53"/>
        <v>1.5</v>
      </c>
      <c r="T314" s="108">
        <f t="shared" si="54"/>
        <v>1.675</v>
      </c>
      <c r="U314" s="108">
        <f t="shared" si="55"/>
        <v>2.2000000000000002</v>
      </c>
      <c r="V314" s="108">
        <f t="shared" si="56"/>
        <v>1.4</v>
      </c>
      <c r="W314" s="26">
        <f t="shared" si="59"/>
        <v>67</v>
      </c>
      <c r="X314" s="175">
        <f t="shared" si="60"/>
        <v>13.4</v>
      </c>
      <c r="Y314" s="130">
        <v>51</v>
      </c>
      <c r="Z314" s="112">
        <f t="shared" si="57"/>
        <v>40.800000000000004</v>
      </c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3"/>
    </row>
    <row r="315" spans="1:44" s="111" customFormat="1" x14ac:dyDescent="0.3">
      <c r="A315" s="105">
        <v>309</v>
      </c>
      <c r="B315" s="125">
        <v>671509</v>
      </c>
      <c r="C315" s="126" t="s">
        <v>414</v>
      </c>
      <c r="D315" s="131">
        <v>12</v>
      </c>
      <c r="E315" s="131">
        <v>8</v>
      </c>
      <c r="F315" s="131">
        <v>9</v>
      </c>
      <c r="G315" s="131">
        <v>11</v>
      </c>
      <c r="H315" s="106">
        <v>8</v>
      </c>
      <c r="I315" s="106">
        <f t="shared" si="61"/>
        <v>48</v>
      </c>
      <c r="J315" s="106">
        <f t="shared" si="26"/>
        <v>7.1999999999999993</v>
      </c>
      <c r="K315" s="107">
        <v>2</v>
      </c>
      <c r="L315" s="107">
        <v>2.5</v>
      </c>
      <c r="M315" s="107">
        <v>3</v>
      </c>
      <c r="N315" s="107">
        <v>2</v>
      </c>
      <c r="O315" s="107">
        <v>4</v>
      </c>
      <c r="P315" s="107">
        <f t="shared" si="27"/>
        <v>13.5</v>
      </c>
      <c r="Q315" s="107">
        <f t="shared" si="28"/>
        <v>0.67500000000000004</v>
      </c>
      <c r="R315" s="108">
        <f t="shared" si="52"/>
        <v>1.9</v>
      </c>
      <c r="S315" s="108">
        <f t="shared" si="53"/>
        <v>1.325</v>
      </c>
      <c r="T315" s="108">
        <f t="shared" si="54"/>
        <v>1.5</v>
      </c>
      <c r="U315" s="108">
        <f t="shared" si="55"/>
        <v>1.75</v>
      </c>
      <c r="V315" s="108">
        <f t="shared" si="56"/>
        <v>1.4</v>
      </c>
      <c r="W315" s="26">
        <f t="shared" si="59"/>
        <v>61.5</v>
      </c>
      <c r="X315" s="175">
        <f t="shared" si="60"/>
        <v>12.3</v>
      </c>
      <c r="Y315" s="130">
        <v>38</v>
      </c>
      <c r="Z315" s="112">
        <f t="shared" si="57"/>
        <v>30.400000000000002</v>
      </c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3"/>
    </row>
    <row r="316" spans="1:44" s="111" customFormat="1" x14ac:dyDescent="0.3">
      <c r="A316" s="105">
        <v>310</v>
      </c>
      <c r="B316" s="125">
        <v>671510</v>
      </c>
      <c r="C316" s="126" t="s">
        <v>415</v>
      </c>
      <c r="D316" s="131">
        <v>14</v>
      </c>
      <c r="E316" s="131">
        <v>8</v>
      </c>
      <c r="F316" s="131">
        <v>13</v>
      </c>
      <c r="G316" s="131">
        <v>12</v>
      </c>
      <c r="H316" s="106">
        <v>6</v>
      </c>
      <c r="I316" s="106">
        <f t="shared" si="61"/>
        <v>53</v>
      </c>
      <c r="J316" s="106">
        <f t="shared" si="26"/>
        <v>7.9499999999999993</v>
      </c>
      <c r="K316" s="107">
        <v>2.5</v>
      </c>
      <c r="L316" s="107">
        <v>3</v>
      </c>
      <c r="M316" s="107">
        <v>4</v>
      </c>
      <c r="N316" s="107">
        <v>3</v>
      </c>
      <c r="O316" s="107">
        <v>4</v>
      </c>
      <c r="P316" s="107">
        <f t="shared" si="27"/>
        <v>16.5</v>
      </c>
      <c r="Q316" s="107">
        <f t="shared" si="28"/>
        <v>0.82500000000000007</v>
      </c>
      <c r="R316" s="108">
        <f t="shared" si="52"/>
        <v>2.2250000000000001</v>
      </c>
      <c r="S316" s="108">
        <f t="shared" si="53"/>
        <v>1.35</v>
      </c>
      <c r="T316" s="108">
        <f t="shared" si="54"/>
        <v>2.15</v>
      </c>
      <c r="U316" s="108">
        <f t="shared" si="55"/>
        <v>1.9499999999999997</v>
      </c>
      <c r="V316" s="108">
        <f t="shared" si="56"/>
        <v>1.0999999999999999</v>
      </c>
      <c r="W316" s="26">
        <f t="shared" si="59"/>
        <v>69.5</v>
      </c>
      <c r="X316" s="175">
        <f t="shared" si="60"/>
        <v>13.9</v>
      </c>
      <c r="Y316" s="130">
        <v>36</v>
      </c>
      <c r="Z316" s="112">
        <f t="shared" si="57"/>
        <v>28.8</v>
      </c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3"/>
    </row>
    <row r="317" spans="1:44" s="111" customFormat="1" x14ac:dyDescent="0.3">
      <c r="A317" s="105">
        <v>311</v>
      </c>
      <c r="B317" s="125">
        <v>671511</v>
      </c>
      <c r="C317" s="126" t="s">
        <v>416</v>
      </c>
      <c r="D317" s="131">
        <v>11</v>
      </c>
      <c r="E317" s="131">
        <v>9</v>
      </c>
      <c r="F317" s="131">
        <v>11</v>
      </c>
      <c r="G317" s="131">
        <v>11</v>
      </c>
      <c r="H317" s="106">
        <v>9</v>
      </c>
      <c r="I317" s="106">
        <f t="shared" si="61"/>
        <v>51</v>
      </c>
      <c r="J317" s="106">
        <f t="shared" si="26"/>
        <v>7.6499999999999995</v>
      </c>
      <c r="K317" s="107">
        <v>2</v>
      </c>
      <c r="L317" s="107">
        <v>2.5</v>
      </c>
      <c r="M317" s="107">
        <v>3</v>
      </c>
      <c r="N317" s="107">
        <v>2</v>
      </c>
      <c r="O317" s="107">
        <v>3</v>
      </c>
      <c r="P317" s="107">
        <f t="shared" si="27"/>
        <v>12.5</v>
      </c>
      <c r="Q317" s="107">
        <f t="shared" si="28"/>
        <v>0.625</v>
      </c>
      <c r="R317" s="108">
        <f t="shared" si="52"/>
        <v>1.75</v>
      </c>
      <c r="S317" s="108">
        <f t="shared" si="53"/>
        <v>1.4749999999999999</v>
      </c>
      <c r="T317" s="108">
        <f t="shared" si="54"/>
        <v>1.7999999999999998</v>
      </c>
      <c r="U317" s="108">
        <f t="shared" si="55"/>
        <v>1.75</v>
      </c>
      <c r="V317" s="108">
        <f t="shared" si="56"/>
        <v>1.5</v>
      </c>
      <c r="W317" s="26">
        <f t="shared" si="59"/>
        <v>63.5</v>
      </c>
      <c r="X317" s="175">
        <f t="shared" si="60"/>
        <v>12.700000000000001</v>
      </c>
      <c r="Y317" s="130">
        <v>41</v>
      </c>
      <c r="Z317" s="112">
        <f t="shared" si="57"/>
        <v>32.800000000000004</v>
      </c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3"/>
    </row>
    <row r="318" spans="1:44" s="111" customFormat="1" x14ac:dyDescent="0.3">
      <c r="A318" s="105">
        <v>312</v>
      </c>
      <c r="B318" s="125">
        <v>671512</v>
      </c>
      <c r="C318" s="126" t="s">
        <v>417</v>
      </c>
      <c r="D318" s="131">
        <v>15</v>
      </c>
      <c r="E318" s="131">
        <v>10</v>
      </c>
      <c r="F318" s="131">
        <v>12</v>
      </c>
      <c r="G318" s="131">
        <v>12</v>
      </c>
      <c r="H318" s="106">
        <v>10</v>
      </c>
      <c r="I318" s="106">
        <f t="shared" si="61"/>
        <v>59</v>
      </c>
      <c r="J318" s="106">
        <f t="shared" si="26"/>
        <v>8.85</v>
      </c>
      <c r="K318" s="107">
        <v>2.5</v>
      </c>
      <c r="L318" s="107">
        <v>3</v>
      </c>
      <c r="M318" s="107">
        <v>1.5</v>
      </c>
      <c r="N318" s="107">
        <v>3</v>
      </c>
      <c r="O318" s="107">
        <v>4</v>
      </c>
      <c r="P318" s="107">
        <f t="shared" si="27"/>
        <v>14</v>
      </c>
      <c r="Q318" s="107">
        <f t="shared" si="28"/>
        <v>0.70000000000000007</v>
      </c>
      <c r="R318" s="108">
        <f t="shared" si="52"/>
        <v>2.375</v>
      </c>
      <c r="S318" s="108">
        <f t="shared" si="53"/>
        <v>1.65</v>
      </c>
      <c r="T318" s="108">
        <f t="shared" si="54"/>
        <v>1.8749999999999998</v>
      </c>
      <c r="U318" s="108">
        <f t="shared" si="55"/>
        <v>1.9499999999999997</v>
      </c>
      <c r="V318" s="108">
        <f t="shared" si="56"/>
        <v>1.7</v>
      </c>
      <c r="W318" s="26">
        <f t="shared" si="59"/>
        <v>73</v>
      </c>
      <c r="X318" s="175">
        <f t="shared" si="60"/>
        <v>14.600000000000001</v>
      </c>
      <c r="Y318" s="130">
        <v>54</v>
      </c>
      <c r="Z318" s="112">
        <f t="shared" si="57"/>
        <v>43.2</v>
      </c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3"/>
    </row>
    <row r="319" spans="1:44" s="111" customFormat="1" x14ac:dyDescent="0.3">
      <c r="A319" s="105">
        <v>313</v>
      </c>
      <c r="B319" s="125">
        <v>671513</v>
      </c>
      <c r="C319" s="126" t="s">
        <v>418</v>
      </c>
      <c r="D319" s="131">
        <v>13</v>
      </c>
      <c r="E319" s="131">
        <v>16</v>
      </c>
      <c r="F319" s="131">
        <v>11</v>
      </c>
      <c r="G319" s="131">
        <v>9</v>
      </c>
      <c r="H319" s="106">
        <v>11</v>
      </c>
      <c r="I319" s="106">
        <f t="shared" si="61"/>
        <v>60</v>
      </c>
      <c r="J319" s="106">
        <f t="shared" si="26"/>
        <v>9</v>
      </c>
      <c r="K319" s="107">
        <v>4</v>
      </c>
      <c r="L319" s="107">
        <v>5</v>
      </c>
      <c r="M319" s="107">
        <v>4</v>
      </c>
      <c r="N319" s="107">
        <v>3</v>
      </c>
      <c r="O319" s="107">
        <v>4</v>
      </c>
      <c r="P319" s="107">
        <f t="shared" si="27"/>
        <v>20</v>
      </c>
      <c r="Q319" s="107">
        <f t="shared" si="28"/>
        <v>1</v>
      </c>
      <c r="R319" s="108">
        <f t="shared" si="52"/>
        <v>2.15</v>
      </c>
      <c r="S319" s="108">
        <f t="shared" si="53"/>
        <v>2.65</v>
      </c>
      <c r="T319" s="108">
        <f t="shared" si="54"/>
        <v>1.8499999999999999</v>
      </c>
      <c r="U319" s="108">
        <f t="shared" si="55"/>
        <v>1.5</v>
      </c>
      <c r="V319" s="108">
        <f t="shared" si="56"/>
        <v>1.8499999999999999</v>
      </c>
      <c r="W319" s="26">
        <f t="shared" si="59"/>
        <v>80</v>
      </c>
      <c r="X319" s="175">
        <f t="shared" si="60"/>
        <v>16</v>
      </c>
      <c r="Y319" s="130">
        <v>35</v>
      </c>
      <c r="Z319" s="112">
        <f t="shared" si="57"/>
        <v>28</v>
      </c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3"/>
    </row>
    <row r="320" spans="1:44" s="111" customFormat="1" x14ac:dyDescent="0.3">
      <c r="A320" s="105">
        <v>314</v>
      </c>
      <c r="B320" s="125">
        <v>671514</v>
      </c>
      <c r="C320" s="126" t="s">
        <v>419</v>
      </c>
      <c r="D320" s="131">
        <v>8</v>
      </c>
      <c r="E320" s="131">
        <v>13</v>
      </c>
      <c r="F320" s="131">
        <v>12</v>
      </c>
      <c r="G320" s="131">
        <v>8</v>
      </c>
      <c r="H320" s="106">
        <v>12</v>
      </c>
      <c r="I320" s="106">
        <f t="shared" si="61"/>
        <v>53</v>
      </c>
      <c r="J320" s="106">
        <f t="shared" si="26"/>
        <v>7.9499999999999993</v>
      </c>
      <c r="K320" s="107">
        <v>2.5</v>
      </c>
      <c r="L320" s="107">
        <v>3</v>
      </c>
      <c r="M320" s="107">
        <v>4</v>
      </c>
      <c r="N320" s="107">
        <v>3</v>
      </c>
      <c r="O320" s="107">
        <v>2</v>
      </c>
      <c r="P320" s="107">
        <f t="shared" si="27"/>
        <v>14.5</v>
      </c>
      <c r="Q320" s="107">
        <f t="shared" si="28"/>
        <v>0.72500000000000009</v>
      </c>
      <c r="R320" s="108">
        <f t="shared" si="52"/>
        <v>1.325</v>
      </c>
      <c r="S320" s="108">
        <f t="shared" si="53"/>
        <v>2.1</v>
      </c>
      <c r="T320" s="108">
        <f t="shared" si="54"/>
        <v>1.9999999999999998</v>
      </c>
      <c r="U320" s="108">
        <f t="shared" si="55"/>
        <v>1.35</v>
      </c>
      <c r="V320" s="108">
        <f t="shared" si="56"/>
        <v>1.9</v>
      </c>
      <c r="W320" s="26">
        <f t="shared" si="59"/>
        <v>67.5</v>
      </c>
      <c r="X320" s="175">
        <f t="shared" si="60"/>
        <v>13.5</v>
      </c>
      <c r="Y320" s="130">
        <v>49</v>
      </c>
      <c r="Z320" s="112">
        <f t="shared" si="57"/>
        <v>39.200000000000003</v>
      </c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3"/>
    </row>
    <row r="321" spans="1:44" s="111" customFormat="1" x14ac:dyDescent="0.3">
      <c r="A321" s="105">
        <v>315</v>
      </c>
      <c r="B321" s="125">
        <v>671515</v>
      </c>
      <c r="C321" s="126" t="s">
        <v>420</v>
      </c>
      <c r="D321" s="131">
        <v>8</v>
      </c>
      <c r="E321" s="131">
        <v>10</v>
      </c>
      <c r="F321" s="131">
        <v>9</v>
      </c>
      <c r="G321" s="131">
        <v>7</v>
      </c>
      <c r="H321" s="106">
        <v>10</v>
      </c>
      <c r="I321" s="106">
        <f t="shared" si="61"/>
        <v>44</v>
      </c>
      <c r="J321" s="106">
        <f t="shared" si="26"/>
        <v>6.6</v>
      </c>
      <c r="K321" s="107">
        <v>2</v>
      </c>
      <c r="L321" s="107">
        <v>2.5</v>
      </c>
      <c r="M321" s="107">
        <v>3</v>
      </c>
      <c r="N321" s="107">
        <v>2</v>
      </c>
      <c r="O321" s="107">
        <v>1</v>
      </c>
      <c r="P321" s="107">
        <f t="shared" si="27"/>
        <v>10.5</v>
      </c>
      <c r="Q321" s="107">
        <f t="shared" si="28"/>
        <v>0.52500000000000002</v>
      </c>
      <c r="R321" s="108">
        <f t="shared" si="52"/>
        <v>1.3</v>
      </c>
      <c r="S321" s="108">
        <f t="shared" si="53"/>
        <v>1.625</v>
      </c>
      <c r="T321" s="108">
        <f t="shared" si="54"/>
        <v>1.5</v>
      </c>
      <c r="U321" s="108">
        <f t="shared" si="55"/>
        <v>1.1500000000000001</v>
      </c>
      <c r="V321" s="108">
        <f t="shared" si="56"/>
        <v>1.55</v>
      </c>
      <c r="W321" s="26">
        <f t="shared" si="59"/>
        <v>54.5</v>
      </c>
      <c r="X321" s="175">
        <f t="shared" si="60"/>
        <v>10.9</v>
      </c>
      <c r="Y321" s="130">
        <v>0</v>
      </c>
      <c r="Z321" s="112">
        <f t="shared" si="57"/>
        <v>0</v>
      </c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3"/>
    </row>
    <row r="322" spans="1:44" s="111" customFormat="1" x14ac:dyDescent="0.3">
      <c r="A322" s="105">
        <v>316</v>
      </c>
      <c r="B322" s="125">
        <v>671516</v>
      </c>
      <c r="C322" s="126" t="s">
        <v>421</v>
      </c>
      <c r="D322" s="131">
        <v>9</v>
      </c>
      <c r="E322" s="131">
        <v>12</v>
      </c>
      <c r="F322" s="131">
        <v>8</v>
      </c>
      <c r="G322" s="131">
        <v>9</v>
      </c>
      <c r="H322" s="106">
        <v>8</v>
      </c>
      <c r="I322" s="106">
        <f t="shared" si="61"/>
        <v>46</v>
      </c>
      <c r="J322" s="106">
        <f t="shared" si="26"/>
        <v>6.8999999999999995</v>
      </c>
      <c r="K322" s="107">
        <v>2</v>
      </c>
      <c r="L322" s="107">
        <v>2.5</v>
      </c>
      <c r="M322" s="107">
        <v>3</v>
      </c>
      <c r="N322" s="107">
        <v>1</v>
      </c>
      <c r="O322" s="107">
        <v>2</v>
      </c>
      <c r="P322" s="107">
        <f t="shared" si="27"/>
        <v>10.5</v>
      </c>
      <c r="Q322" s="107">
        <f t="shared" si="28"/>
        <v>0.52500000000000002</v>
      </c>
      <c r="R322" s="108">
        <f t="shared" si="52"/>
        <v>1.45</v>
      </c>
      <c r="S322" s="108">
        <f t="shared" si="53"/>
        <v>1.9249999999999998</v>
      </c>
      <c r="T322" s="108">
        <f t="shared" si="54"/>
        <v>1.35</v>
      </c>
      <c r="U322" s="108">
        <f t="shared" si="55"/>
        <v>1.4</v>
      </c>
      <c r="V322" s="108">
        <f t="shared" si="56"/>
        <v>1.3</v>
      </c>
      <c r="W322" s="26">
        <f t="shared" si="59"/>
        <v>56.5</v>
      </c>
      <c r="X322" s="175">
        <f t="shared" si="60"/>
        <v>11.3</v>
      </c>
      <c r="Y322" s="130">
        <v>49</v>
      </c>
      <c r="Z322" s="112">
        <f t="shared" si="57"/>
        <v>39.200000000000003</v>
      </c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3"/>
    </row>
    <row r="323" spans="1:44" s="111" customFormat="1" x14ac:dyDescent="0.3">
      <c r="A323" s="105">
        <v>317</v>
      </c>
      <c r="B323" s="125">
        <v>671517</v>
      </c>
      <c r="C323" s="126" t="s">
        <v>422</v>
      </c>
      <c r="D323" s="131">
        <v>7</v>
      </c>
      <c r="E323" s="131">
        <v>14</v>
      </c>
      <c r="F323" s="131">
        <v>7</v>
      </c>
      <c r="G323" s="131">
        <v>10</v>
      </c>
      <c r="H323" s="106">
        <v>9</v>
      </c>
      <c r="I323" s="106">
        <f t="shared" si="61"/>
        <v>47</v>
      </c>
      <c r="J323" s="106">
        <f t="shared" si="26"/>
        <v>7.05</v>
      </c>
      <c r="K323" s="107">
        <v>1.5</v>
      </c>
      <c r="L323" s="107">
        <v>3</v>
      </c>
      <c r="M323" s="107">
        <v>2</v>
      </c>
      <c r="N323" s="107">
        <v>2.5</v>
      </c>
      <c r="O323" s="107">
        <v>3</v>
      </c>
      <c r="P323" s="107">
        <f t="shared" si="27"/>
        <v>12</v>
      </c>
      <c r="Q323" s="107">
        <f t="shared" si="28"/>
        <v>0.60000000000000009</v>
      </c>
      <c r="R323" s="108">
        <f t="shared" si="52"/>
        <v>1.125</v>
      </c>
      <c r="S323" s="108">
        <f t="shared" si="53"/>
        <v>2.25</v>
      </c>
      <c r="T323" s="108">
        <f t="shared" si="54"/>
        <v>1.1500000000000001</v>
      </c>
      <c r="U323" s="108">
        <f t="shared" si="55"/>
        <v>1.625</v>
      </c>
      <c r="V323" s="108">
        <f t="shared" si="56"/>
        <v>1.5</v>
      </c>
      <c r="W323" s="26">
        <f t="shared" si="59"/>
        <v>59</v>
      </c>
      <c r="X323" s="175">
        <f t="shared" si="60"/>
        <v>11.8</v>
      </c>
      <c r="Y323" s="130">
        <v>51</v>
      </c>
      <c r="Z323" s="112">
        <f t="shared" si="57"/>
        <v>40.800000000000004</v>
      </c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3"/>
    </row>
    <row r="324" spans="1:44" s="111" customFormat="1" x14ac:dyDescent="0.3">
      <c r="A324" s="105">
        <v>318</v>
      </c>
      <c r="B324" s="125">
        <v>671518</v>
      </c>
      <c r="C324" s="126" t="s">
        <v>423</v>
      </c>
      <c r="D324" s="131">
        <v>6</v>
      </c>
      <c r="E324" s="131">
        <v>11</v>
      </c>
      <c r="F324" s="131">
        <v>9</v>
      </c>
      <c r="G324" s="131">
        <v>13</v>
      </c>
      <c r="H324" s="106">
        <v>5</v>
      </c>
      <c r="I324" s="106">
        <f t="shared" si="61"/>
        <v>44</v>
      </c>
      <c r="J324" s="106">
        <f t="shared" si="26"/>
        <v>6.6</v>
      </c>
      <c r="K324" s="107">
        <v>2.5</v>
      </c>
      <c r="L324" s="107">
        <v>2</v>
      </c>
      <c r="M324" s="107">
        <v>3</v>
      </c>
      <c r="N324" s="107">
        <v>2</v>
      </c>
      <c r="O324" s="107">
        <v>3</v>
      </c>
      <c r="P324" s="107">
        <f t="shared" si="27"/>
        <v>12.5</v>
      </c>
      <c r="Q324" s="107">
        <f t="shared" si="28"/>
        <v>0.625</v>
      </c>
      <c r="R324" s="108">
        <f t="shared" si="52"/>
        <v>1.0249999999999999</v>
      </c>
      <c r="S324" s="108">
        <f t="shared" si="53"/>
        <v>1.75</v>
      </c>
      <c r="T324" s="108">
        <f t="shared" si="54"/>
        <v>1.5</v>
      </c>
      <c r="U324" s="108">
        <f t="shared" si="55"/>
        <v>2.0499999999999998</v>
      </c>
      <c r="V324" s="108">
        <f t="shared" si="56"/>
        <v>0.9</v>
      </c>
      <c r="W324" s="26">
        <f t="shared" si="59"/>
        <v>56.5</v>
      </c>
      <c r="X324" s="175">
        <f t="shared" si="60"/>
        <v>11.3</v>
      </c>
      <c r="Y324" s="130">
        <v>40</v>
      </c>
      <c r="Z324" s="112">
        <f t="shared" si="57"/>
        <v>32</v>
      </c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3"/>
    </row>
    <row r="325" spans="1:44" s="111" customFormat="1" x14ac:dyDescent="0.3">
      <c r="A325" s="105">
        <v>319</v>
      </c>
      <c r="B325" s="125">
        <v>671519</v>
      </c>
      <c r="C325" s="126" t="s">
        <v>424</v>
      </c>
      <c r="D325" s="131">
        <v>12</v>
      </c>
      <c r="E325" s="131">
        <v>6</v>
      </c>
      <c r="F325" s="131">
        <v>10</v>
      </c>
      <c r="G325" s="131">
        <v>15</v>
      </c>
      <c r="H325" s="106">
        <v>6</v>
      </c>
      <c r="I325" s="106">
        <f t="shared" si="61"/>
        <v>49</v>
      </c>
      <c r="J325" s="106">
        <f t="shared" si="26"/>
        <v>7.35</v>
      </c>
      <c r="K325" s="107">
        <v>2</v>
      </c>
      <c r="L325" s="107">
        <v>2.5</v>
      </c>
      <c r="M325" s="107">
        <v>3</v>
      </c>
      <c r="N325" s="107">
        <v>2</v>
      </c>
      <c r="O325" s="107">
        <v>1</v>
      </c>
      <c r="P325" s="107">
        <f t="shared" si="27"/>
        <v>10.5</v>
      </c>
      <c r="Q325" s="107">
        <f t="shared" si="28"/>
        <v>0.52500000000000002</v>
      </c>
      <c r="R325" s="108">
        <f t="shared" si="52"/>
        <v>1.9</v>
      </c>
      <c r="S325" s="108">
        <f t="shared" si="53"/>
        <v>1.0249999999999999</v>
      </c>
      <c r="T325" s="108">
        <f t="shared" si="54"/>
        <v>1.65</v>
      </c>
      <c r="U325" s="108">
        <f t="shared" si="55"/>
        <v>2.35</v>
      </c>
      <c r="V325" s="108">
        <f t="shared" si="56"/>
        <v>0.95</v>
      </c>
      <c r="W325" s="26">
        <f t="shared" si="59"/>
        <v>59.5</v>
      </c>
      <c r="X325" s="175">
        <f t="shared" si="60"/>
        <v>11.9</v>
      </c>
      <c r="Y325" s="130">
        <v>28</v>
      </c>
      <c r="Z325" s="112">
        <f t="shared" si="57"/>
        <v>22.400000000000002</v>
      </c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3"/>
    </row>
    <row r="326" spans="1:44" s="111" customFormat="1" x14ac:dyDescent="0.3">
      <c r="A326" s="105">
        <v>320</v>
      </c>
      <c r="B326" s="125">
        <v>671520</v>
      </c>
      <c r="C326" s="126" t="s">
        <v>425</v>
      </c>
      <c r="D326" s="131">
        <v>10</v>
      </c>
      <c r="E326" s="131">
        <v>6</v>
      </c>
      <c r="F326" s="131">
        <v>13</v>
      </c>
      <c r="G326" s="131">
        <v>15</v>
      </c>
      <c r="H326" s="106">
        <v>4</v>
      </c>
      <c r="I326" s="106">
        <f t="shared" si="61"/>
        <v>48</v>
      </c>
      <c r="J326" s="106">
        <f t="shared" si="26"/>
        <v>7.1999999999999993</v>
      </c>
      <c r="K326" s="107">
        <v>2.5</v>
      </c>
      <c r="L326" s="107">
        <v>3</v>
      </c>
      <c r="M326" s="107">
        <v>4</v>
      </c>
      <c r="N326" s="107">
        <v>3</v>
      </c>
      <c r="O326" s="107">
        <v>4</v>
      </c>
      <c r="P326" s="107">
        <f t="shared" si="27"/>
        <v>16.5</v>
      </c>
      <c r="Q326" s="107">
        <f t="shared" si="28"/>
        <v>0.82500000000000007</v>
      </c>
      <c r="R326" s="108">
        <f t="shared" si="52"/>
        <v>1.625</v>
      </c>
      <c r="S326" s="108">
        <f t="shared" si="53"/>
        <v>1.0499999999999998</v>
      </c>
      <c r="T326" s="108">
        <f t="shared" si="54"/>
        <v>2.15</v>
      </c>
      <c r="U326" s="108">
        <f t="shared" si="55"/>
        <v>2.4</v>
      </c>
      <c r="V326" s="108">
        <f t="shared" si="56"/>
        <v>0.8</v>
      </c>
      <c r="W326" s="26">
        <f t="shared" si="59"/>
        <v>64.5</v>
      </c>
      <c r="X326" s="175">
        <f t="shared" si="60"/>
        <v>12.9</v>
      </c>
      <c r="Y326" s="130">
        <v>53</v>
      </c>
      <c r="Z326" s="112">
        <f t="shared" si="57"/>
        <v>42.400000000000006</v>
      </c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3"/>
    </row>
    <row r="327" spans="1:44" s="111" customFormat="1" x14ac:dyDescent="0.3">
      <c r="A327" s="105">
        <v>321</v>
      </c>
      <c r="B327" s="125">
        <v>671521</v>
      </c>
      <c r="C327" s="126" t="s">
        <v>426</v>
      </c>
      <c r="D327" s="131">
        <v>7</v>
      </c>
      <c r="E327" s="131">
        <v>12</v>
      </c>
      <c r="F327" s="131">
        <v>7</v>
      </c>
      <c r="G327" s="131">
        <v>12</v>
      </c>
      <c r="H327" s="106">
        <v>8</v>
      </c>
      <c r="I327" s="106">
        <f t="shared" si="61"/>
        <v>46</v>
      </c>
      <c r="J327" s="106">
        <f t="shared" si="26"/>
        <v>6.8999999999999995</v>
      </c>
      <c r="K327" s="107">
        <v>2</v>
      </c>
      <c r="L327" s="107">
        <v>3</v>
      </c>
      <c r="M327" s="107">
        <v>4</v>
      </c>
      <c r="N327" s="107">
        <v>3</v>
      </c>
      <c r="O327" s="107">
        <v>4</v>
      </c>
      <c r="P327" s="107">
        <f t="shared" si="27"/>
        <v>16</v>
      </c>
      <c r="Q327" s="107">
        <f t="shared" si="28"/>
        <v>0.8</v>
      </c>
      <c r="R327" s="108">
        <f t="shared" si="52"/>
        <v>1.1500000000000001</v>
      </c>
      <c r="S327" s="108">
        <f t="shared" si="53"/>
        <v>1.9499999999999997</v>
      </c>
      <c r="T327" s="108">
        <f t="shared" si="54"/>
        <v>1.25</v>
      </c>
      <c r="U327" s="108">
        <f t="shared" si="55"/>
        <v>1.9499999999999997</v>
      </c>
      <c r="V327" s="108">
        <f t="shared" si="56"/>
        <v>1.4</v>
      </c>
      <c r="W327" s="26">
        <f t="shared" si="59"/>
        <v>62</v>
      </c>
      <c r="X327" s="175">
        <f t="shared" si="60"/>
        <v>12.4</v>
      </c>
      <c r="Y327" s="130">
        <v>21</v>
      </c>
      <c r="Z327" s="112">
        <f t="shared" si="57"/>
        <v>16.8</v>
      </c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3"/>
    </row>
    <row r="328" spans="1:44" s="111" customFormat="1" x14ac:dyDescent="0.3">
      <c r="A328" s="105">
        <v>322</v>
      </c>
      <c r="B328" s="125">
        <v>671522</v>
      </c>
      <c r="C328" s="126" t="s">
        <v>427</v>
      </c>
      <c r="D328" s="127">
        <v>9</v>
      </c>
      <c r="E328" s="131">
        <v>10.5</v>
      </c>
      <c r="F328" s="131">
        <v>8</v>
      </c>
      <c r="G328" s="131">
        <v>11</v>
      </c>
      <c r="H328" s="106">
        <v>9</v>
      </c>
      <c r="I328" s="106">
        <f t="shared" si="61"/>
        <v>47.5</v>
      </c>
      <c r="J328" s="106">
        <f t="shared" si="26"/>
        <v>7.125</v>
      </c>
      <c r="K328" s="107">
        <v>2</v>
      </c>
      <c r="L328" s="107">
        <v>3</v>
      </c>
      <c r="M328" s="107">
        <v>4</v>
      </c>
      <c r="N328" s="107">
        <v>3</v>
      </c>
      <c r="O328" s="107">
        <v>2</v>
      </c>
      <c r="P328" s="107">
        <f t="shared" si="27"/>
        <v>14</v>
      </c>
      <c r="Q328" s="107">
        <f t="shared" si="28"/>
        <v>0.70000000000000007</v>
      </c>
      <c r="R328" s="108">
        <f t="shared" ref="R328:R358" si="62">D328*0.15+K328*0.05</f>
        <v>1.45</v>
      </c>
      <c r="S328" s="108">
        <f t="shared" ref="S328:S358" si="63">E328*0.15+L328*0.05</f>
        <v>1.7250000000000001</v>
      </c>
      <c r="T328" s="108">
        <f t="shared" ref="T328:T358" si="64">F328*0.15+M328*0.05</f>
        <v>1.4</v>
      </c>
      <c r="U328" s="108">
        <f t="shared" ref="U328:U358" si="65">G328*0.15+N328*0.05</f>
        <v>1.7999999999999998</v>
      </c>
      <c r="V328" s="108">
        <f t="shared" ref="V328:V358" si="66">H328*0.15+O328*0.05</f>
        <v>1.45</v>
      </c>
      <c r="W328" s="26">
        <f t="shared" si="59"/>
        <v>61.5</v>
      </c>
      <c r="X328" s="175">
        <f t="shared" si="60"/>
        <v>12.3</v>
      </c>
      <c r="Y328" s="130">
        <v>50</v>
      </c>
      <c r="Z328" s="112">
        <f t="shared" ref="Z328:Z358" si="67">Y328*0.8</f>
        <v>40</v>
      </c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3"/>
    </row>
    <row r="329" spans="1:44" s="111" customFormat="1" x14ac:dyDescent="0.3">
      <c r="A329" s="105">
        <v>323</v>
      </c>
      <c r="B329" s="125">
        <v>671523</v>
      </c>
      <c r="C329" s="126" t="s">
        <v>428</v>
      </c>
      <c r="D329" s="127">
        <v>10</v>
      </c>
      <c r="E329" s="131">
        <v>15</v>
      </c>
      <c r="F329" s="131">
        <v>13</v>
      </c>
      <c r="G329" s="131">
        <v>13</v>
      </c>
      <c r="H329" s="106">
        <v>10</v>
      </c>
      <c r="I329" s="106">
        <f t="shared" si="61"/>
        <v>61</v>
      </c>
      <c r="J329" s="106">
        <f t="shared" si="26"/>
        <v>9.15</v>
      </c>
      <c r="K329" s="107">
        <v>2.5</v>
      </c>
      <c r="L329" s="107">
        <v>3.5</v>
      </c>
      <c r="M329" s="107">
        <v>3.5</v>
      </c>
      <c r="N329" s="107">
        <v>3.5</v>
      </c>
      <c r="O329" s="107">
        <v>2</v>
      </c>
      <c r="P329" s="107">
        <f t="shared" si="27"/>
        <v>15</v>
      </c>
      <c r="Q329" s="107">
        <f t="shared" si="28"/>
        <v>0.75</v>
      </c>
      <c r="R329" s="108">
        <f t="shared" si="62"/>
        <v>1.625</v>
      </c>
      <c r="S329" s="108">
        <f t="shared" si="63"/>
        <v>2.4249999999999998</v>
      </c>
      <c r="T329" s="108">
        <f t="shared" si="64"/>
        <v>2.125</v>
      </c>
      <c r="U329" s="108">
        <f t="shared" si="65"/>
        <v>2.125</v>
      </c>
      <c r="V329" s="108">
        <f t="shared" si="66"/>
        <v>1.6</v>
      </c>
      <c r="W329" s="26">
        <f t="shared" si="59"/>
        <v>76</v>
      </c>
      <c r="X329" s="175">
        <f t="shared" si="60"/>
        <v>15.200000000000001</v>
      </c>
      <c r="Y329" s="130">
        <v>39</v>
      </c>
      <c r="Z329" s="112">
        <f t="shared" si="67"/>
        <v>31.200000000000003</v>
      </c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3"/>
    </row>
    <row r="330" spans="1:44" s="111" customFormat="1" x14ac:dyDescent="0.3">
      <c r="A330" s="105">
        <v>324</v>
      </c>
      <c r="B330" s="125">
        <v>671524</v>
      </c>
      <c r="C330" s="126" t="s">
        <v>429</v>
      </c>
      <c r="D330" s="127">
        <v>10</v>
      </c>
      <c r="E330" s="131">
        <v>12</v>
      </c>
      <c r="F330" s="131">
        <v>11</v>
      </c>
      <c r="G330" s="131">
        <v>8</v>
      </c>
      <c r="H330" s="106">
        <v>8</v>
      </c>
      <c r="I330" s="106">
        <f t="shared" si="61"/>
        <v>49</v>
      </c>
      <c r="J330" s="106">
        <f t="shared" si="26"/>
        <v>7.35</v>
      </c>
      <c r="K330" s="107">
        <v>2</v>
      </c>
      <c r="L330" s="107">
        <v>2.5</v>
      </c>
      <c r="M330" s="107">
        <v>3</v>
      </c>
      <c r="N330" s="107">
        <v>2</v>
      </c>
      <c r="O330" s="107">
        <v>2</v>
      </c>
      <c r="P330" s="107">
        <f t="shared" si="27"/>
        <v>11.5</v>
      </c>
      <c r="Q330" s="107">
        <f t="shared" si="28"/>
        <v>0.57500000000000007</v>
      </c>
      <c r="R330" s="108">
        <f t="shared" si="62"/>
        <v>1.6</v>
      </c>
      <c r="S330" s="108">
        <f t="shared" si="63"/>
        <v>1.9249999999999998</v>
      </c>
      <c r="T330" s="108">
        <f t="shared" si="64"/>
        <v>1.7999999999999998</v>
      </c>
      <c r="U330" s="108">
        <f t="shared" si="65"/>
        <v>1.3</v>
      </c>
      <c r="V330" s="108">
        <f t="shared" si="66"/>
        <v>1.3</v>
      </c>
      <c r="W330" s="26">
        <f t="shared" si="59"/>
        <v>60.5</v>
      </c>
      <c r="X330" s="175">
        <f t="shared" si="60"/>
        <v>12.100000000000001</v>
      </c>
      <c r="Y330" s="130">
        <v>49</v>
      </c>
      <c r="Z330" s="112">
        <f t="shared" si="67"/>
        <v>39.200000000000003</v>
      </c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3"/>
    </row>
    <row r="331" spans="1:44" s="111" customFormat="1" x14ac:dyDescent="0.3">
      <c r="A331" s="105">
        <v>325</v>
      </c>
      <c r="B331" s="125">
        <v>671525</v>
      </c>
      <c r="C331" s="126" t="s">
        <v>430</v>
      </c>
      <c r="D331" s="127">
        <v>10</v>
      </c>
      <c r="E331" s="131">
        <v>13</v>
      </c>
      <c r="F331" s="131">
        <v>16</v>
      </c>
      <c r="G331" s="131">
        <v>12</v>
      </c>
      <c r="H331" s="106">
        <v>9</v>
      </c>
      <c r="I331" s="106">
        <f t="shared" si="61"/>
        <v>60</v>
      </c>
      <c r="J331" s="106">
        <f t="shared" si="26"/>
        <v>9</v>
      </c>
      <c r="K331" s="107">
        <v>1.5</v>
      </c>
      <c r="L331" s="107">
        <v>2</v>
      </c>
      <c r="M331" s="107">
        <v>3</v>
      </c>
      <c r="N331" s="107">
        <v>2</v>
      </c>
      <c r="O331" s="107">
        <v>4</v>
      </c>
      <c r="P331" s="107">
        <f t="shared" si="27"/>
        <v>12.5</v>
      </c>
      <c r="Q331" s="107">
        <f t="shared" si="28"/>
        <v>0.625</v>
      </c>
      <c r="R331" s="108">
        <f t="shared" si="62"/>
        <v>1.575</v>
      </c>
      <c r="S331" s="108">
        <f t="shared" si="63"/>
        <v>2.0499999999999998</v>
      </c>
      <c r="T331" s="108">
        <f t="shared" si="64"/>
        <v>2.5499999999999998</v>
      </c>
      <c r="U331" s="108">
        <f t="shared" si="65"/>
        <v>1.9</v>
      </c>
      <c r="V331" s="108">
        <f t="shared" si="66"/>
        <v>1.5499999999999998</v>
      </c>
      <c r="W331" s="26">
        <f t="shared" si="59"/>
        <v>72.5</v>
      </c>
      <c r="X331" s="175">
        <f t="shared" si="60"/>
        <v>14.5</v>
      </c>
      <c r="Y331" s="130">
        <v>41</v>
      </c>
      <c r="Z331" s="112">
        <f t="shared" si="67"/>
        <v>32.800000000000004</v>
      </c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3"/>
    </row>
    <row r="332" spans="1:44" s="111" customFormat="1" x14ac:dyDescent="0.3">
      <c r="A332" s="105">
        <v>326</v>
      </c>
      <c r="B332" s="125">
        <v>671526</v>
      </c>
      <c r="C332" s="126" t="s">
        <v>431</v>
      </c>
      <c r="D332" s="127">
        <v>9</v>
      </c>
      <c r="E332" s="131">
        <v>7</v>
      </c>
      <c r="F332" s="131">
        <v>13</v>
      </c>
      <c r="G332" s="131">
        <v>11</v>
      </c>
      <c r="H332" s="106">
        <v>12</v>
      </c>
      <c r="I332" s="106">
        <f t="shared" si="61"/>
        <v>52</v>
      </c>
      <c r="J332" s="106">
        <f t="shared" si="26"/>
        <v>7.8</v>
      </c>
      <c r="K332" s="107">
        <v>1.5</v>
      </c>
      <c r="L332" s="107">
        <v>2</v>
      </c>
      <c r="M332" s="107">
        <v>3</v>
      </c>
      <c r="N332" s="107">
        <v>3</v>
      </c>
      <c r="O332" s="107">
        <v>4</v>
      </c>
      <c r="P332" s="107">
        <f t="shared" si="27"/>
        <v>13.5</v>
      </c>
      <c r="Q332" s="107">
        <f t="shared" si="28"/>
        <v>0.67500000000000004</v>
      </c>
      <c r="R332" s="108">
        <f t="shared" si="62"/>
        <v>1.4249999999999998</v>
      </c>
      <c r="S332" s="108">
        <f t="shared" si="63"/>
        <v>1.1500000000000001</v>
      </c>
      <c r="T332" s="108">
        <f t="shared" si="64"/>
        <v>2.1</v>
      </c>
      <c r="U332" s="108">
        <f t="shared" si="65"/>
        <v>1.7999999999999998</v>
      </c>
      <c r="V332" s="108">
        <f t="shared" si="66"/>
        <v>1.9999999999999998</v>
      </c>
      <c r="W332" s="26">
        <f t="shared" si="59"/>
        <v>65.5</v>
      </c>
      <c r="X332" s="175">
        <f t="shared" si="60"/>
        <v>13.100000000000001</v>
      </c>
      <c r="Y332" s="130">
        <v>42</v>
      </c>
      <c r="Z332" s="112">
        <f t="shared" si="67"/>
        <v>33.6</v>
      </c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3"/>
    </row>
    <row r="333" spans="1:44" s="111" customFormat="1" x14ac:dyDescent="0.3">
      <c r="A333" s="105">
        <v>327</v>
      </c>
      <c r="B333" s="125">
        <v>671527</v>
      </c>
      <c r="C333" s="126" t="s">
        <v>432</v>
      </c>
      <c r="D333" s="127">
        <v>7</v>
      </c>
      <c r="E333" s="131">
        <v>10.5</v>
      </c>
      <c r="F333" s="131">
        <v>14</v>
      </c>
      <c r="G333" s="131">
        <v>13</v>
      </c>
      <c r="H333" s="106">
        <v>11</v>
      </c>
      <c r="I333" s="106">
        <f t="shared" si="61"/>
        <v>55.5</v>
      </c>
      <c r="J333" s="106">
        <f t="shared" si="26"/>
        <v>8.3249999999999993</v>
      </c>
      <c r="K333" s="107">
        <v>2</v>
      </c>
      <c r="L333" s="107">
        <v>2.5</v>
      </c>
      <c r="M333" s="107">
        <v>3</v>
      </c>
      <c r="N333" s="107">
        <v>2</v>
      </c>
      <c r="O333" s="107">
        <v>2.5</v>
      </c>
      <c r="P333" s="107">
        <f t="shared" si="27"/>
        <v>12</v>
      </c>
      <c r="Q333" s="107">
        <f t="shared" si="28"/>
        <v>0.60000000000000009</v>
      </c>
      <c r="R333" s="108">
        <f t="shared" si="62"/>
        <v>1.1500000000000001</v>
      </c>
      <c r="S333" s="108">
        <f t="shared" si="63"/>
        <v>1.7</v>
      </c>
      <c r="T333" s="108">
        <f t="shared" si="64"/>
        <v>2.25</v>
      </c>
      <c r="U333" s="108">
        <f t="shared" si="65"/>
        <v>2.0499999999999998</v>
      </c>
      <c r="V333" s="108">
        <f t="shared" si="66"/>
        <v>1.7749999999999999</v>
      </c>
      <c r="W333" s="26">
        <f t="shared" si="59"/>
        <v>67.5</v>
      </c>
      <c r="X333" s="175">
        <f t="shared" si="60"/>
        <v>13.5</v>
      </c>
      <c r="Y333" s="130">
        <v>34</v>
      </c>
      <c r="Z333" s="112">
        <f t="shared" si="67"/>
        <v>27.200000000000003</v>
      </c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3"/>
    </row>
    <row r="334" spans="1:44" s="111" customFormat="1" x14ac:dyDescent="0.3">
      <c r="A334" s="105">
        <v>328</v>
      </c>
      <c r="B334" s="125">
        <v>671528</v>
      </c>
      <c r="C334" s="126" t="s">
        <v>433</v>
      </c>
      <c r="D334" s="127">
        <v>10</v>
      </c>
      <c r="E334" s="131">
        <v>10</v>
      </c>
      <c r="F334" s="131">
        <v>6</v>
      </c>
      <c r="G334" s="131">
        <v>12</v>
      </c>
      <c r="H334" s="106">
        <v>9</v>
      </c>
      <c r="I334" s="106">
        <f t="shared" si="61"/>
        <v>47</v>
      </c>
      <c r="J334" s="106">
        <f t="shared" si="26"/>
        <v>7.05</v>
      </c>
      <c r="K334" s="107">
        <v>2</v>
      </c>
      <c r="L334" s="107">
        <v>2.5</v>
      </c>
      <c r="M334" s="107">
        <v>4</v>
      </c>
      <c r="N334" s="107">
        <v>1</v>
      </c>
      <c r="O334" s="107">
        <v>2</v>
      </c>
      <c r="P334" s="107">
        <f t="shared" si="27"/>
        <v>11.5</v>
      </c>
      <c r="Q334" s="107">
        <f t="shared" si="28"/>
        <v>0.57500000000000007</v>
      </c>
      <c r="R334" s="108">
        <f t="shared" si="62"/>
        <v>1.6</v>
      </c>
      <c r="S334" s="108">
        <f t="shared" si="63"/>
        <v>1.625</v>
      </c>
      <c r="T334" s="108">
        <f t="shared" si="64"/>
        <v>1.0999999999999999</v>
      </c>
      <c r="U334" s="108">
        <f t="shared" si="65"/>
        <v>1.8499999999999999</v>
      </c>
      <c r="V334" s="108">
        <f t="shared" si="66"/>
        <v>1.45</v>
      </c>
      <c r="W334" s="26">
        <f t="shared" si="59"/>
        <v>58.5</v>
      </c>
      <c r="X334" s="175">
        <f t="shared" si="60"/>
        <v>11.700000000000001</v>
      </c>
      <c r="Y334" s="130">
        <v>45</v>
      </c>
      <c r="Z334" s="112">
        <f t="shared" si="67"/>
        <v>36</v>
      </c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3"/>
    </row>
    <row r="335" spans="1:44" s="111" customFormat="1" x14ac:dyDescent="0.3">
      <c r="A335" s="105">
        <v>329</v>
      </c>
      <c r="B335" s="125">
        <v>671529</v>
      </c>
      <c r="C335" s="126" t="s">
        <v>434</v>
      </c>
      <c r="D335" s="127">
        <v>7</v>
      </c>
      <c r="E335" s="131">
        <v>16</v>
      </c>
      <c r="F335" s="131">
        <v>12</v>
      </c>
      <c r="G335" s="131">
        <v>11</v>
      </c>
      <c r="H335" s="106">
        <v>10</v>
      </c>
      <c r="I335" s="106">
        <f t="shared" si="61"/>
        <v>56</v>
      </c>
      <c r="J335" s="106">
        <f t="shared" si="26"/>
        <v>8.4</v>
      </c>
      <c r="K335" s="107">
        <v>2.5</v>
      </c>
      <c r="L335" s="107">
        <v>3</v>
      </c>
      <c r="M335" s="107">
        <v>4</v>
      </c>
      <c r="N335" s="107">
        <v>3</v>
      </c>
      <c r="O335" s="107">
        <v>2</v>
      </c>
      <c r="P335" s="107">
        <f t="shared" si="27"/>
        <v>14.5</v>
      </c>
      <c r="Q335" s="107">
        <f t="shared" si="28"/>
        <v>0.72500000000000009</v>
      </c>
      <c r="R335" s="108">
        <f t="shared" si="62"/>
        <v>1.175</v>
      </c>
      <c r="S335" s="108">
        <f t="shared" si="63"/>
        <v>2.5499999999999998</v>
      </c>
      <c r="T335" s="108">
        <f t="shared" si="64"/>
        <v>1.9999999999999998</v>
      </c>
      <c r="U335" s="108">
        <f t="shared" si="65"/>
        <v>1.7999999999999998</v>
      </c>
      <c r="V335" s="108">
        <f t="shared" si="66"/>
        <v>1.6</v>
      </c>
      <c r="W335" s="26">
        <f t="shared" si="59"/>
        <v>70.5</v>
      </c>
      <c r="X335" s="175">
        <f t="shared" si="60"/>
        <v>14.100000000000001</v>
      </c>
      <c r="Y335" s="130" t="s">
        <v>105</v>
      </c>
      <c r="Z335" s="112" t="e">
        <f t="shared" si="67"/>
        <v>#VALUE!</v>
      </c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3"/>
    </row>
    <row r="336" spans="1:44" s="111" customFormat="1" x14ac:dyDescent="0.3">
      <c r="A336" s="105">
        <v>330</v>
      </c>
      <c r="B336" s="125">
        <v>671530</v>
      </c>
      <c r="C336" s="126" t="s">
        <v>435</v>
      </c>
      <c r="D336" s="127">
        <v>9</v>
      </c>
      <c r="E336" s="131">
        <v>13</v>
      </c>
      <c r="F336" s="131">
        <v>12</v>
      </c>
      <c r="G336" s="131">
        <v>13</v>
      </c>
      <c r="H336" s="106">
        <v>12</v>
      </c>
      <c r="I336" s="106">
        <f t="shared" si="61"/>
        <v>59</v>
      </c>
      <c r="J336" s="106">
        <f t="shared" si="26"/>
        <v>8.85</v>
      </c>
      <c r="K336" s="107">
        <v>2</v>
      </c>
      <c r="L336" s="107">
        <v>2.5</v>
      </c>
      <c r="M336" s="107">
        <v>3</v>
      </c>
      <c r="N336" s="107">
        <v>2</v>
      </c>
      <c r="O336" s="107">
        <v>4</v>
      </c>
      <c r="P336" s="107">
        <f t="shared" si="27"/>
        <v>13.5</v>
      </c>
      <c r="Q336" s="107">
        <f t="shared" si="28"/>
        <v>0.67500000000000004</v>
      </c>
      <c r="R336" s="108">
        <f t="shared" si="62"/>
        <v>1.45</v>
      </c>
      <c r="S336" s="108">
        <f t="shared" si="63"/>
        <v>2.0750000000000002</v>
      </c>
      <c r="T336" s="108">
        <f t="shared" si="64"/>
        <v>1.9499999999999997</v>
      </c>
      <c r="U336" s="108">
        <f t="shared" si="65"/>
        <v>2.0499999999999998</v>
      </c>
      <c r="V336" s="108">
        <f t="shared" si="66"/>
        <v>1.9999999999999998</v>
      </c>
      <c r="W336" s="26">
        <f t="shared" si="59"/>
        <v>72.5</v>
      </c>
      <c r="X336" s="175">
        <f t="shared" si="60"/>
        <v>14.5</v>
      </c>
      <c r="Y336" s="130">
        <v>42</v>
      </c>
      <c r="Z336" s="112">
        <f t="shared" si="67"/>
        <v>33.6</v>
      </c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3"/>
    </row>
    <row r="337" spans="1:44" s="111" customFormat="1" x14ac:dyDescent="0.3">
      <c r="A337" s="105">
        <v>331</v>
      </c>
      <c r="B337" s="125">
        <v>671531</v>
      </c>
      <c r="C337" s="126" t="s">
        <v>436</v>
      </c>
      <c r="D337" s="127">
        <v>5</v>
      </c>
      <c r="E337" s="131">
        <v>10</v>
      </c>
      <c r="F337" s="131">
        <v>14</v>
      </c>
      <c r="G337" s="131">
        <v>12</v>
      </c>
      <c r="H337" s="106">
        <v>9</v>
      </c>
      <c r="I337" s="106">
        <f t="shared" si="61"/>
        <v>50</v>
      </c>
      <c r="J337" s="106">
        <f t="shared" si="26"/>
        <v>7.5</v>
      </c>
      <c r="K337" s="107">
        <v>2</v>
      </c>
      <c r="L337" s="107">
        <v>2.5</v>
      </c>
      <c r="M337" s="107">
        <v>3</v>
      </c>
      <c r="N337" s="107">
        <v>2</v>
      </c>
      <c r="O337" s="107">
        <v>4</v>
      </c>
      <c r="P337" s="107">
        <f t="shared" si="27"/>
        <v>13.5</v>
      </c>
      <c r="Q337" s="107">
        <f t="shared" si="28"/>
        <v>0.67500000000000004</v>
      </c>
      <c r="R337" s="108">
        <f t="shared" si="62"/>
        <v>0.85</v>
      </c>
      <c r="S337" s="108">
        <f t="shared" si="63"/>
        <v>1.625</v>
      </c>
      <c r="T337" s="108">
        <f t="shared" si="64"/>
        <v>2.25</v>
      </c>
      <c r="U337" s="108">
        <f t="shared" si="65"/>
        <v>1.9</v>
      </c>
      <c r="V337" s="108">
        <f t="shared" si="66"/>
        <v>1.5499999999999998</v>
      </c>
      <c r="W337" s="26">
        <f t="shared" si="59"/>
        <v>63.5</v>
      </c>
      <c r="X337" s="175">
        <f t="shared" si="60"/>
        <v>12.700000000000001</v>
      </c>
      <c r="Y337" s="130">
        <v>34</v>
      </c>
      <c r="Z337" s="112">
        <f t="shared" si="67"/>
        <v>27.200000000000003</v>
      </c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3"/>
    </row>
    <row r="338" spans="1:44" s="111" customFormat="1" x14ac:dyDescent="0.3">
      <c r="A338" s="105">
        <v>332</v>
      </c>
      <c r="B338" s="125">
        <v>671532</v>
      </c>
      <c r="C338" s="126" t="s">
        <v>437</v>
      </c>
      <c r="D338" s="127">
        <v>3</v>
      </c>
      <c r="E338" s="131">
        <v>14</v>
      </c>
      <c r="F338" s="131">
        <v>11</v>
      </c>
      <c r="G338" s="131">
        <v>11</v>
      </c>
      <c r="H338" s="106">
        <v>8</v>
      </c>
      <c r="I338" s="106">
        <f t="shared" si="61"/>
        <v>47</v>
      </c>
      <c r="J338" s="106">
        <f t="shared" si="26"/>
        <v>7.05</v>
      </c>
      <c r="K338" s="107">
        <v>1.5</v>
      </c>
      <c r="L338" s="107">
        <v>3</v>
      </c>
      <c r="M338" s="107">
        <v>2</v>
      </c>
      <c r="N338" s="107">
        <v>1</v>
      </c>
      <c r="O338" s="107">
        <v>2.5</v>
      </c>
      <c r="P338" s="107">
        <f t="shared" si="27"/>
        <v>10</v>
      </c>
      <c r="Q338" s="107">
        <f t="shared" si="28"/>
        <v>0.5</v>
      </c>
      <c r="R338" s="108">
        <f t="shared" si="62"/>
        <v>0.52499999999999991</v>
      </c>
      <c r="S338" s="108">
        <f t="shared" si="63"/>
        <v>2.25</v>
      </c>
      <c r="T338" s="108">
        <f t="shared" si="64"/>
        <v>1.75</v>
      </c>
      <c r="U338" s="108">
        <f t="shared" si="65"/>
        <v>1.7</v>
      </c>
      <c r="V338" s="108">
        <f t="shared" si="66"/>
        <v>1.325</v>
      </c>
      <c r="W338" s="26">
        <f t="shared" si="59"/>
        <v>57</v>
      </c>
      <c r="X338" s="175">
        <f t="shared" si="60"/>
        <v>11.4</v>
      </c>
      <c r="Y338" s="130">
        <v>44</v>
      </c>
      <c r="Z338" s="112">
        <f t="shared" si="67"/>
        <v>35.200000000000003</v>
      </c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3"/>
    </row>
    <row r="339" spans="1:44" s="111" customFormat="1" x14ac:dyDescent="0.3">
      <c r="A339" s="105">
        <v>333</v>
      </c>
      <c r="B339" s="125">
        <v>671533</v>
      </c>
      <c r="C339" s="126" t="s">
        <v>438</v>
      </c>
      <c r="D339" s="127">
        <v>13</v>
      </c>
      <c r="E339" s="131">
        <v>15</v>
      </c>
      <c r="F339" s="131">
        <v>15</v>
      </c>
      <c r="G339" s="131">
        <v>13</v>
      </c>
      <c r="H339" s="106">
        <v>9</v>
      </c>
      <c r="I339" s="106">
        <f t="shared" si="61"/>
        <v>65</v>
      </c>
      <c r="J339" s="106">
        <f t="shared" si="26"/>
        <v>9.75</v>
      </c>
      <c r="K339" s="107">
        <v>3</v>
      </c>
      <c r="L339" s="107">
        <v>4.5</v>
      </c>
      <c r="M339" s="107">
        <v>3</v>
      </c>
      <c r="N339" s="107">
        <v>2</v>
      </c>
      <c r="O339" s="107">
        <v>4</v>
      </c>
      <c r="P339" s="107">
        <f t="shared" si="27"/>
        <v>16.5</v>
      </c>
      <c r="Q339" s="107">
        <f t="shared" si="28"/>
        <v>0.82500000000000007</v>
      </c>
      <c r="R339" s="108">
        <f t="shared" si="62"/>
        <v>2.1</v>
      </c>
      <c r="S339" s="108">
        <f t="shared" si="63"/>
        <v>2.4750000000000001</v>
      </c>
      <c r="T339" s="108">
        <f t="shared" si="64"/>
        <v>2.4</v>
      </c>
      <c r="U339" s="108">
        <f t="shared" si="65"/>
        <v>2.0499999999999998</v>
      </c>
      <c r="V339" s="108">
        <f t="shared" si="66"/>
        <v>1.5499999999999998</v>
      </c>
      <c r="W339" s="26">
        <f t="shared" si="59"/>
        <v>81.5</v>
      </c>
      <c r="X339" s="175">
        <f t="shared" si="60"/>
        <v>16.3</v>
      </c>
      <c r="Y339" s="130">
        <v>26</v>
      </c>
      <c r="Z339" s="112">
        <f t="shared" si="67"/>
        <v>20.8</v>
      </c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3"/>
    </row>
    <row r="340" spans="1:44" s="111" customFormat="1" x14ac:dyDescent="0.3">
      <c r="A340" s="105">
        <v>334</v>
      </c>
      <c r="B340" s="125">
        <v>671534</v>
      </c>
      <c r="C340" s="126" t="s">
        <v>439</v>
      </c>
      <c r="D340" s="127">
        <v>13</v>
      </c>
      <c r="E340" s="131">
        <v>15</v>
      </c>
      <c r="F340" s="131">
        <v>13</v>
      </c>
      <c r="G340" s="131">
        <v>12</v>
      </c>
      <c r="H340" s="106">
        <v>10</v>
      </c>
      <c r="I340" s="106">
        <f t="shared" ref="I340:I352" si="68">SUM(D340:H340)</f>
        <v>63</v>
      </c>
      <c r="J340" s="106">
        <f t="shared" ref="J340:J352" si="69">I340*0.15</f>
        <v>9.4499999999999993</v>
      </c>
      <c r="K340" s="107">
        <v>4.5</v>
      </c>
      <c r="L340" s="107">
        <v>3</v>
      </c>
      <c r="M340" s="107">
        <v>2</v>
      </c>
      <c r="N340" s="107">
        <v>4</v>
      </c>
      <c r="O340" s="107">
        <v>3</v>
      </c>
      <c r="P340" s="107">
        <f t="shared" si="27"/>
        <v>16.5</v>
      </c>
      <c r="Q340" s="107">
        <f t="shared" si="28"/>
        <v>0.82500000000000007</v>
      </c>
      <c r="R340" s="108">
        <f t="shared" si="62"/>
        <v>2.1749999999999998</v>
      </c>
      <c r="S340" s="108">
        <f t="shared" si="63"/>
        <v>2.4</v>
      </c>
      <c r="T340" s="108">
        <f t="shared" si="64"/>
        <v>2.0499999999999998</v>
      </c>
      <c r="U340" s="108">
        <f t="shared" si="65"/>
        <v>1.9999999999999998</v>
      </c>
      <c r="V340" s="108">
        <f t="shared" si="66"/>
        <v>1.65</v>
      </c>
      <c r="W340" s="26">
        <f t="shared" si="59"/>
        <v>79.5</v>
      </c>
      <c r="X340" s="175">
        <f t="shared" si="60"/>
        <v>15.9</v>
      </c>
      <c r="Y340" s="130">
        <v>22</v>
      </c>
      <c r="Z340" s="112">
        <f t="shared" si="67"/>
        <v>17.600000000000001</v>
      </c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3"/>
    </row>
    <row r="341" spans="1:44" s="111" customFormat="1" x14ac:dyDescent="0.3">
      <c r="A341" s="105">
        <v>335</v>
      </c>
      <c r="B341" s="125">
        <v>671535</v>
      </c>
      <c r="C341" s="126" t="s">
        <v>440</v>
      </c>
      <c r="D341" s="127">
        <v>4</v>
      </c>
      <c r="E341" s="131">
        <v>12</v>
      </c>
      <c r="F341" s="131">
        <v>8</v>
      </c>
      <c r="G341" s="131">
        <v>11</v>
      </c>
      <c r="H341" s="106">
        <v>16</v>
      </c>
      <c r="I341" s="106">
        <f t="shared" si="68"/>
        <v>51</v>
      </c>
      <c r="J341" s="106">
        <f t="shared" si="69"/>
        <v>7.6499999999999995</v>
      </c>
      <c r="K341" s="107">
        <v>2.5</v>
      </c>
      <c r="L341" s="107">
        <v>3</v>
      </c>
      <c r="M341" s="107">
        <v>2.5</v>
      </c>
      <c r="N341" s="107">
        <v>3</v>
      </c>
      <c r="O341" s="107">
        <v>2</v>
      </c>
      <c r="P341" s="107">
        <f t="shared" si="27"/>
        <v>13</v>
      </c>
      <c r="Q341" s="107">
        <f t="shared" si="28"/>
        <v>0.65</v>
      </c>
      <c r="R341" s="108">
        <f t="shared" si="62"/>
        <v>0.72499999999999998</v>
      </c>
      <c r="S341" s="108">
        <f t="shared" si="63"/>
        <v>1.9499999999999997</v>
      </c>
      <c r="T341" s="108">
        <f t="shared" si="64"/>
        <v>1.325</v>
      </c>
      <c r="U341" s="108">
        <f t="shared" si="65"/>
        <v>1.7999999999999998</v>
      </c>
      <c r="V341" s="108">
        <f t="shared" si="66"/>
        <v>2.5</v>
      </c>
      <c r="W341" s="26">
        <f t="shared" si="59"/>
        <v>64</v>
      </c>
      <c r="X341" s="175">
        <f t="shared" si="60"/>
        <v>12.8</v>
      </c>
      <c r="Y341" s="130">
        <v>45</v>
      </c>
      <c r="Z341" s="112">
        <f t="shared" si="67"/>
        <v>36</v>
      </c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3"/>
    </row>
    <row r="342" spans="1:44" s="111" customFormat="1" x14ac:dyDescent="0.3">
      <c r="A342" s="105">
        <v>336</v>
      </c>
      <c r="B342" s="125">
        <v>671536</v>
      </c>
      <c r="C342" s="126" t="s">
        <v>441</v>
      </c>
      <c r="D342" s="127">
        <v>4</v>
      </c>
      <c r="E342" s="131">
        <v>2</v>
      </c>
      <c r="F342" s="131">
        <v>3</v>
      </c>
      <c r="G342" s="131">
        <v>2</v>
      </c>
      <c r="H342" s="106">
        <v>5</v>
      </c>
      <c r="I342" s="106">
        <f t="shared" si="68"/>
        <v>16</v>
      </c>
      <c r="J342" s="106">
        <f t="shared" si="69"/>
        <v>2.4</v>
      </c>
      <c r="K342" s="107">
        <v>1</v>
      </c>
      <c r="L342" s="107">
        <v>0.5</v>
      </c>
      <c r="M342" s="107">
        <v>0.5</v>
      </c>
      <c r="N342" s="107">
        <v>0.5</v>
      </c>
      <c r="O342" s="107">
        <v>3</v>
      </c>
      <c r="P342" s="107">
        <f t="shared" si="27"/>
        <v>5.5</v>
      </c>
      <c r="Q342" s="107">
        <f t="shared" si="28"/>
        <v>0.27500000000000002</v>
      </c>
      <c r="R342" s="108">
        <f t="shared" si="62"/>
        <v>0.65</v>
      </c>
      <c r="S342" s="108">
        <f t="shared" si="63"/>
        <v>0.32500000000000001</v>
      </c>
      <c r="T342" s="108">
        <f t="shared" si="64"/>
        <v>0.47499999999999998</v>
      </c>
      <c r="U342" s="108">
        <f t="shared" si="65"/>
        <v>0.32500000000000001</v>
      </c>
      <c r="V342" s="108">
        <f t="shared" si="66"/>
        <v>0.9</v>
      </c>
      <c r="W342" s="26">
        <f t="shared" si="59"/>
        <v>21.5</v>
      </c>
      <c r="X342" s="175">
        <f t="shared" si="60"/>
        <v>4.3</v>
      </c>
      <c r="Y342" s="130">
        <v>20</v>
      </c>
      <c r="Z342" s="112">
        <f t="shared" si="67"/>
        <v>16</v>
      </c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3"/>
    </row>
    <row r="343" spans="1:44" s="111" customFormat="1" x14ac:dyDescent="0.3">
      <c r="A343" s="105">
        <v>337</v>
      </c>
      <c r="B343" s="125">
        <v>671537</v>
      </c>
      <c r="C343" s="126" t="s">
        <v>442</v>
      </c>
      <c r="D343" s="127">
        <v>7</v>
      </c>
      <c r="E343" s="131">
        <v>6</v>
      </c>
      <c r="F343" s="131">
        <v>5</v>
      </c>
      <c r="G343" s="131">
        <v>10</v>
      </c>
      <c r="H343" s="106">
        <v>10</v>
      </c>
      <c r="I343" s="106">
        <f t="shared" si="68"/>
        <v>38</v>
      </c>
      <c r="J343" s="106">
        <f t="shared" si="69"/>
        <v>5.7</v>
      </c>
      <c r="K343" s="107">
        <v>2.5</v>
      </c>
      <c r="L343" s="107">
        <v>3</v>
      </c>
      <c r="M343" s="107">
        <v>2</v>
      </c>
      <c r="N343" s="107">
        <v>3</v>
      </c>
      <c r="O343" s="107">
        <v>2</v>
      </c>
      <c r="P343" s="107">
        <f t="shared" si="27"/>
        <v>12.5</v>
      </c>
      <c r="Q343" s="107">
        <f t="shared" si="28"/>
        <v>0.625</v>
      </c>
      <c r="R343" s="108">
        <f t="shared" si="62"/>
        <v>1.175</v>
      </c>
      <c r="S343" s="108">
        <f t="shared" si="63"/>
        <v>1.0499999999999998</v>
      </c>
      <c r="T343" s="108">
        <f t="shared" si="64"/>
        <v>0.85</v>
      </c>
      <c r="U343" s="108">
        <f t="shared" si="65"/>
        <v>1.65</v>
      </c>
      <c r="V343" s="108">
        <f t="shared" si="66"/>
        <v>1.6</v>
      </c>
      <c r="W343" s="26">
        <f t="shared" si="59"/>
        <v>50.5</v>
      </c>
      <c r="X343" s="175">
        <f t="shared" si="60"/>
        <v>10.100000000000001</v>
      </c>
      <c r="Y343" s="130">
        <v>43</v>
      </c>
      <c r="Z343" s="112">
        <f t="shared" si="67"/>
        <v>34.4</v>
      </c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3"/>
    </row>
    <row r="344" spans="1:44" s="111" customFormat="1" x14ac:dyDescent="0.3">
      <c r="A344" s="105">
        <v>338</v>
      </c>
      <c r="B344" s="125">
        <v>671538</v>
      </c>
      <c r="C344" s="126" t="s">
        <v>443</v>
      </c>
      <c r="D344" s="127">
        <v>5</v>
      </c>
      <c r="E344" s="131">
        <v>3</v>
      </c>
      <c r="F344" s="131">
        <v>7</v>
      </c>
      <c r="G344" s="131">
        <v>4</v>
      </c>
      <c r="H344" s="106">
        <v>6</v>
      </c>
      <c r="I344" s="106">
        <f t="shared" si="68"/>
        <v>25</v>
      </c>
      <c r="J344" s="106">
        <f t="shared" si="69"/>
        <v>3.75</v>
      </c>
      <c r="K344" s="107">
        <v>1.5</v>
      </c>
      <c r="L344" s="107">
        <v>1.5</v>
      </c>
      <c r="M344" s="107">
        <v>2</v>
      </c>
      <c r="N344" s="107">
        <v>1.5</v>
      </c>
      <c r="O344" s="107">
        <v>3</v>
      </c>
      <c r="P344" s="107">
        <f t="shared" si="27"/>
        <v>9.5</v>
      </c>
      <c r="Q344" s="107">
        <f t="shared" si="28"/>
        <v>0.47500000000000003</v>
      </c>
      <c r="R344" s="108">
        <f t="shared" si="62"/>
        <v>0.82499999999999996</v>
      </c>
      <c r="S344" s="108">
        <f t="shared" si="63"/>
        <v>0.52499999999999991</v>
      </c>
      <c r="T344" s="108">
        <f t="shared" si="64"/>
        <v>1.1500000000000001</v>
      </c>
      <c r="U344" s="108">
        <f t="shared" si="65"/>
        <v>0.67500000000000004</v>
      </c>
      <c r="V344" s="108">
        <f t="shared" si="66"/>
        <v>1.0499999999999998</v>
      </c>
      <c r="W344" s="26">
        <f t="shared" si="59"/>
        <v>34.5</v>
      </c>
      <c r="X344" s="175">
        <f t="shared" si="60"/>
        <v>6.9</v>
      </c>
      <c r="Y344" s="130">
        <v>26</v>
      </c>
      <c r="Z344" s="112">
        <f t="shared" si="67"/>
        <v>20.8</v>
      </c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3"/>
    </row>
    <row r="345" spans="1:44" s="111" customFormat="1" x14ac:dyDescent="0.3">
      <c r="A345" s="105">
        <v>339</v>
      </c>
      <c r="B345" s="125">
        <v>671539</v>
      </c>
      <c r="C345" s="126" t="s">
        <v>444</v>
      </c>
      <c r="D345" s="127">
        <v>9</v>
      </c>
      <c r="E345" s="131">
        <v>12</v>
      </c>
      <c r="F345" s="131">
        <v>6</v>
      </c>
      <c r="G345" s="131">
        <v>10</v>
      </c>
      <c r="H345" s="106">
        <v>4</v>
      </c>
      <c r="I345" s="106">
        <f t="shared" si="68"/>
        <v>41</v>
      </c>
      <c r="J345" s="106">
        <f t="shared" si="69"/>
        <v>6.1499999999999995</v>
      </c>
      <c r="K345" s="107">
        <v>1.5</v>
      </c>
      <c r="L345" s="107">
        <v>2</v>
      </c>
      <c r="M345" s="107">
        <v>2</v>
      </c>
      <c r="N345" s="107">
        <v>2.5</v>
      </c>
      <c r="O345" s="107">
        <v>3</v>
      </c>
      <c r="P345" s="107">
        <f t="shared" si="27"/>
        <v>11</v>
      </c>
      <c r="Q345" s="107">
        <f t="shared" si="28"/>
        <v>0.55000000000000004</v>
      </c>
      <c r="R345" s="108">
        <f t="shared" si="62"/>
        <v>1.4249999999999998</v>
      </c>
      <c r="S345" s="108">
        <f t="shared" si="63"/>
        <v>1.9</v>
      </c>
      <c r="T345" s="108">
        <f t="shared" si="64"/>
        <v>0.99999999999999989</v>
      </c>
      <c r="U345" s="108">
        <f t="shared" si="65"/>
        <v>1.625</v>
      </c>
      <c r="V345" s="108">
        <f t="shared" si="66"/>
        <v>0.75</v>
      </c>
      <c r="W345" s="26">
        <f t="shared" si="59"/>
        <v>52</v>
      </c>
      <c r="X345" s="175">
        <f t="shared" si="60"/>
        <v>10.4</v>
      </c>
      <c r="Y345" s="130">
        <v>45</v>
      </c>
      <c r="Z345" s="112">
        <f t="shared" si="67"/>
        <v>36</v>
      </c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3"/>
    </row>
    <row r="346" spans="1:44" s="111" customFormat="1" x14ac:dyDescent="0.3">
      <c r="A346" s="105">
        <v>340</v>
      </c>
      <c r="B346" s="125">
        <v>671540</v>
      </c>
      <c r="C346" s="126" t="s">
        <v>445</v>
      </c>
      <c r="D346" s="127">
        <v>5</v>
      </c>
      <c r="E346" s="131">
        <v>11</v>
      </c>
      <c r="F346" s="131">
        <v>7</v>
      </c>
      <c r="G346" s="131">
        <v>8</v>
      </c>
      <c r="H346" s="106">
        <v>5</v>
      </c>
      <c r="I346" s="106">
        <f t="shared" si="68"/>
        <v>36</v>
      </c>
      <c r="J346" s="106">
        <f t="shared" si="69"/>
        <v>5.3999999999999995</v>
      </c>
      <c r="K346" s="107">
        <v>2.5</v>
      </c>
      <c r="L346" s="107">
        <v>3</v>
      </c>
      <c r="M346" s="107">
        <v>2</v>
      </c>
      <c r="N346" s="107">
        <v>1</v>
      </c>
      <c r="O346" s="107">
        <v>2</v>
      </c>
      <c r="P346" s="107">
        <f t="shared" si="27"/>
        <v>10.5</v>
      </c>
      <c r="Q346" s="107">
        <f t="shared" si="28"/>
        <v>0.52500000000000002</v>
      </c>
      <c r="R346" s="108">
        <f t="shared" si="62"/>
        <v>0.875</v>
      </c>
      <c r="S346" s="108">
        <f t="shared" si="63"/>
        <v>1.7999999999999998</v>
      </c>
      <c r="T346" s="108">
        <f t="shared" si="64"/>
        <v>1.1500000000000001</v>
      </c>
      <c r="U346" s="108">
        <f t="shared" si="65"/>
        <v>1.25</v>
      </c>
      <c r="V346" s="108">
        <f t="shared" si="66"/>
        <v>0.85</v>
      </c>
      <c r="W346" s="26">
        <f t="shared" si="59"/>
        <v>46.5</v>
      </c>
      <c r="X346" s="175">
        <f t="shared" si="60"/>
        <v>9.3000000000000007</v>
      </c>
      <c r="Y346" s="130">
        <v>39</v>
      </c>
      <c r="Z346" s="112">
        <f t="shared" si="67"/>
        <v>31.200000000000003</v>
      </c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3"/>
    </row>
    <row r="347" spans="1:44" s="111" customFormat="1" x14ac:dyDescent="0.3">
      <c r="A347" s="105">
        <v>341</v>
      </c>
      <c r="B347" s="125">
        <v>671541</v>
      </c>
      <c r="C347" s="126" t="s">
        <v>446</v>
      </c>
      <c r="D347" s="127">
        <v>10</v>
      </c>
      <c r="E347" s="131">
        <v>13</v>
      </c>
      <c r="F347" s="131">
        <v>10</v>
      </c>
      <c r="G347" s="131">
        <v>12</v>
      </c>
      <c r="H347" s="106">
        <v>9</v>
      </c>
      <c r="I347" s="106">
        <f t="shared" si="68"/>
        <v>54</v>
      </c>
      <c r="J347" s="106">
        <f t="shared" si="69"/>
        <v>8.1</v>
      </c>
      <c r="K347" s="107">
        <v>2.5</v>
      </c>
      <c r="L347" s="107">
        <v>3</v>
      </c>
      <c r="M347" s="107">
        <v>4</v>
      </c>
      <c r="N347" s="107">
        <v>3</v>
      </c>
      <c r="O347" s="107">
        <v>2</v>
      </c>
      <c r="P347" s="107">
        <f t="shared" si="27"/>
        <v>14.5</v>
      </c>
      <c r="Q347" s="107">
        <f t="shared" si="28"/>
        <v>0.72500000000000009</v>
      </c>
      <c r="R347" s="108">
        <f t="shared" si="62"/>
        <v>1.625</v>
      </c>
      <c r="S347" s="108">
        <f t="shared" si="63"/>
        <v>2.1</v>
      </c>
      <c r="T347" s="108">
        <f t="shared" si="64"/>
        <v>1.7</v>
      </c>
      <c r="U347" s="108">
        <f t="shared" si="65"/>
        <v>1.9499999999999997</v>
      </c>
      <c r="V347" s="108">
        <f t="shared" si="66"/>
        <v>1.45</v>
      </c>
      <c r="W347" s="26">
        <f t="shared" si="59"/>
        <v>68.5</v>
      </c>
      <c r="X347" s="175">
        <f t="shared" si="60"/>
        <v>13.700000000000001</v>
      </c>
      <c r="Y347" s="130">
        <v>66</v>
      </c>
      <c r="Z347" s="112">
        <f t="shared" si="67"/>
        <v>52.800000000000004</v>
      </c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3"/>
    </row>
    <row r="348" spans="1:44" s="111" customFormat="1" x14ac:dyDescent="0.3">
      <c r="A348" s="105">
        <v>342</v>
      </c>
      <c r="B348" s="125">
        <v>671542</v>
      </c>
      <c r="C348" s="126" t="s">
        <v>447</v>
      </c>
      <c r="D348" s="131">
        <v>8</v>
      </c>
      <c r="E348" s="131">
        <v>12</v>
      </c>
      <c r="F348" s="131">
        <v>10</v>
      </c>
      <c r="G348" s="131">
        <v>12</v>
      </c>
      <c r="H348" s="106">
        <v>12</v>
      </c>
      <c r="I348" s="106">
        <f t="shared" si="68"/>
        <v>54</v>
      </c>
      <c r="J348" s="106">
        <f t="shared" si="69"/>
        <v>8.1</v>
      </c>
      <c r="K348" s="107">
        <v>2.5</v>
      </c>
      <c r="L348" s="107">
        <v>3</v>
      </c>
      <c r="M348" s="107">
        <v>4</v>
      </c>
      <c r="N348" s="107">
        <v>3</v>
      </c>
      <c r="O348" s="107">
        <v>2</v>
      </c>
      <c r="P348" s="107">
        <f t="shared" si="27"/>
        <v>14.5</v>
      </c>
      <c r="Q348" s="107">
        <f t="shared" si="28"/>
        <v>0.72500000000000009</v>
      </c>
      <c r="R348" s="108">
        <f t="shared" si="62"/>
        <v>1.325</v>
      </c>
      <c r="S348" s="108">
        <f t="shared" si="63"/>
        <v>1.9499999999999997</v>
      </c>
      <c r="T348" s="108">
        <f t="shared" si="64"/>
        <v>1.7</v>
      </c>
      <c r="U348" s="108">
        <f t="shared" si="65"/>
        <v>1.9499999999999997</v>
      </c>
      <c r="V348" s="108">
        <f t="shared" si="66"/>
        <v>1.9</v>
      </c>
      <c r="W348" s="26">
        <f t="shared" si="59"/>
        <v>68.5</v>
      </c>
      <c r="X348" s="175">
        <f t="shared" si="60"/>
        <v>13.700000000000001</v>
      </c>
      <c r="Y348" s="130">
        <v>65</v>
      </c>
      <c r="Z348" s="112">
        <f t="shared" si="67"/>
        <v>52</v>
      </c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3"/>
    </row>
    <row r="349" spans="1:44" s="111" customFormat="1" x14ac:dyDescent="0.3">
      <c r="A349" s="105">
        <v>343</v>
      </c>
      <c r="B349" s="125">
        <v>671543</v>
      </c>
      <c r="C349" s="126" t="s">
        <v>448</v>
      </c>
      <c r="D349" s="131">
        <v>8</v>
      </c>
      <c r="E349" s="131">
        <v>11</v>
      </c>
      <c r="F349" s="131">
        <v>8</v>
      </c>
      <c r="G349" s="131">
        <v>10</v>
      </c>
      <c r="H349" s="106">
        <v>9</v>
      </c>
      <c r="I349" s="106">
        <f t="shared" si="68"/>
        <v>46</v>
      </c>
      <c r="J349" s="106">
        <f t="shared" si="69"/>
        <v>6.8999999999999995</v>
      </c>
      <c r="K349" s="107">
        <v>1.5</v>
      </c>
      <c r="L349" s="107">
        <v>3</v>
      </c>
      <c r="M349" s="107">
        <v>2</v>
      </c>
      <c r="N349" s="107">
        <v>1.5</v>
      </c>
      <c r="O349" s="107">
        <v>2.5</v>
      </c>
      <c r="P349" s="107">
        <f t="shared" si="27"/>
        <v>10.5</v>
      </c>
      <c r="Q349" s="107">
        <f t="shared" si="28"/>
        <v>0.52500000000000002</v>
      </c>
      <c r="R349" s="108">
        <f t="shared" si="62"/>
        <v>1.2749999999999999</v>
      </c>
      <c r="S349" s="108">
        <f t="shared" si="63"/>
        <v>1.7999999999999998</v>
      </c>
      <c r="T349" s="108">
        <f t="shared" si="64"/>
        <v>1.3</v>
      </c>
      <c r="U349" s="108">
        <f t="shared" si="65"/>
        <v>1.575</v>
      </c>
      <c r="V349" s="108">
        <f t="shared" si="66"/>
        <v>1.4749999999999999</v>
      </c>
      <c r="W349" s="26">
        <f t="shared" si="59"/>
        <v>56.5</v>
      </c>
      <c r="X349" s="175">
        <f t="shared" si="60"/>
        <v>11.3</v>
      </c>
      <c r="Y349" s="130">
        <v>45</v>
      </c>
      <c r="Z349" s="112">
        <f t="shared" si="67"/>
        <v>36</v>
      </c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3"/>
    </row>
    <row r="350" spans="1:44" s="111" customFormat="1" x14ac:dyDescent="0.3">
      <c r="A350" s="105">
        <v>344</v>
      </c>
      <c r="B350" s="125">
        <v>671544</v>
      </c>
      <c r="C350" s="126" t="s">
        <v>449</v>
      </c>
      <c r="D350" s="131">
        <v>14</v>
      </c>
      <c r="E350" s="131">
        <v>13</v>
      </c>
      <c r="F350" s="131">
        <v>10</v>
      </c>
      <c r="G350" s="131">
        <v>16</v>
      </c>
      <c r="H350" s="106">
        <v>15</v>
      </c>
      <c r="I350" s="106">
        <f t="shared" si="68"/>
        <v>68</v>
      </c>
      <c r="J350" s="106">
        <f t="shared" si="69"/>
        <v>10.199999999999999</v>
      </c>
      <c r="K350" s="107">
        <v>4.5</v>
      </c>
      <c r="L350" s="107">
        <v>2</v>
      </c>
      <c r="M350" s="107">
        <v>3</v>
      </c>
      <c r="N350" s="107">
        <v>4</v>
      </c>
      <c r="O350" s="107">
        <v>3</v>
      </c>
      <c r="P350" s="107">
        <f t="shared" si="27"/>
        <v>16.5</v>
      </c>
      <c r="Q350" s="107">
        <f t="shared" si="28"/>
        <v>0.82500000000000007</v>
      </c>
      <c r="R350" s="108">
        <f t="shared" si="62"/>
        <v>2.3250000000000002</v>
      </c>
      <c r="S350" s="108">
        <f t="shared" si="63"/>
        <v>2.0499999999999998</v>
      </c>
      <c r="T350" s="108">
        <f t="shared" si="64"/>
        <v>1.65</v>
      </c>
      <c r="U350" s="108">
        <f t="shared" si="65"/>
        <v>2.6</v>
      </c>
      <c r="V350" s="108">
        <f t="shared" si="66"/>
        <v>2.4</v>
      </c>
      <c r="W350" s="26">
        <f t="shared" si="59"/>
        <v>84.5</v>
      </c>
      <c r="X350" s="175">
        <f t="shared" si="60"/>
        <v>16.900000000000002</v>
      </c>
      <c r="Y350" s="130">
        <v>78</v>
      </c>
      <c r="Z350" s="112">
        <f t="shared" si="67"/>
        <v>62.400000000000006</v>
      </c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3"/>
    </row>
    <row r="351" spans="1:44" s="111" customFormat="1" x14ac:dyDescent="0.3">
      <c r="A351" s="105">
        <v>345</v>
      </c>
      <c r="B351" s="125">
        <v>671545</v>
      </c>
      <c r="C351" s="126" t="s">
        <v>450</v>
      </c>
      <c r="D351" s="131">
        <v>9</v>
      </c>
      <c r="E351" s="131">
        <v>12</v>
      </c>
      <c r="F351" s="131">
        <v>14</v>
      </c>
      <c r="G351" s="131">
        <v>8</v>
      </c>
      <c r="H351" s="106">
        <v>8</v>
      </c>
      <c r="I351" s="106">
        <f t="shared" si="68"/>
        <v>51</v>
      </c>
      <c r="J351" s="106">
        <f t="shared" si="69"/>
        <v>7.6499999999999995</v>
      </c>
      <c r="K351" s="107">
        <v>2.5</v>
      </c>
      <c r="L351" s="107">
        <v>3</v>
      </c>
      <c r="M351" s="107">
        <v>2</v>
      </c>
      <c r="N351" s="107">
        <v>4</v>
      </c>
      <c r="O351" s="107">
        <v>3</v>
      </c>
      <c r="P351" s="107">
        <f t="shared" si="27"/>
        <v>14.5</v>
      </c>
      <c r="Q351" s="107">
        <f t="shared" si="28"/>
        <v>0.72500000000000009</v>
      </c>
      <c r="R351" s="108">
        <f t="shared" si="62"/>
        <v>1.4749999999999999</v>
      </c>
      <c r="S351" s="108">
        <f t="shared" si="63"/>
        <v>1.9499999999999997</v>
      </c>
      <c r="T351" s="108">
        <f t="shared" si="64"/>
        <v>2.2000000000000002</v>
      </c>
      <c r="U351" s="108">
        <f t="shared" si="65"/>
        <v>1.4</v>
      </c>
      <c r="V351" s="108">
        <f t="shared" si="66"/>
        <v>1.35</v>
      </c>
      <c r="W351" s="26">
        <f t="shared" si="59"/>
        <v>65.5</v>
      </c>
      <c r="X351" s="175">
        <f t="shared" si="60"/>
        <v>13.100000000000001</v>
      </c>
      <c r="Y351" s="130">
        <v>45</v>
      </c>
      <c r="Z351" s="112">
        <f t="shared" si="67"/>
        <v>36</v>
      </c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3"/>
    </row>
    <row r="352" spans="1:44" s="111" customFormat="1" ht="19.899999999999999" customHeight="1" x14ac:dyDescent="0.3">
      <c r="A352" s="105">
        <v>346</v>
      </c>
      <c r="B352" s="125">
        <v>671546</v>
      </c>
      <c r="C352" s="126" t="s">
        <v>450</v>
      </c>
      <c r="D352" s="131">
        <v>10</v>
      </c>
      <c r="E352" s="131">
        <v>8</v>
      </c>
      <c r="F352" s="131">
        <v>9</v>
      </c>
      <c r="G352" s="131">
        <v>9</v>
      </c>
      <c r="H352" s="8">
        <v>6</v>
      </c>
      <c r="I352" s="106">
        <f t="shared" si="68"/>
        <v>42</v>
      </c>
      <c r="J352" s="106">
        <f t="shared" si="69"/>
        <v>6.3</v>
      </c>
      <c r="K352" s="11">
        <v>2.5</v>
      </c>
      <c r="L352" s="11">
        <v>3</v>
      </c>
      <c r="M352" s="11">
        <v>2</v>
      </c>
      <c r="N352" s="11">
        <v>1</v>
      </c>
      <c r="O352" s="11">
        <v>2</v>
      </c>
      <c r="P352" s="107">
        <f t="shared" si="27"/>
        <v>10.5</v>
      </c>
      <c r="Q352" s="107">
        <f t="shared" si="28"/>
        <v>0.52500000000000002</v>
      </c>
      <c r="R352" s="108">
        <f t="shared" si="62"/>
        <v>1.625</v>
      </c>
      <c r="S352" s="108">
        <f t="shared" si="63"/>
        <v>1.35</v>
      </c>
      <c r="T352" s="108">
        <f t="shared" si="64"/>
        <v>1.45</v>
      </c>
      <c r="U352" s="108">
        <f t="shared" si="65"/>
        <v>1.4</v>
      </c>
      <c r="V352" s="108">
        <f t="shared" si="66"/>
        <v>0.99999999999999989</v>
      </c>
      <c r="W352" s="26">
        <f t="shared" si="59"/>
        <v>52.5</v>
      </c>
      <c r="X352" s="175">
        <f t="shared" si="60"/>
        <v>10.5</v>
      </c>
      <c r="Y352" s="130">
        <v>37</v>
      </c>
      <c r="Z352" s="112">
        <f t="shared" si="67"/>
        <v>29.6</v>
      </c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3"/>
    </row>
    <row r="353" spans="1:44" s="111" customFormat="1" ht="19.899999999999999" customHeight="1" x14ac:dyDescent="0.3">
      <c r="A353" s="105">
        <v>347</v>
      </c>
      <c r="B353" s="125">
        <v>671547</v>
      </c>
      <c r="C353" s="126" t="s">
        <v>451</v>
      </c>
      <c r="D353" s="131">
        <v>15</v>
      </c>
      <c r="E353" s="131">
        <v>13</v>
      </c>
      <c r="F353" s="131">
        <v>16</v>
      </c>
      <c r="G353" s="131">
        <v>14</v>
      </c>
      <c r="H353" s="8">
        <v>10</v>
      </c>
      <c r="I353" s="106">
        <f t="shared" si="25"/>
        <v>68</v>
      </c>
      <c r="J353" s="106">
        <f t="shared" si="26"/>
        <v>10.199999999999999</v>
      </c>
      <c r="K353" s="11">
        <v>4</v>
      </c>
      <c r="L353" s="11">
        <v>4.5</v>
      </c>
      <c r="M353" s="11">
        <v>3</v>
      </c>
      <c r="N353" s="11">
        <v>2</v>
      </c>
      <c r="O353" s="11">
        <v>2.5</v>
      </c>
      <c r="P353" s="107">
        <f t="shared" si="27"/>
        <v>16</v>
      </c>
      <c r="Q353" s="107">
        <f t="shared" si="28"/>
        <v>0.8</v>
      </c>
      <c r="R353" s="108">
        <f t="shared" si="62"/>
        <v>2.4500000000000002</v>
      </c>
      <c r="S353" s="108">
        <f t="shared" si="63"/>
        <v>2.1749999999999998</v>
      </c>
      <c r="T353" s="108">
        <f t="shared" si="64"/>
        <v>2.5499999999999998</v>
      </c>
      <c r="U353" s="108">
        <f t="shared" si="65"/>
        <v>2.2000000000000002</v>
      </c>
      <c r="V353" s="108">
        <f t="shared" si="66"/>
        <v>1.625</v>
      </c>
      <c r="W353" s="26">
        <f t="shared" si="59"/>
        <v>84</v>
      </c>
      <c r="X353" s="175">
        <f t="shared" si="60"/>
        <v>16.8</v>
      </c>
      <c r="Y353" s="130">
        <v>66</v>
      </c>
      <c r="Z353" s="112">
        <f t="shared" si="67"/>
        <v>52.800000000000004</v>
      </c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3"/>
    </row>
    <row r="354" spans="1:44" s="111" customFormat="1" ht="19.899999999999999" customHeight="1" x14ac:dyDescent="0.3">
      <c r="A354" s="105">
        <v>348</v>
      </c>
      <c r="B354" s="125">
        <v>671548</v>
      </c>
      <c r="C354" s="126" t="s">
        <v>452</v>
      </c>
      <c r="D354" s="131">
        <v>9</v>
      </c>
      <c r="E354" s="131">
        <v>6</v>
      </c>
      <c r="F354" s="131">
        <v>3</v>
      </c>
      <c r="G354" s="131">
        <v>5</v>
      </c>
      <c r="H354" s="8">
        <v>6</v>
      </c>
      <c r="I354" s="106">
        <f t="shared" si="25"/>
        <v>29</v>
      </c>
      <c r="J354" s="106">
        <f t="shared" si="26"/>
        <v>4.3499999999999996</v>
      </c>
      <c r="K354" s="11">
        <v>1</v>
      </c>
      <c r="L354" s="11">
        <v>1.5</v>
      </c>
      <c r="M354" s="11">
        <v>2</v>
      </c>
      <c r="N354" s="11">
        <v>1</v>
      </c>
      <c r="O354" s="11">
        <v>2</v>
      </c>
      <c r="P354" s="107">
        <f t="shared" si="27"/>
        <v>7.5</v>
      </c>
      <c r="Q354" s="107">
        <f t="shared" si="28"/>
        <v>0.375</v>
      </c>
      <c r="R354" s="108">
        <f t="shared" si="62"/>
        <v>1.4</v>
      </c>
      <c r="S354" s="108">
        <f t="shared" si="63"/>
        <v>0.97499999999999987</v>
      </c>
      <c r="T354" s="108">
        <f t="shared" si="64"/>
        <v>0.54999999999999993</v>
      </c>
      <c r="U354" s="108">
        <f t="shared" si="65"/>
        <v>0.8</v>
      </c>
      <c r="V354" s="108">
        <f t="shared" si="66"/>
        <v>0.99999999999999989</v>
      </c>
      <c r="W354" s="26">
        <f t="shared" si="59"/>
        <v>36.5</v>
      </c>
      <c r="X354" s="175">
        <f t="shared" si="60"/>
        <v>7.3000000000000007</v>
      </c>
      <c r="Y354" s="130">
        <v>33</v>
      </c>
      <c r="Z354" s="112">
        <f t="shared" si="67"/>
        <v>26.400000000000002</v>
      </c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3"/>
    </row>
    <row r="355" spans="1:44" s="111" customFormat="1" ht="19.899999999999999" customHeight="1" x14ac:dyDescent="0.3">
      <c r="A355" s="105">
        <v>349</v>
      </c>
      <c r="B355" s="125">
        <v>671549</v>
      </c>
      <c r="C355" s="126" t="s">
        <v>453</v>
      </c>
      <c r="D355" s="131">
        <v>8</v>
      </c>
      <c r="E355" s="131">
        <v>6</v>
      </c>
      <c r="F355" s="131">
        <v>4</v>
      </c>
      <c r="G355" s="131">
        <v>10</v>
      </c>
      <c r="H355" s="8">
        <v>6</v>
      </c>
      <c r="I355" s="106">
        <f t="shared" si="25"/>
        <v>34</v>
      </c>
      <c r="J355" s="106">
        <f t="shared" si="26"/>
        <v>5.0999999999999996</v>
      </c>
      <c r="K355" s="11">
        <v>1</v>
      </c>
      <c r="L355" s="11">
        <v>1</v>
      </c>
      <c r="M355" s="11">
        <v>1</v>
      </c>
      <c r="N355" s="11">
        <v>1</v>
      </c>
      <c r="O355" s="11">
        <v>1</v>
      </c>
      <c r="P355" s="107">
        <f t="shared" si="27"/>
        <v>5</v>
      </c>
      <c r="Q355" s="107">
        <f t="shared" si="28"/>
        <v>0.25</v>
      </c>
      <c r="R355" s="108">
        <f t="shared" si="62"/>
        <v>1.25</v>
      </c>
      <c r="S355" s="108">
        <f t="shared" si="63"/>
        <v>0.95</v>
      </c>
      <c r="T355" s="108">
        <f t="shared" si="64"/>
        <v>0.65</v>
      </c>
      <c r="U355" s="108">
        <f t="shared" si="65"/>
        <v>1.55</v>
      </c>
      <c r="V355" s="108">
        <f t="shared" si="66"/>
        <v>0.95</v>
      </c>
      <c r="W355" s="26">
        <f t="shared" si="59"/>
        <v>39</v>
      </c>
      <c r="X355" s="175">
        <f t="shared" si="60"/>
        <v>7.8000000000000007</v>
      </c>
      <c r="Y355" s="130">
        <v>40</v>
      </c>
      <c r="Z355" s="112">
        <f t="shared" si="67"/>
        <v>32</v>
      </c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3"/>
    </row>
    <row r="356" spans="1:44" s="111" customFormat="1" ht="19.899999999999999" customHeight="1" x14ac:dyDescent="0.3">
      <c r="A356" s="105">
        <v>350</v>
      </c>
      <c r="B356" s="125">
        <v>671550</v>
      </c>
      <c r="C356" s="126" t="s">
        <v>454</v>
      </c>
      <c r="D356" s="131">
        <v>6</v>
      </c>
      <c r="E356" s="131">
        <v>4</v>
      </c>
      <c r="F356" s="131">
        <v>3</v>
      </c>
      <c r="G356" s="131">
        <v>2</v>
      </c>
      <c r="H356" s="8">
        <v>5</v>
      </c>
      <c r="I356" s="106">
        <f t="shared" si="25"/>
        <v>20</v>
      </c>
      <c r="J356" s="106">
        <f t="shared" si="26"/>
        <v>3</v>
      </c>
      <c r="K356" s="11">
        <v>2.5</v>
      </c>
      <c r="L356" s="11">
        <v>2</v>
      </c>
      <c r="M356" s="11">
        <v>1</v>
      </c>
      <c r="N356" s="11">
        <v>2</v>
      </c>
      <c r="O356" s="11">
        <v>2</v>
      </c>
      <c r="P356" s="107">
        <f t="shared" si="27"/>
        <v>9.5</v>
      </c>
      <c r="Q356" s="107">
        <f t="shared" si="28"/>
        <v>0.47500000000000003</v>
      </c>
      <c r="R356" s="108">
        <f t="shared" si="62"/>
        <v>1.0249999999999999</v>
      </c>
      <c r="S356" s="108">
        <f t="shared" si="63"/>
        <v>0.7</v>
      </c>
      <c r="T356" s="108">
        <f t="shared" si="64"/>
        <v>0.49999999999999994</v>
      </c>
      <c r="U356" s="108">
        <f t="shared" si="65"/>
        <v>0.4</v>
      </c>
      <c r="V356" s="108">
        <f t="shared" si="66"/>
        <v>0.85</v>
      </c>
      <c r="W356" s="26">
        <f t="shared" si="59"/>
        <v>29.5</v>
      </c>
      <c r="X356" s="175">
        <f t="shared" si="60"/>
        <v>5.9</v>
      </c>
      <c r="Y356" s="130">
        <v>21</v>
      </c>
      <c r="Z356" s="112">
        <f t="shared" si="67"/>
        <v>16.8</v>
      </c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3"/>
    </row>
    <row r="357" spans="1:44" s="111" customFormat="1" ht="19.899999999999999" customHeight="1" x14ac:dyDescent="0.3">
      <c r="A357" s="105">
        <v>351</v>
      </c>
      <c r="B357" s="125">
        <v>671551</v>
      </c>
      <c r="C357" s="126" t="s">
        <v>455</v>
      </c>
      <c r="D357" s="131">
        <v>17</v>
      </c>
      <c r="E357" s="131">
        <v>12</v>
      </c>
      <c r="F357" s="131">
        <v>9</v>
      </c>
      <c r="G357" s="131">
        <v>8</v>
      </c>
      <c r="H357" s="8">
        <v>10</v>
      </c>
      <c r="I357" s="106">
        <f t="shared" si="25"/>
        <v>56</v>
      </c>
      <c r="J357" s="106">
        <f t="shared" si="26"/>
        <v>8.4</v>
      </c>
      <c r="K357" s="11">
        <v>2.5</v>
      </c>
      <c r="L357" s="11">
        <v>3</v>
      </c>
      <c r="M357" s="11">
        <v>2</v>
      </c>
      <c r="N357" s="11">
        <v>3</v>
      </c>
      <c r="O357" s="11">
        <v>2</v>
      </c>
      <c r="P357" s="107">
        <f t="shared" si="27"/>
        <v>12.5</v>
      </c>
      <c r="Q357" s="107">
        <f t="shared" si="28"/>
        <v>0.625</v>
      </c>
      <c r="R357" s="108">
        <f t="shared" si="62"/>
        <v>2.6749999999999998</v>
      </c>
      <c r="S357" s="108">
        <f t="shared" si="63"/>
        <v>1.9499999999999997</v>
      </c>
      <c r="T357" s="108">
        <f t="shared" si="64"/>
        <v>1.45</v>
      </c>
      <c r="U357" s="108">
        <f t="shared" si="65"/>
        <v>1.35</v>
      </c>
      <c r="V357" s="108">
        <f t="shared" si="66"/>
        <v>1.6</v>
      </c>
      <c r="W357" s="26">
        <f t="shared" si="59"/>
        <v>68.5</v>
      </c>
      <c r="X357" s="175">
        <f t="shared" si="60"/>
        <v>13.700000000000001</v>
      </c>
      <c r="Y357" s="130">
        <v>59</v>
      </c>
      <c r="Z357" s="112">
        <f t="shared" si="67"/>
        <v>47.2</v>
      </c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3"/>
    </row>
    <row r="358" spans="1:44" s="111" customFormat="1" ht="19.899999999999999" customHeight="1" x14ac:dyDescent="0.3">
      <c r="A358" s="105">
        <v>352</v>
      </c>
      <c r="B358" s="125">
        <v>671552</v>
      </c>
      <c r="C358" s="126" t="s">
        <v>456</v>
      </c>
      <c r="D358" s="131">
        <v>7</v>
      </c>
      <c r="E358" s="131">
        <v>3</v>
      </c>
      <c r="F358" s="131">
        <v>9</v>
      </c>
      <c r="G358" s="131">
        <v>5</v>
      </c>
      <c r="H358" s="8">
        <v>6</v>
      </c>
      <c r="I358" s="106">
        <f t="shared" si="25"/>
        <v>30</v>
      </c>
      <c r="J358" s="106">
        <f t="shared" si="26"/>
        <v>4.5</v>
      </c>
      <c r="K358" s="11">
        <v>2.5</v>
      </c>
      <c r="L358" s="11">
        <v>1</v>
      </c>
      <c r="M358" s="11">
        <v>1</v>
      </c>
      <c r="N358" s="11">
        <v>2</v>
      </c>
      <c r="O358" s="11">
        <v>2</v>
      </c>
      <c r="P358" s="107">
        <f t="shared" si="27"/>
        <v>8.5</v>
      </c>
      <c r="Q358" s="107">
        <f t="shared" si="28"/>
        <v>0.42500000000000004</v>
      </c>
      <c r="R358" s="108">
        <f t="shared" si="62"/>
        <v>1.175</v>
      </c>
      <c r="S358" s="108">
        <f t="shared" si="63"/>
        <v>0.49999999999999994</v>
      </c>
      <c r="T358" s="108">
        <f t="shared" si="64"/>
        <v>1.4</v>
      </c>
      <c r="U358" s="108">
        <f t="shared" si="65"/>
        <v>0.85</v>
      </c>
      <c r="V358" s="108">
        <f t="shared" si="66"/>
        <v>0.99999999999999989</v>
      </c>
      <c r="W358" s="26">
        <f t="shared" si="59"/>
        <v>38.5</v>
      </c>
      <c r="X358" s="175">
        <f t="shared" si="60"/>
        <v>7.7</v>
      </c>
      <c r="Y358" s="130">
        <v>35</v>
      </c>
      <c r="Z358" s="112">
        <f t="shared" si="67"/>
        <v>28</v>
      </c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3"/>
    </row>
    <row r="359" spans="1:44" ht="21" thickBot="1" x14ac:dyDescent="0.35">
      <c r="E359" s="125"/>
      <c r="G359" s="131"/>
    </row>
    <row r="360" spans="1:44" x14ac:dyDescent="0.3">
      <c r="A360" s="177" t="s">
        <v>16</v>
      </c>
      <c r="B360" s="178"/>
      <c r="C360" s="179"/>
      <c r="D360" s="6">
        <f t="shared" ref="D360:Z360" si="70">COUNT(D7:D358)</f>
        <v>346</v>
      </c>
      <c r="E360" s="6">
        <f t="shared" si="70"/>
        <v>346</v>
      </c>
      <c r="F360" s="6">
        <f t="shared" si="70"/>
        <v>346</v>
      </c>
      <c r="G360" s="6">
        <f t="shared" si="70"/>
        <v>346</v>
      </c>
      <c r="H360" s="6">
        <f t="shared" si="70"/>
        <v>346</v>
      </c>
      <c r="I360" s="6">
        <f t="shared" si="70"/>
        <v>346</v>
      </c>
      <c r="J360" s="6">
        <f t="shared" si="70"/>
        <v>346</v>
      </c>
      <c r="K360" s="6">
        <f t="shared" si="70"/>
        <v>347</v>
      </c>
      <c r="L360" s="6">
        <f t="shared" si="70"/>
        <v>347</v>
      </c>
      <c r="M360" s="6">
        <f t="shared" si="70"/>
        <v>347</v>
      </c>
      <c r="N360" s="6">
        <f t="shared" si="70"/>
        <v>347</v>
      </c>
      <c r="O360" s="6">
        <f t="shared" si="70"/>
        <v>347</v>
      </c>
      <c r="P360" s="6">
        <f t="shared" si="70"/>
        <v>347</v>
      </c>
      <c r="Q360" s="6">
        <f t="shared" si="70"/>
        <v>347</v>
      </c>
      <c r="R360" s="6">
        <f t="shared" si="70"/>
        <v>347</v>
      </c>
      <c r="S360" s="6">
        <f t="shared" si="70"/>
        <v>348</v>
      </c>
      <c r="T360" s="6">
        <f t="shared" si="70"/>
        <v>347</v>
      </c>
      <c r="U360" s="6">
        <f t="shared" si="70"/>
        <v>347</v>
      </c>
      <c r="V360" s="6">
        <f t="shared" si="70"/>
        <v>347</v>
      </c>
      <c r="W360" s="6">
        <f t="shared" si="70"/>
        <v>350</v>
      </c>
      <c r="X360" s="6">
        <f t="shared" si="70"/>
        <v>350</v>
      </c>
      <c r="Y360" s="6">
        <f t="shared" si="70"/>
        <v>344</v>
      </c>
      <c r="Z360" s="6">
        <f t="shared" si="70"/>
        <v>344</v>
      </c>
    </row>
    <row r="361" spans="1:44" ht="21" customHeight="1" x14ac:dyDescent="0.3">
      <c r="A361" s="180" t="s">
        <v>17</v>
      </c>
      <c r="B361" s="181"/>
      <c r="C361" s="182"/>
      <c r="D361" s="7">
        <v>20</v>
      </c>
      <c r="E361" s="8">
        <v>20</v>
      </c>
      <c r="F361" s="8">
        <v>20</v>
      </c>
      <c r="G361" s="8">
        <v>20</v>
      </c>
      <c r="H361" s="77">
        <v>20</v>
      </c>
      <c r="I361" s="9">
        <f>SUM(D361:H361)</f>
        <v>100</v>
      </c>
      <c r="J361" s="78">
        <f>I361*0.15</f>
        <v>15</v>
      </c>
      <c r="K361" s="75">
        <v>6</v>
      </c>
      <c r="L361" s="11">
        <v>6</v>
      </c>
      <c r="M361" s="11">
        <v>6</v>
      </c>
      <c r="N361" s="11">
        <v>6</v>
      </c>
      <c r="O361" s="76">
        <v>6</v>
      </c>
      <c r="P361" s="73">
        <f>SUM(K361:O361)</f>
        <v>30</v>
      </c>
      <c r="Q361" s="83">
        <f>P361*0.05</f>
        <v>1.5</v>
      </c>
      <c r="R361" s="84">
        <f>(D361*0.15+K361*0.05)</f>
        <v>3.3</v>
      </c>
      <c r="S361" s="13">
        <f>((E361*0.15+L361*0.05))</f>
        <v>3.3</v>
      </c>
      <c r="T361" s="13">
        <f t="shared" ref="T361:U361" si="71">((F361*0.15+M361*0.05))</f>
        <v>3.3</v>
      </c>
      <c r="U361" s="13">
        <f t="shared" si="71"/>
        <v>3.3</v>
      </c>
      <c r="V361" s="14">
        <f>((H361*0.15+O361*0.05))</f>
        <v>3.3</v>
      </c>
      <c r="W361" s="86">
        <v>130</v>
      </c>
      <c r="X361" s="85">
        <f>W361*0.2</f>
        <v>26</v>
      </c>
      <c r="Y361" s="12">
        <v>100</v>
      </c>
      <c r="Z361" s="73">
        <f>Y361*0.8</f>
        <v>80</v>
      </c>
    </row>
    <row r="362" spans="1:44" x14ac:dyDescent="0.3">
      <c r="A362" s="180" t="s">
        <v>78</v>
      </c>
      <c r="B362" s="181"/>
      <c r="C362" s="182"/>
      <c r="D362" s="7">
        <f>D361*0.4</f>
        <v>8</v>
      </c>
      <c r="E362" s="8">
        <f>E361*0.4</f>
        <v>8</v>
      </c>
      <c r="F362" s="8">
        <f t="shared" ref="F362:J362" si="72">F361*0.4</f>
        <v>8</v>
      </c>
      <c r="G362" s="8">
        <f t="shared" si="72"/>
        <v>8</v>
      </c>
      <c r="H362" s="77">
        <f t="shared" si="72"/>
        <v>8</v>
      </c>
      <c r="I362" s="9">
        <f t="shared" si="72"/>
        <v>40</v>
      </c>
      <c r="J362" s="78">
        <f t="shared" si="72"/>
        <v>6</v>
      </c>
      <c r="K362" s="75">
        <f>K361*0.4</f>
        <v>2.4000000000000004</v>
      </c>
      <c r="L362" s="11">
        <f>L361*0.4</f>
        <v>2.4000000000000004</v>
      </c>
      <c r="M362" s="11">
        <f t="shared" ref="M362:Z362" si="73">M361*0.4</f>
        <v>2.4000000000000004</v>
      </c>
      <c r="N362" s="11">
        <f t="shared" si="73"/>
        <v>2.4000000000000004</v>
      </c>
      <c r="O362" s="76">
        <f t="shared" si="73"/>
        <v>2.4000000000000004</v>
      </c>
      <c r="P362" s="73">
        <f t="shared" si="73"/>
        <v>12</v>
      </c>
      <c r="Q362" s="83">
        <f t="shared" si="73"/>
        <v>0.60000000000000009</v>
      </c>
      <c r="R362" s="84">
        <f t="shared" si="73"/>
        <v>1.32</v>
      </c>
      <c r="S362" s="13">
        <f t="shared" si="73"/>
        <v>1.32</v>
      </c>
      <c r="T362" s="13">
        <f t="shared" si="73"/>
        <v>1.32</v>
      </c>
      <c r="U362" s="13">
        <f t="shared" si="73"/>
        <v>1.32</v>
      </c>
      <c r="V362" s="14">
        <f t="shared" si="73"/>
        <v>1.32</v>
      </c>
      <c r="W362" s="86">
        <f t="shared" si="73"/>
        <v>52</v>
      </c>
      <c r="X362" s="85">
        <f t="shared" si="73"/>
        <v>10.4</v>
      </c>
      <c r="Y362" s="12">
        <f t="shared" si="73"/>
        <v>40</v>
      </c>
      <c r="Z362" s="73">
        <f t="shared" si="73"/>
        <v>32</v>
      </c>
    </row>
    <row r="363" spans="1:44" ht="21" customHeight="1" x14ac:dyDescent="0.3">
      <c r="A363" s="180" t="s">
        <v>18</v>
      </c>
      <c r="B363" s="181"/>
      <c r="C363" s="182"/>
      <c r="D363" s="7">
        <f>COUNTIF(D7:D358, "&gt;=8")</f>
        <v>271</v>
      </c>
      <c r="E363" s="7">
        <f t="shared" ref="E363:Z363" si="74">COUNTIF(E7:E358, "&gt;=8")</f>
        <v>261</v>
      </c>
      <c r="F363" s="7">
        <f t="shared" si="74"/>
        <v>262</v>
      </c>
      <c r="G363" s="7">
        <f t="shared" si="74"/>
        <v>257</v>
      </c>
      <c r="H363" s="7">
        <f t="shared" si="74"/>
        <v>248</v>
      </c>
      <c r="I363" s="7">
        <f>COUNTIF(I7:I358, "&gt;=40")</f>
        <v>264</v>
      </c>
      <c r="J363" s="7">
        <f>COUNTIF(J7:J358, "&gt;=6")</f>
        <v>264</v>
      </c>
      <c r="K363" s="7">
        <f>COUNTIF(K7:K358, "&gt;=2.4")</f>
        <v>203</v>
      </c>
      <c r="L363" s="7">
        <f t="shared" ref="L363:O363" si="75">COUNTIF(L7:L358, "&gt;=2.4")</f>
        <v>235</v>
      </c>
      <c r="M363" s="7">
        <f t="shared" si="75"/>
        <v>217</v>
      </c>
      <c r="N363" s="7">
        <f t="shared" si="75"/>
        <v>213</v>
      </c>
      <c r="O363" s="7">
        <f t="shared" si="75"/>
        <v>203</v>
      </c>
      <c r="P363" s="7">
        <f>COUNTIF(P7:P358, "&gt;=12")</f>
        <v>246</v>
      </c>
      <c r="Q363" s="7">
        <f>COUNTIF(Q7:Q358, "&gt;=.6")</f>
        <v>246</v>
      </c>
      <c r="R363" s="7">
        <f>COUNTIF(R7:R358, "&gt;=1.32")</f>
        <v>245</v>
      </c>
      <c r="S363" s="7">
        <f t="shared" ref="S363:V363" si="76">COUNTIF(S7:S358, "&gt;=1.32")</f>
        <v>253</v>
      </c>
      <c r="T363" s="7">
        <f t="shared" si="76"/>
        <v>250</v>
      </c>
      <c r="U363" s="7">
        <f t="shared" si="76"/>
        <v>241</v>
      </c>
      <c r="V363" s="7">
        <f t="shared" si="76"/>
        <v>236</v>
      </c>
      <c r="W363" s="7">
        <f>COUNTIF(W7:W358, "&gt;=52")</f>
        <v>260</v>
      </c>
      <c r="X363" s="7">
        <f>COUNTIF(X7:X358, "&gt;=10.4")</f>
        <v>260</v>
      </c>
      <c r="Y363" s="7">
        <f>COUNTIF(Y7:Y358, "&gt;=40")</f>
        <v>262</v>
      </c>
      <c r="Z363" s="7">
        <f>COUNTIF(Z7:Z358, "&gt;=32")</f>
        <v>262</v>
      </c>
    </row>
    <row r="364" spans="1:44" x14ac:dyDescent="0.3">
      <c r="A364" s="180" t="s">
        <v>19</v>
      </c>
      <c r="B364" s="181"/>
      <c r="C364" s="182"/>
      <c r="D364" s="79" t="str">
        <f xml:space="preserve"> IF(((D363/COUNT(D7:D358))*100)&gt;=60,"3", IF(AND(((D363/COUNT(D7:D358))*100)&lt;60, ((D363/COUNT(D7:D358))*100)&gt;=50),"2", IF( AND(((D363/COUNT(D7:D358))*100)&lt;50, ((D363/COUNT(D7:D358))*100)&gt;=40),"1","0")))</f>
        <v>3</v>
      </c>
      <c r="E364" s="79" t="str">
        <f t="shared" ref="E364:Z364" si="77" xml:space="preserve"> IF(((E363/COUNT(E7:E358))*100)&gt;=60,"3", IF(AND(((E363/COUNT(E7:E358))*100)&lt;60, ((E363/COUNT(E7:E358))*100)&gt;=50),"2", IF( AND(((E363/COUNT(E7:E358))*100)&lt;50, ((E363/COUNT(E7:E358))*100)&gt;=40),"1","0")))</f>
        <v>3</v>
      </c>
      <c r="F364" s="79" t="str">
        <f t="shared" si="77"/>
        <v>3</v>
      </c>
      <c r="G364" s="79" t="str">
        <f t="shared" si="77"/>
        <v>3</v>
      </c>
      <c r="H364" s="79" t="str">
        <f t="shared" si="77"/>
        <v>3</v>
      </c>
      <c r="I364" s="79" t="str">
        <f t="shared" si="77"/>
        <v>3</v>
      </c>
      <c r="J364" s="79" t="str">
        <f t="shared" si="77"/>
        <v>3</v>
      </c>
      <c r="K364" s="79" t="str">
        <f t="shared" si="77"/>
        <v>2</v>
      </c>
      <c r="L364" s="79" t="str">
        <f t="shared" si="77"/>
        <v>3</v>
      </c>
      <c r="M364" s="79" t="str">
        <f t="shared" si="77"/>
        <v>3</v>
      </c>
      <c r="N364" s="79" t="str">
        <f t="shared" si="77"/>
        <v>3</v>
      </c>
      <c r="O364" s="79" t="str">
        <f t="shared" si="77"/>
        <v>2</v>
      </c>
      <c r="P364" s="79" t="str">
        <f t="shared" si="77"/>
        <v>3</v>
      </c>
      <c r="Q364" s="79" t="str">
        <f t="shared" si="77"/>
        <v>3</v>
      </c>
      <c r="R364" s="79" t="str">
        <f t="shared" si="77"/>
        <v>3</v>
      </c>
      <c r="S364" s="79" t="str">
        <f t="shared" si="77"/>
        <v>3</v>
      </c>
      <c r="T364" s="79" t="str">
        <f t="shared" si="77"/>
        <v>3</v>
      </c>
      <c r="U364" s="79" t="str">
        <f t="shared" si="77"/>
        <v>3</v>
      </c>
      <c r="V364" s="79" t="str">
        <f t="shared" si="77"/>
        <v>3</v>
      </c>
      <c r="W364" s="79" t="str">
        <f t="shared" si="77"/>
        <v>3</v>
      </c>
      <c r="X364" s="79" t="str">
        <f t="shared" si="77"/>
        <v>3</v>
      </c>
      <c r="Y364" s="79" t="str">
        <f t="shared" si="77"/>
        <v>3</v>
      </c>
      <c r="Z364" s="79" t="str">
        <f t="shared" si="77"/>
        <v>3</v>
      </c>
    </row>
    <row r="365" spans="1:44" ht="21" thickBot="1" x14ac:dyDescent="0.35">
      <c r="A365" s="225" t="s">
        <v>20</v>
      </c>
      <c r="B365" s="226"/>
      <c r="C365" s="227"/>
      <c r="D365" s="10">
        <f>((D363/COUNT(D7:D358))*D364)</f>
        <v>2.3497109826589595</v>
      </c>
      <c r="E365" s="10">
        <f t="shared" ref="E365:Z365" si="78">((E363/COUNT(E7:E358))*E364)</f>
        <v>2.2630057803468207</v>
      </c>
      <c r="F365" s="10">
        <f t="shared" si="78"/>
        <v>2.2716763005780347</v>
      </c>
      <c r="G365" s="10">
        <f t="shared" si="78"/>
        <v>2.2283236994219653</v>
      </c>
      <c r="H365" s="10">
        <f t="shared" si="78"/>
        <v>2.1502890173410405</v>
      </c>
      <c r="I365" s="10">
        <f t="shared" si="78"/>
        <v>2.2890173410404624</v>
      </c>
      <c r="J365" s="10">
        <f t="shared" si="78"/>
        <v>2.2890173410404624</v>
      </c>
      <c r="K365" s="10">
        <f t="shared" si="78"/>
        <v>1.1700288184438041</v>
      </c>
      <c r="L365" s="10">
        <f t="shared" si="78"/>
        <v>2.0317002881844379</v>
      </c>
      <c r="M365" s="10">
        <f t="shared" si="78"/>
        <v>1.8760806916426511</v>
      </c>
      <c r="N365" s="10">
        <f t="shared" si="78"/>
        <v>1.8414985590778099</v>
      </c>
      <c r="O365" s="10">
        <f t="shared" si="78"/>
        <v>1.1700288184438041</v>
      </c>
      <c r="P365" s="10">
        <f t="shared" si="78"/>
        <v>2.1268011527377522</v>
      </c>
      <c r="Q365" s="10">
        <f t="shared" si="78"/>
        <v>2.1268011527377522</v>
      </c>
      <c r="R365" s="10">
        <f t="shared" si="78"/>
        <v>2.1181556195965419</v>
      </c>
      <c r="S365" s="10">
        <f t="shared" si="78"/>
        <v>2.181034482758621</v>
      </c>
      <c r="T365" s="10">
        <f t="shared" si="78"/>
        <v>2.1613832853025938</v>
      </c>
      <c r="U365" s="10">
        <f t="shared" si="78"/>
        <v>2.0835734870317002</v>
      </c>
      <c r="V365" s="10">
        <f t="shared" si="78"/>
        <v>2.0403458213256487</v>
      </c>
      <c r="W365" s="10">
        <f t="shared" si="78"/>
        <v>2.2285714285714286</v>
      </c>
      <c r="X365" s="10">
        <f t="shared" si="78"/>
        <v>2.2285714285714286</v>
      </c>
      <c r="Y365" s="10">
        <f t="shared" si="78"/>
        <v>2.2848837209302326</v>
      </c>
      <c r="Z365" s="10">
        <f t="shared" si="78"/>
        <v>2.2848837209302326</v>
      </c>
    </row>
    <row r="366" spans="1:44" ht="21" thickBot="1" x14ac:dyDescent="0.35">
      <c r="A366" s="2"/>
      <c r="B366" s="2"/>
      <c r="C366" s="2"/>
      <c r="D366" s="2"/>
    </row>
    <row r="367" spans="1:44" x14ac:dyDescent="0.3">
      <c r="A367" s="228" t="s">
        <v>21</v>
      </c>
      <c r="B367" s="229"/>
      <c r="C367" s="230"/>
      <c r="D367" s="2"/>
      <c r="E367" s="207" t="s">
        <v>22</v>
      </c>
      <c r="F367" s="208"/>
      <c r="G367" s="208"/>
      <c r="H367" s="208"/>
      <c r="I367" s="208"/>
      <c r="J367" s="208"/>
      <c r="K367" s="208"/>
      <c r="L367" s="208"/>
      <c r="M367" s="208"/>
      <c r="N367" s="209"/>
      <c r="O367" s="74" t="s">
        <v>12</v>
      </c>
      <c r="P367" s="17" t="s">
        <v>3</v>
      </c>
      <c r="Q367" s="17" t="s">
        <v>4</v>
      </c>
      <c r="R367" s="17" t="s">
        <v>5</v>
      </c>
      <c r="S367" s="18" t="s">
        <v>6</v>
      </c>
    </row>
    <row r="368" spans="1:44" ht="21" thickBot="1" x14ac:dyDescent="0.35">
      <c r="A368" s="19" t="s">
        <v>79</v>
      </c>
      <c r="B368" s="3"/>
      <c r="C368" s="20"/>
      <c r="D368" s="2"/>
      <c r="E368" s="210"/>
      <c r="F368" s="211"/>
      <c r="G368" s="211"/>
      <c r="H368" s="211"/>
      <c r="I368" s="211"/>
      <c r="J368" s="211"/>
      <c r="K368" s="211"/>
      <c r="L368" s="211"/>
      <c r="M368" s="211"/>
      <c r="N368" s="212"/>
      <c r="O368" s="4">
        <f>(R365*0.2+Z365*0.8)</f>
        <v>2.2515381006634945</v>
      </c>
      <c r="P368" s="4">
        <f>(S365*0.2+Z365*0.8)</f>
        <v>2.2641138732959103</v>
      </c>
      <c r="Q368" s="4">
        <f>(T365*0.2+Z365*0.8)</f>
        <v>2.2601836338047052</v>
      </c>
      <c r="R368" s="4">
        <f>(U365*0.2+Z365*0.8)</f>
        <v>2.244621674150526</v>
      </c>
      <c r="S368" s="5">
        <f>(V365*0.2+Z365*0.8)</f>
        <v>2.2359761410093162</v>
      </c>
    </row>
    <row r="369" spans="1:4" x14ac:dyDescent="0.3">
      <c r="A369" s="19" t="s">
        <v>80</v>
      </c>
      <c r="B369" s="3"/>
      <c r="C369" s="20"/>
      <c r="D369" s="2"/>
    </row>
    <row r="370" spans="1:4" ht="21" thickBot="1" x14ac:dyDescent="0.35">
      <c r="A370" s="21" t="s">
        <v>81</v>
      </c>
      <c r="B370" s="22"/>
      <c r="C370" s="23"/>
      <c r="D370" s="2"/>
    </row>
  </sheetData>
  <mergeCells count="22">
    <mergeCell ref="A362:C362"/>
    <mergeCell ref="A363:C363"/>
    <mergeCell ref="A364:C364"/>
    <mergeCell ref="A365:C365"/>
    <mergeCell ref="A367:C367"/>
    <mergeCell ref="E367:N368"/>
    <mergeCell ref="Y4:Y6"/>
    <mergeCell ref="Z4:Z6"/>
    <mergeCell ref="D5:J5"/>
    <mergeCell ref="K5:Q5"/>
    <mergeCell ref="A360:C360"/>
    <mergeCell ref="A361:C36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372"/>
  <sheetViews>
    <sheetView topLeftCell="D355" zoomScale="55" zoomScaleNormal="55" workbookViewId="0">
      <selection activeCell="R365" sqref="R365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56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14"/>
    <col min="44" max="44" width="8.85546875" style="113"/>
    <col min="45" max="265" width="8.85546875" style="111"/>
    <col min="266" max="16384" width="8.85546875" style="1"/>
  </cols>
  <sheetData>
    <row r="1" spans="1:44" x14ac:dyDescent="0.3">
      <c r="A1" s="183" t="s">
        <v>102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44" ht="21" thickBot="1" x14ac:dyDescent="0.35">
      <c r="A2" s="183" t="s">
        <v>103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44" x14ac:dyDescent="0.3">
      <c r="A3" s="231" t="s">
        <v>84</v>
      </c>
      <c r="B3" s="232"/>
      <c r="C3" s="120" t="s">
        <v>107</v>
      </c>
      <c r="D3" s="132" t="s">
        <v>99</v>
      </c>
      <c r="E3" s="152"/>
      <c r="F3" s="233" t="s">
        <v>463</v>
      </c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</row>
    <row r="4" spans="1:44" ht="21" customHeight="1" x14ac:dyDescent="0.3">
      <c r="A4" s="234" t="s">
        <v>0</v>
      </c>
      <c r="B4" s="235" t="s">
        <v>1</v>
      </c>
      <c r="C4" s="234" t="s">
        <v>2</v>
      </c>
      <c r="D4" s="234" t="s">
        <v>100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6" t="s">
        <v>101</v>
      </c>
      <c r="S4" s="236"/>
      <c r="T4" s="236"/>
      <c r="U4" s="236"/>
      <c r="V4" s="236"/>
      <c r="W4" s="26" t="s">
        <v>15</v>
      </c>
      <c r="X4" s="237" t="s">
        <v>14</v>
      </c>
      <c r="Y4" s="238" t="s">
        <v>82</v>
      </c>
      <c r="Z4" s="238" t="s">
        <v>83</v>
      </c>
      <c r="AA4" s="111"/>
      <c r="AB4" s="111"/>
    </row>
    <row r="5" spans="1:44" x14ac:dyDescent="0.3">
      <c r="A5" s="234"/>
      <c r="B5" s="235"/>
      <c r="C5" s="234"/>
      <c r="D5" s="239" t="s">
        <v>11</v>
      </c>
      <c r="E5" s="239"/>
      <c r="F5" s="239"/>
      <c r="G5" s="239"/>
      <c r="H5" s="239"/>
      <c r="I5" s="239"/>
      <c r="J5" s="239"/>
      <c r="K5" s="240" t="s">
        <v>88</v>
      </c>
      <c r="L5" s="240"/>
      <c r="M5" s="240"/>
      <c r="N5" s="240"/>
      <c r="O5" s="240"/>
      <c r="P5" s="240"/>
      <c r="Q5" s="240"/>
      <c r="R5" s="236"/>
      <c r="S5" s="236"/>
      <c r="T5" s="236"/>
      <c r="U5" s="236"/>
      <c r="V5" s="236"/>
      <c r="W5" s="26" t="s">
        <v>13</v>
      </c>
      <c r="X5" s="237"/>
      <c r="Y5" s="238"/>
      <c r="Z5" s="238"/>
      <c r="AA5" s="111"/>
      <c r="AB5" s="111"/>
    </row>
    <row r="6" spans="1:44" x14ac:dyDescent="0.3">
      <c r="A6" s="234"/>
      <c r="B6" s="235"/>
      <c r="C6" s="234"/>
      <c r="D6" s="134" t="s">
        <v>9</v>
      </c>
      <c r="E6" s="134" t="s">
        <v>85</v>
      </c>
      <c r="F6" s="134" t="s">
        <v>8</v>
      </c>
      <c r="G6" s="134" t="s">
        <v>86</v>
      </c>
      <c r="H6" s="134" t="s">
        <v>87</v>
      </c>
      <c r="I6" s="106" t="s">
        <v>10</v>
      </c>
      <c r="J6" s="106" t="s">
        <v>96</v>
      </c>
      <c r="K6" s="107" t="s">
        <v>89</v>
      </c>
      <c r="L6" s="107" t="s">
        <v>90</v>
      </c>
      <c r="M6" s="107" t="s">
        <v>91</v>
      </c>
      <c r="N6" s="107" t="s">
        <v>92</v>
      </c>
      <c r="O6" s="107" t="s">
        <v>93</v>
      </c>
      <c r="P6" s="107" t="s">
        <v>94</v>
      </c>
      <c r="Q6" s="107" t="s">
        <v>97</v>
      </c>
      <c r="R6" s="108" t="s">
        <v>12</v>
      </c>
      <c r="S6" s="136" t="s">
        <v>3</v>
      </c>
      <c r="T6" s="136" t="s">
        <v>4</v>
      </c>
      <c r="U6" s="136" t="s">
        <v>5</v>
      </c>
      <c r="V6" s="136" t="s">
        <v>6</v>
      </c>
      <c r="W6" s="26" t="s">
        <v>95</v>
      </c>
      <c r="X6" s="237"/>
      <c r="Y6" s="238"/>
      <c r="Z6" s="238"/>
      <c r="AA6" s="111"/>
      <c r="AB6" s="111"/>
    </row>
    <row r="7" spans="1:44" s="111" customFormat="1" x14ac:dyDescent="0.3">
      <c r="A7" s="105">
        <v>1</v>
      </c>
      <c r="B7" s="121">
        <v>671201</v>
      </c>
      <c r="C7" s="122" t="s">
        <v>110</v>
      </c>
      <c r="D7" s="134">
        <v>2</v>
      </c>
      <c r="E7" s="134">
        <v>3</v>
      </c>
      <c r="F7" s="134">
        <v>4</v>
      </c>
      <c r="G7" s="134">
        <v>3</v>
      </c>
      <c r="H7" s="134">
        <v>2</v>
      </c>
      <c r="I7" s="106">
        <f>SUM(D7:H7)</f>
        <v>14</v>
      </c>
      <c r="J7" s="106">
        <f>I7*0.15</f>
        <v>2.1</v>
      </c>
      <c r="K7" s="107">
        <v>2</v>
      </c>
      <c r="L7" s="107">
        <v>4</v>
      </c>
      <c r="M7" s="107">
        <v>3</v>
      </c>
      <c r="N7" s="107">
        <v>2</v>
      </c>
      <c r="O7" s="107">
        <v>2</v>
      </c>
      <c r="P7" s="107">
        <f>SUM(K7:O7)</f>
        <v>13</v>
      </c>
      <c r="Q7" s="107">
        <f>P7*0.05</f>
        <v>0.65</v>
      </c>
      <c r="R7" s="108">
        <f>D7*0.15+K7:K7*0.05</f>
        <v>0.4</v>
      </c>
      <c r="S7" s="108">
        <f t="shared" ref="S7:V7" si="0">E7*0.15+L7:L7*0.05</f>
        <v>0.64999999999999991</v>
      </c>
      <c r="T7" s="108">
        <f t="shared" si="0"/>
        <v>0.75</v>
      </c>
      <c r="U7" s="108">
        <f t="shared" si="0"/>
        <v>0.54999999999999993</v>
      </c>
      <c r="V7" s="108">
        <f t="shared" si="0"/>
        <v>0.4</v>
      </c>
      <c r="W7" s="26">
        <f>I7+P7</f>
        <v>27</v>
      </c>
      <c r="X7" s="109">
        <f>W7*0.2</f>
        <v>5.4</v>
      </c>
      <c r="Y7" s="127">
        <v>18</v>
      </c>
      <c r="Z7" s="110">
        <f>Y7*0.8</f>
        <v>14.4</v>
      </c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3"/>
    </row>
    <row r="8" spans="1:44" s="111" customFormat="1" x14ac:dyDescent="0.3">
      <c r="A8" s="105">
        <v>2</v>
      </c>
      <c r="B8" s="121">
        <v>671202</v>
      </c>
      <c r="C8" s="122" t="s">
        <v>111</v>
      </c>
      <c r="D8" s="134">
        <v>8</v>
      </c>
      <c r="E8" s="134">
        <v>8</v>
      </c>
      <c r="F8" s="134">
        <v>12</v>
      </c>
      <c r="G8" s="134">
        <v>4</v>
      </c>
      <c r="H8" s="134">
        <v>5</v>
      </c>
      <c r="I8" s="106">
        <f t="shared" ref="I8:I71" si="1">SUM(D8:H8)</f>
        <v>37</v>
      </c>
      <c r="J8" s="106">
        <f t="shared" ref="J8:J71" si="2">I8*0.15</f>
        <v>5.55</v>
      </c>
      <c r="K8" s="107">
        <v>2</v>
      </c>
      <c r="L8" s="107">
        <v>5</v>
      </c>
      <c r="M8" s="107">
        <v>7</v>
      </c>
      <c r="N8" s="107">
        <v>8</v>
      </c>
      <c r="O8" s="107">
        <v>9</v>
      </c>
      <c r="P8" s="107">
        <f t="shared" ref="P8:P71" si="3">SUM(K8:O8)</f>
        <v>31</v>
      </c>
      <c r="Q8" s="107">
        <f t="shared" ref="Q8:Q71" si="4">P8*0.05</f>
        <v>1.55</v>
      </c>
      <c r="R8" s="108">
        <f t="shared" ref="R8:R71" si="5">D8*0.15+K8:K8*0.05</f>
        <v>1.3</v>
      </c>
      <c r="S8" s="108">
        <f t="shared" ref="S8:S71" si="6">E8*0.15+L8:L8*0.05</f>
        <v>1.45</v>
      </c>
      <c r="T8" s="108">
        <f t="shared" ref="T8:T71" si="7">F8*0.15+M8:M8*0.05</f>
        <v>2.15</v>
      </c>
      <c r="U8" s="108">
        <f t="shared" ref="U8:U71" si="8">G8*0.15+N8:N8*0.05</f>
        <v>1</v>
      </c>
      <c r="V8" s="108">
        <f t="shared" ref="V8:V71" si="9">H8*0.15+O8:O8*0.05</f>
        <v>1.2</v>
      </c>
      <c r="W8" s="26">
        <f t="shared" ref="W8:W71" si="10">I8+P8</f>
        <v>68</v>
      </c>
      <c r="X8" s="150">
        <f t="shared" ref="X8:X71" si="11">W8*0.2</f>
        <v>13.600000000000001</v>
      </c>
      <c r="Y8" s="128">
        <v>40</v>
      </c>
      <c r="Z8" s="110">
        <f t="shared" ref="Z8:Z71" si="12">Y8*0.8</f>
        <v>32</v>
      </c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3"/>
    </row>
    <row r="9" spans="1:44" s="111" customFormat="1" x14ac:dyDescent="0.3">
      <c r="A9" s="105">
        <v>3</v>
      </c>
      <c r="B9" s="121">
        <v>671203</v>
      </c>
      <c r="C9" s="122" t="s">
        <v>112</v>
      </c>
      <c r="D9" s="134">
        <v>9</v>
      </c>
      <c r="E9" s="134">
        <v>8</v>
      </c>
      <c r="F9" s="134">
        <v>7</v>
      </c>
      <c r="G9" s="134">
        <v>9</v>
      </c>
      <c r="H9" s="134">
        <v>9</v>
      </c>
      <c r="I9" s="106">
        <f t="shared" si="1"/>
        <v>42</v>
      </c>
      <c r="J9" s="106">
        <f t="shared" si="2"/>
        <v>6.3</v>
      </c>
      <c r="K9" s="107">
        <v>3</v>
      </c>
      <c r="L9" s="107">
        <v>5</v>
      </c>
      <c r="M9" s="107">
        <v>4</v>
      </c>
      <c r="N9" s="107">
        <v>5</v>
      </c>
      <c r="O9" s="107">
        <v>4</v>
      </c>
      <c r="P9" s="107">
        <f t="shared" si="3"/>
        <v>21</v>
      </c>
      <c r="Q9" s="107">
        <f t="shared" si="4"/>
        <v>1.05</v>
      </c>
      <c r="R9" s="108">
        <f t="shared" si="5"/>
        <v>1.5</v>
      </c>
      <c r="S9" s="108">
        <f t="shared" si="6"/>
        <v>1.45</v>
      </c>
      <c r="T9" s="108">
        <f t="shared" si="7"/>
        <v>1.25</v>
      </c>
      <c r="U9" s="108">
        <f t="shared" si="8"/>
        <v>1.5999999999999999</v>
      </c>
      <c r="V9" s="108">
        <f t="shared" si="9"/>
        <v>1.5499999999999998</v>
      </c>
      <c r="W9" s="26">
        <f t="shared" si="10"/>
        <v>63</v>
      </c>
      <c r="X9" s="150">
        <f t="shared" si="11"/>
        <v>12.600000000000001</v>
      </c>
      <c r="Y9" s="128">
        <v>43</v>
      </c>
      <c r="Z9" s="133">
        <f t="shared" si="12"/>
        <v>34.4</v>
      </c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3"/>
    </row>
    <row r="10" spans="1:44" s="111" customFormat="1" x14ac:dyDescent="0.3">
      <c r="A10" s="105">
        <v>4</v>
      </c>
      <c r="B10" s="121">
        <v>671204</v>
      </c>
      <c r="C10" s="122" t="s">
        <v>113</v>
      </c>
      <c r="D10" s="134">
        <v>3</v>
      </c>
      <c r="E10" s="134">
        <v>2</v>
      </c>
      <c r="F10" s="134">
        <v>2.5</v>
      </c>
      <c r="G10" s="134">
        <v>8</v>
      </c>
      <c r="H10" s="134">
        <v>6</v>
      </c>
      <c r="I10" s="106">
        <f t="shared" si="1"/>
        <v>21.5</v>
      </c>
      <c r="J10" s="106">
        <f t="shared" si="2"/>
        <v>3.2250000000000001</v>
      </c>
      <c r="K10" s="135">
        <v>5</v>
      </c>
      <c r="L10" s="135">
        <v>3</v>
      </c>
      <c r="M10" s="135">
        <v>3</v>
      </c>
      <c r="N10" s="135">
        <v>5</v>
      </c>
      <c r="O10" s="135">
        <v>3</v>
      </c>
      <c r="P10" s="107">
        <f t="shared" si="3"/>
        <v>19</v>
      </c>
      <c r="Q10" s="107">
        <f t="shared" si="4"/>
        <v>0.95000000000000007</v>
      </c>
      <c r="R10" s="108">
        <f t="shared" si="5"/>
        <v>0.7</v>
      </c>
      <c r="S10" s="108">
        <f t="shared" si="6"/>
        <v>0.45</v>
      </c>
      <c r="T10" s="108">
        <f t="shared" si="7"/>
        <v>0.52500000000000002</v>
      </c>
      <c r="U10" s="108">
        <f t="shared" si="8"/>
        <v>1.45</v>
      </c>
      <c r="V10" s="108">
        <f t="shared" si="9"/>
        <v>1.0499999999999998</v>
      </c>
      <c r="W10" s="26">
        <f t="shared" si="10"/>
        <v>40.5</v>
      </c>
      <c r="X10" s="150">
        <f t="shared" si="11"/>
        <v>8.1</v>
      </c>
      <c r="Y10" s="128">
        <v>27</v>
      </c>
      <c r="Z10" s="133">
        <f t="shared" si="12"/>
        <v>21.6</v>
      </c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3"/>
    </row>
    <row r="11" spans="1:44" s="111" customFormat="1" x14ac:dyDescent="0.3">
      <c r="A11" s="105">
        <v>5</v>
      </c>
      <c r="B11" s="121">
        <v>671205</v>
      </c>
      <c r="C11" s="122" t="s">
        <v>114</v>
      </c>
      <c r="D11" s="134">
        <v>9</v>
      </c>
      <c r="E11" s="134">
        <v>8</v>
      </c>
      <c r="F11" s="134">
        <v>9</v>
      </c>
      <c r="G11" s="134">
        <v>10</v>
      </c>
      <c r="H11" s="134">
        <v>12</v>
      </c>
      <c r="I11" s="106">
        <f t="shared" si="1"/>
        <v>48</v>
      </c>
      <c r="J11" s="106">
        <f t="shared" si="2"/>
        <v>7.1999999999999993</v>
      </c>
      <c r="K11" s="135">
        <v>2</v>
      </c>
      <c r="L11" s="135">
        <v>4</v>
      </c>
      <c r="M11" s="135">
        <v>3</v>
      </c>
      <c r="N11" s="135">
        <v>2</v>
      </c>
      <c r="O11" s="135">
        <v>5</v>
      </c>
      <c r="P11" s="107">
        <f t="shared" si="3"/>
        <v>16</v>
      </c>
      <c r="Q11" s="107">
        <f t="shared" si="4"/>
        <v>0.8</v>
      </c>
      <c r="R11" s="108">
        <f t="shared" si="5"/>
        <v>1.45</v>
      </c>
      <c r="S11" s="108">
        <f t="shared" si="6"/>
        <v>1.4</v>
      </c>
      <c r="T11" s="108">
        <f t="shared" si="7"/>
        <v>1.5</v>
      </c>
      <c r="U11" s="108">
        <f t="shared" si="8"/>
        <v>1.6</v>
      </c>
      <c r="V11" s="108">
        <f t="shared" si="9"/>
        <v>2.0499999999999998</v>
      </c>
      <c r="W11" s="26">
        <f t="shared" si="10"/>
        <v>64</v>
      </c>
      <c r="X11" s="150">
        <f t="shared" si="11"/>
        <v>12.8</v>
      </c>
      <c r="Y11" s="128">
        <v>53</v>
      </c>
      <c r="Z11" s="133">
        <f t="shared" si="12"/>
        <v>42.400000000000006</v>
      </c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3"/>
    </row>
    <row r="12" spans="1:44" s="111" customFormat="1" x14ac:dyDescent="0.3">
      <c r="A12" s="105">
        <v>6</v>
      </c>
      <c r="B12" s="121">
        <v>671206</v>
      </c>
      <c r="C12" s="122" t="s">
        <v>115</v>
      </c>
      <c r="D12" s="134">
        <v>12</v>
      </c>
      <c r="E12" s="134">
        <v>13</v>
      </c>
      <c r="F12" s="134">
        <v>14</v>
      </c>
      <c r="G12" s="134">
        <v>10</v>
      </c>
      <c r="H12" s="134">
        <v>12</v>
      </c>
      <c r="I12" s="106">
        <f t="shared" si="1"/>
        <v>61</v>
      </c>
      <c r="J12" s="106">
        <f t="shared" si="2"/>
        <v>9.15</v>
      </c>
      <c r="K12" s="135">
        <v>2.5</v>
      </c>
      <c r="L12" s="135">
        <v>2</v>
      </c>
      <c r="M12" s="135">
        <v>2</v>
      </c>
      <c r="N12" s="135">
        <v>3</v>
      </c>
      <c r="O12" s="135">
        <v>2</v>
      </c>
      <c r="P12" s="107">
        <f t="shared" si="3"/>
        <v>11.5</v>
      </c>
      <c r="Q12" s="107">
        <f t="shared" si="4"/>
        <v>0.57500000000000007</v>
      </c>
      <c r="R12" s="108">
        <f t="shared" si="5"/>
        <v>1.9249999999999998</v>
      </c>
      <c r="S12" s="108">
        <f t="shared" si="6"/>
        <v>2.0499999999999998</v>
      </c>
      <c r="T12" s="108">
        <f t="shared" si="7"/>
        <v>2.2000000000000002</v>
      </c>
      <c r="U12" s="108">
        <f t="shared" si="8"/>
        <v>1.65</v>
      </c>
      <c r="V12" s="108">
        <f t="shared" si="9"/>
        <v>1.9</v>
      </c>
      <c r="W12" s="26">
        <f t="shared" si="10"/>
        <v>72.5</v>
      </c>
      <c r="X12" s="150">
        <f t="shared" si="11"/>
        <v>14.5</v>
      </c>
      <c r="Y12" s="128">
        <v>52</v>
      </c>
      <c r="Z12" s="133">
        <f t="shared" si="12"/>
        <v>41.6</v>
      </c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3"/>
    </row>
    <row r="13" spans="1:44" s="111" customFormat="1" x14ac:dyDescent="0.3">
      <c r="A13" s="105">
        <v>7</v>
      </c>
      <c r="B13" s="121">
        <v>671207</v>
      </c>
      <c r="C13" s="122" t="s">
        <v>116</v>
      </c>
      <c r="D13" s="134">
        <v>2</v>
      </c>
      <c r="E13" s="134">
        <v>2.5</v>
      </c>
      <c r="F13" s="134">
        <v>6</v>
      </c>
      <c r="G13" s="134">
        <v>8</v>
      </c>
      <c r="H13" s="134">
        <v>7</v>
      </c>
      <c r="I13" s="106">
        <f t="shared" si="1"/>
        <v>25.5</v>
      </c>
      <c r="J13" s="106">
        <f t="shared" si="2"/>
        <v>3.8249999999999997</v>
      </c>
      <c r="K13" s="135"/>
      <c r="L13" s="135"/>
      <c r="M13" s="135"/>
      <c r="N13" s="135"/>
      <c r="O13" s="135"/>
      <c r="P13" s="107">
        <f t="shared" si="3"/>
        <v>0</v>
      </c>
      <c r="Q13" s="107">
        <f t="shared" si="4"/>
        <v>0</v>
      </c>
      <c r="R13" s="108">
        <f t="shared" si="5"/>
        <v>0.3</v>
      </c>
      <c r="S13" s="108">
        <f t="shared" si="6"/>
        <v>0.375</v>
      </c>
      <c r="T13" s="108">
        <f t="shared" si="7"/>
        <v>0.89999999999999991</v>
      </c>
      <c r="U13" s="108">
        <f t="shared" si="8"/>
        <v>1.2</v>
      </c>
      <c r="V13" s="108">
        <f t="shared" si="9"/>
        <v>1.05</v>
      </c>
      <c r="W13" s="26">
        <f t="shared" si="10"/>
        <v>25.5</v>
      </c>
      <c r="X13" s="150">
        <f t="shared" si="11"/>
        <v>5.1000000000000005</v>
      </c>
      <c r="Y13" s="128">
        <v>23</v>
      </c>
      <c r="Z13" s="133">
        <f t="shared" si="12"/>
        <v>18.400000000000002</v>
      </c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3"/>
    </row>
    <row r="14" spans="1:44" s="111" customFormat="1" x14ac:dyDescent="0.3">
      <c r="A14" s="105">
        <v>8</v>
      </c>
      <c r="B14" s="121">
        <v>671208</v>
      </c>
      <c r="C14" s="122" t="s">
        <v>117</v>
      </c>
      <c r="D14" s="134">
        <v>12</v>
      </c>
      <c r="E14" s="134">
        <v>10</v>
      </c>
      <c r="F14" s="134">
        <v>13</v>
      </c>
      <c r="G14" s="134">
        <v>14</v>
      </c>
      <c r="H14" s="134">
        <v>15</v>
      </c>
      <c r="I14" s="106">
        <f t="shared" si="1"/>
        <v>64</v>
      </c>
      <c r="J14" s="106">
        <f t="shared" si="2"/>
        <v>9.6</v>
      </c>
      <c r="K14" s="135">
        <v>5</v>
      </c>
      <c r="L14" s="135">
        <v>3</v>
      </c>
      <c r="M14" s="135">
        <v>4</v>
      </c>
      <c r="N14" s="135">
        <v>4</v>
      </c>
      <c r="O14" s="135">
        <v>2</v>
      </c>
      <c r="P14" s="107">
        <f t="shared" si="3"/>
        <v>18</v>
      </c>
      <c r="Q14" s="107">
        <f t="shared" si="4"/>
        <v>0.9</v>
      </c>
      <c r="R14" s="108">
        <f t="shared" si="5"/>
        <v>2.0499999999999998</v>
      </c>
      <c r="S14" s="108">
        <f t="shared" si="6"/>
        <v>1.65</v>
      </c>
      <c r="T14" s="108">
        <f t="shared" si="7"/>
        <v>2.15</v>
      </c>
      <c r="U14" s="108">
        <f t="shared" si="8"/>
        <v>2.3000000000000003</v>
      </c>
      <c r="V14" s="108">
        <f t="shared" si="9"/>
        <v>2.35</v>
      </c>
      <c r="W14" s="26">
        <f t="shared" si="10"/>
        <v>82</v>
      </c>
      <c r="X14" s="150">
        <f t="shared" si="11"/>
        <v>16.400000000000002</v>
      </c>
      <c r="Y14" s="128">
        <v>60</v>
      </c>
      <c r="Z14" s="133">
        <f t="shared" si="12"/>
        <v>48</v>
      </c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3"/>
    </row>
    <row r="15" spans="1:44" s="111" customFormat="1" x14ac:dyDescent="0.3">
      <c r="A15" s="105">
        <v>9</v>
      </c>
      <c r="B15" s="121">
        <v>671209</v>
      </c>
      <c r="C15" s="122" t="s">
        <v>118</v>
      </c>
      <c r="D15" s="134">
        <v>5</v>
      </c>
      <c r="E15" s="134">
        <v>6</v>
      </c>
      <c r="F15" s="134">
        <v>8</v>
      </c>
      <c r="G15" s="134">
        <v>7</v>
      </c>
      <c r="H15" s="134">
        <v>6</v>
      </c>
      <c r="I15" s="106">
        <f t="shared" si="1"/>
        <v>32</v>
      </c>
      <c r="J15" s="106">
        <f t="shared" si="2"/>
        <v>4.8</v>
      </c>
      <c r="K15" s="135">
        <v>4.5</v>
      </c>
      <c r="L15" s="135">
        <v>5</v>
      </c>
      <c r="M15" s="135">
        <v>2</v>
      </c>
      <c r="N15" s="135">
        <v>3</v>
      </c>
      <c r="O15" s="135">
        <v>4</v>
      </c>
      <c r="P15" s="107">
        <f t="shared" si="3"/>
        <v>18.5</v>
      </c>
      <c r="Q15" s="107">
        <f t="shared" si="4"/>
        <v>0.92500000000000004</v>
      </c>
      <c r="R15" s="108">
        <f t="shared" si="5"/>
        <v>0.97499999999999998</v>
      </c>
      <c r="S15" s="108">
        <f t="shared" si="6"/>
        <v>1.1499999999999999</v>
      </c>
      <c r="T15" s="108">
        <f t="shared" si="7"/>
        <v>1.3</v>
      </c>
      <c r="U15" s="108">
        <f t="shared" si="8"/>
        <v>1.2000000000000002</v>
      </c>
      <c r="V15" s="108">
        <f t="shared" si="9"/>
        <v>1.0999999999999999</v>
      </c>
      <c r="W15" s="26">
        <f t="shared" si="10"/>
        <v>50.5</v>
      </c>
      <c r="X15" s="150">
        <f t="shared" si="11"/>
        <v>10.100000000000001</v>
      </c>
      <c r="Y15" s="128">
        <v>40</v>
      </c>
      <c r="Z15" s="133">
        <f t="shared" si="12"/>
        <v>32</v>
      </c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3"/>
    </row>
    <row r="16" spans="1:44" s="111" customFormat="1" x14ac:dyDescent="0.3">
      <c r="A16" s="105">
        <v>10</v>
      </c>
      <c r="B16" s="121">
        <v>671210</v>
      </c>
      <c r="C16" s="122" t="s">
        <v>119</v>
      </c>
      <c r="D16" s="134">
        <v>3</v>
      </c>
      <c r="E16" s="134">
        <v>2.5</v>
      </c>
      <c r="F16" s="134">
        <v>3</v>
      </c>
      <c r="G16" s="134">
        <v>5</v>
      </c>
      <c r="H16" s="134">
        <v>5</v>
      </c>
      <c r="I16" s="106">
        <f t="shared" si="1"/>
        <v>18.5</v>
      </c>
      <c r="J16" s="106">
        <f t="shared" si="2"/>
        <v>2.7749999999999999</v>
      </c>
      <c r="K16" s="135"/>
      <c r="L16" s="135"/>
      <c r="M16" s="135"/>
      <c r="N16" s="135"/>
      <c r="O16" s="135"/>
      <c r="P16" s="107">
        <f t="shared" si="3"/>
        <v>0</v>
      </c>
      <c r="Q16" s="107">
        <f t="shared" si="4"/>
        <v>0</v>
      </c>
      <c r="R16" s="108">
        <f t="shared" si="5"/>
        <v>0.44999999999999996</v>
      </c>
      <c r="S16" s="108">
        <f t="shared" si="6"/>
        <v>0.375</v>
      </c>
      <c r="T16" s="108">
        <f t="shared" si="7"/>
        <v>0.44999999999999996</v>
      </c>
      <c r="U16" s="108">
        <f t="shared" si="8"/>
        <v>0.75</v>
      </c>
      <c r="V16" s="108">
        <f t="shared" si="9"/>
        <v>0.75</v>
      </c>
      <c r="W16" s="26">
        <f t="shared" si="10"/>
        <v>18.5</v>
      </c>
      <c r="X16" s="150">
        <f t="shared" si="11"/>
        <v>3.7</v>
      </c>
      <c r="Y16" s="128">
        <v>22</v>
      </c>
      <c r="Z16" s="133">
        <f t="shared" si="12"/>
        <v>17.600000000000001</v>
      </c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3"/>
    </row>
    <row r="17" spans="1:44" s="111" customFormat="1" x14ac:dyDescent="0.3">
      <c r="A17" s="105">
        <v>11</v>
      </c>
      <c r="B17" s="121">
        <v>671211</v>
      </c>
      <c r="C17" s="122" t="s">
        <v>120</v>
      </c>
      <c r="D17" s="134">
        <v>2</v>
      </c>
      <c r="E17" s="134">
        <v>2.5</v>
      </c>
      <c r="F17" s="134">
        <v>3</v>
      </c>
      <c r="G17" s="134">
        <v>2</v>
      </c>
      <c r="H17" s="134">
        <v>2</v>
      </c>
      <c r="I17" s="106">
        <f t="shared" si="1"/>
        <v>11.5</v>
      </c>
      <c r="J17" s="106">
        <f t="shared" si="2"/>
        <v>1.7249999999999999</v>
      </c>
      <c r="K17" s="135">
        <v>4</v>
      </c>
      <c r="L17" s="135">
        <v>2</v>
      </c>
      <c r="M17" s="135">
        <v>4</v>
      </c>
      <c r="N17" s="135">
        <v>1</v>
      </c>
      <c r="O17" s="135">
        <v>2</v>
      </c>
      <c r="P17" s="107">
        <f t="shared" si="3"/>
        <v>13</v>
      </c>
      <c r="Q17" s="107">
        <f t="shared" si="4"/>
        <v>0.65</v>
      </c>
      <c r="R17" s="108">
        <f t="shared" si="5"/>
        <v>0.5</v>
      </c>
      <c r="S17" s="108">
        <f t="shared" si="6"/>
        <v>0.47499999999999998</v>
      </c>
      <c r="T17" s="108">
        <f t="shared" si="7"/>
        <v>0.64999999999999991</v>
      </c>
      <c r="U17" s="108">
        <f t="shared" si="8"/>
        <v>0.35</v>
      </c>
      <c r="V17" s="108">
        <f t="shared" si="9"/>
        <v>0.4</v>
      </c>
      <c r="W17" s="26">
        <f t="shared" si="10"/>
        <v>24.5</v>
      </c>
      <c r="X17" s="150">
        <f t="shared" si="11"/>
        <v>4.9000000000000004</v>
      </c>
      <c r="Y17" s="128">
        <v>12</v>
      </c>
      <c r="Z17" s="133">
        <f t="shared" si="12"/>
        <v>9.6000000000000014</v>
      </c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3"/>
    </row>
    <row r="18" spans="1:44" s="111" customFormat="1" x14ac:dyDescent="0.3">
      <c r="A18" s="105">
        <v>12</v>
      </c>
      <c r="B18" s="121">
        <v>671212</v>
      </c>
      <c r="C18" s="122" t="s">
        <v>121</v>
      </c>
      <c r="D18" s="134">
        <v>3</v>
      </c>
      <c r="E18" s="134">
        <v>3</v>
      </c>
      <c r="F18" s="134">
        <v>3.5</v>
      </c>
      <c r="G18" s="134">
        <v>3</v>
      </c>
      <c r="H18" s="134">
        <v>2</v>
      </c>
      <c r="I18" s="106">
        <f t="shared" si="1"/>
        <v>14.5</v>
      </c>
      <c r="J18" s="106">
        <f t="shared" si="2"/>
        <v>2.1749999999999998</v>
      </c>
      <c r="K18" s="135">
        <v>2</v>
      </c>
      <c r="L18" s="135">
        <v>3</v>
      </c>
      <c r="M18" s="135">
        <v>1</v>
      </c>
      <c r="N18" s="135">
        <v>3</v>
      </c>
      <c r="O18" s="135">
        <v>2</v>
      </c>
      <c r="P18" s="107">
        <f t="shared" si="3"/>
        <v>11</v>
      </c>
      <c r="Q18" s="107">
        <f t="shared" si="4"/>
        <v>0.55000000000000004</v>
      </c>
      <c r="R18" s="108">
        <f t="shared" si="5"/>
        <v>0.54999999999999993</v>
      </c>
      <c r="S18" s="108">
        <f t="shared" si="6"/>
        <v>0.6</v>
      </c>
      <c r="T18" s="108">
        <f t="shared" si="7"/>
        <v>0.57500000000000007</v>
      </c>
      <c r="U18" s="108">
        <f t="shared" si="8"/>
        <v>0.6</v>
      </c>
      <c r="V18" s="108">
        <f t="shared" si="9"/>
        <v>0.4</v>
      </c>
      <c r="W18" s="26">
        <f t="shared" si="10"/>
        <v>25.5</v>
      </c>
      <c r="X18" s="150">
        <f t="shared" si="11"/>
        <v>5.1000000000000005</v>
      </c>
      <c r="Y18" s="128">
        <v>19</v>
      </c>
      <c r="Z18" s="133">
        <f t="shared" si="12"/>
        <v>15.200000000000001</v>
      </c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3"/>
    </row>
    <row r="19" spans="1:44" s="111" customFormat="1" x14ac:dyDescent="0.3">
      <c r="A19" s="105">
        <v>13</v>
      </c>
      <c r="B19" s="121">
        <v>671213</v>
      </c>
      <c r="C19" s="122" t="s">
        <v>122</v>
      </c>
      <c r="D19" s="134">
        <v>8</v>
      </c>
      <c r="E19" s="134">
        <v>9</v>
      </c>
      <c r="F19" s="134">
        <v>8</v>
      </c>
      <c r="G19" s="134">
        <v>9</v>
      </c>
      <c r="H19" s="134">
        <v>9</v>
      </c>
      <c r="I19" s="106">
        <f t="shared" si="1"/>
        <v>43</v>
      </c>
      <c r="J19" s="106">
        <f t="shared" si="2"/>
        <v>6.45</v>
      </c>
      <c r="K19" s="135">
        <v>4.5</v>
      </c>
      <c r="L19" s="135">
        <v>4</v>
      </c>
      <c r="M19" s="135">
        <v>5</v>
      </c>
      <c r="N19" s="135">
        <v>4</v>
      </c>
      <c r="O19" s="135">
        <v>3</v>
      </c>
      <c r="P19" s="107">
        <f t="shared" si="3"/>
        <v>20.5</v>
      </c>
      <c r="Q19" s="107">
        <f t="shared" si="4"/>
        <v>1.0250000000000001</v>
      </c>
      <c r="R19" s="108">
        <f t="shared" si="5"/>
        <v>1.425</v>
      </c>
      <c r="S19" s="108">
        <f t="shared" si="6"/>
        <v>1.5499999999999998</v>
      </c>
      <c r="T19" s="108">
        <f t="shared" si="7"/>
        <v>1.45</v>
      </c>
      <c r="U19" s="108">
        <f t="shared" si="8"/>
        <v>1.5499999999999998</v>
      </c>
      <c r="V19" s="108">
        <f t="shared" si="9"/>
        <v>1.5</v>
      </c>
      <c r="W19" s="26">
        <f t="shared" si="10"/>
        <v>63.5</v>
      </c>
      <c r="X19" s="150">
        <f t="shared" si="11"/>
        <v>12.700000000000001</v>
      </c>
      <c r="Y19" s="128">
        <v>43</v>
      </c>
      <c r="Z19" s="133">
        <f t="shared" si="12"/>
        <v>34.4</v>
      </c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3"/>
    </row>
    <row r="20" spans="1:44" s="111" customFormat="1" x14ac:dyDescent="0.3">
      <c r="A20" s="105">
        <v>14</v>
      </c>
      <c r="B20" s="121">
        <v>671214</v>
      </c>
      <c r="C20" s="122" t="s">
        <v>123</v>
      </c>
      <c r="D20" s="134">
        <v>7</v>
      </c>
      <c r="E20" s="134">
        <v>6</v>
      </c>
      <c r="F20" s="134">
        <v>8</v>
      </c>
      <c r="G20" s="134">
        <v>9</v>
      </c>
      <c r="H20" s="134">
        <v>8</v>
      </c>
      <c r="I20" s="106">
        <f t="shared" si="1"/>
        <v>38</v>
      </c>
      <c r="J20" s="106">
        <f t="shared" si="2"/>
        <v>5.7</v>
      </c>
      <c r="K20" s="135">
        <v>2</v>
      </c>
      <c r="L20" s="135">
        <v>2</v>
      </c>
      <c r="M20" s="135">
        <v>4</v>
      </c>
      <c r="N20" s="135">
        <v>3</v>
      </c>
      <c r="O20" s="135">
        <v>2</v>
      </c>
      <c r="P20" s="107">
        <f t="shared" si="3"/>
        <v>13</v>
      </c>
      <c r="Q20" s="107">
        <f t="shared" si="4"/>
        <v>0.65</v>
      </c>
      <c r="R20" s="108">
        <f t="shared" si="5"/>
        <v>1.1500000000000001</v>
      </c>
      <c r="S20" s="108">
        <f t="shared" si="6"/>
        <v>0.99999999999999989</v>
      </c>
      <c r="T20" s="108">
        <f t="shared" si="7"/>
        <v>1.4</v>
      </c>
      <c r="U20" s="108">
        <f t="shared" si="8"/>
        <v>1.5</v>
      </c>
      <c r="V20" s="108">
        <f t="shared" si="9"/>
        <v>1.3</v>
      </c>
      <c r="W20" s="26">
        <f t="shared" si="10"/>
        <v>51</v>
      </c>
      <c r="X20" s="150">
        <f t="shared" si="11"/>
        <v>10.200000000000001</v>
      </c>
      <c r="Y20" s="128">
        <v>41</v>
      </c>
      <c r="Z20" s="133">
        <f t="shared" si="12"/>
        <v>32.800000000000004</v>
      </c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3"/>
    </row>
    <row r="21" spans="1:44" s="111" customFormat="1" x14ac:dyDescent="0.3">
      <c r="A21" s="105">
        <v>15</v>
      </c>
      <c r="B21" s="121">
        <v>671215</v>
      </c>
      <c r="C21" s="122" t="s">
        <v>124</v>
      </c>
      <c r="D21" s="134">
        <v>6</v>
      </c>
      <c r="E21" s="134">
        <v>8</v>
      </c>
      <c r="F21" s="134">
        <v>6</v>
      </c>
      <c r="G21" s="134">
        <v>6</v>
      </c>
      <c r="H21" s="134">
        <v>6</v>
      </c>
      <c r="I21" s="106">
        <f t="shared" si="1"/>
        <v>32</v>
      </c>
      <c r="J21" s="106">
        <f t="shared" si="2"/>
        <v>4.8</v>
      </c>
      <c r="K21" s="135">
        <v>2</v>
      </c>
      <c r="L21" s="135">
        <v>4</v>
      </c>
      <c r="M21" s="135">
        <v>4</v>
      </c>
      <c r="N21" s="135">
        <v>1</v>
      </c>
      <c r="O21" s="135">
        <v>3.5</v>
      </c>
      <c r="P21" s="107">
        <f t="shared" si="3"/>
        <v>14.5</v>
      </c>
      <c r="Q21" s="107">
        <f t="shared" si="4"/>
        <v>0.72500000000000009</v>
      </c>
      <c r="R21" s="108">
        <f t="shared" si="5"/>
        <v>0.99999999999999989</v>
      </c>
      <c r="S21" s="108">
        <f t="shared" si="6"/>
        <v>1.4</v>
      </c>
      <c r="T21" s="108">
        <f t="shared" si="7"/>
        <v>1.0999999999999999</v>
      </c>
      <c r="U21" s="108">
        <f t="shared" si="8"/>
        <v>0.95</v>
      </c>
      <c r="V21" s="108">
        <f t="shared" si="9"/>
        <v>1.075</v>
      </c>
      <c r="W21" s="26">
        <f t="shared" si="10"/>
        <v>46.5</v>
      </c>
      <c r="X21" s="150">
        <f t="shared" si="11"/>
        <v>9.3000000000000007</v>
      </c>
      <c r="Y21" s="128">
        <v>40</v>
      </c>
      <c r="Z21" s="133">
        <f t="shared" si="12"/>
        <v>32</v>
      </c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3"/>
    </row>
    <row r="22" spans="1:44" s="111" customFormat="1" x14ac:dyDescent="0.3">
      <c r="A22" s="105">
        <v>16</v>
      </c>
      <c r="B22" s="121">
        <v>671216</v>
      </c>
      <c r="C22" s="122" t="s">
        <v>125</v>
      </c>
      <c r="D22" s="134">
        <v>4</v>
      </c>
      <c r="E22" s="134">
        <v>4.5</v>
      </c>
      <c r="F22" s="134">
        <v>3</v>
      </c>
      <c r="G22" s="134">
        <v>5</v>
      </c>
      <c r="H22" s="134">
        <v>6</v>
      </c>
      <c r="I22" s="106">
        <f t="shared" si="1"/>
        <v>22.5</v>
      </c>
      <c r="J22" s="106">
        <f t="shared" si="2"/>
        <v>3.375</v>
      </c>
      <c r="K22" s="135">
        <v>2</v>
      </c>
      <c r="L22" s="135">
        <v>3</v>
      </c>
      <c r="M22" s="135">
        <v>4</v>
      </c>
      <c r="N22" s="135">
        <v>3</v>
      </c>
      <c r="O22" s="135">
        <v>3</v>
      </c>
      <c r="P22" s="107">
        <f t="shared" si="3"/>
        <v>15</v>
      </c>
      <c r="Q22" s="107">
        <f t="shared" si="4"/>
        <v>0.75</v>
      </c>
      <c r="R22" s="108">
        <f t="shared" si="5"/>
        <v>0.7</v>
      </c>
      <c r="S22" s="108">
        <f t="shared" si="6"/>
        <v>0.82499999999999996</v>
      </c>
      <c r="T22" s="108">
        <f t="shared" si="7"/>
        <v>0.64999999999999991</v>
      </c>
      <c r="U22" s="108">
        <f t="shared" si="8"/>
        <v>0.9</v>
      </c>
      <c r="V22" s="108">
        <f t="shared" si="9"/>
        <v>1.0499999999999998</v>
      </c>
      <c r="W22" s="26">
        <f t="shared" si="10"/>
        <v>37.5</v>
      </c>
      <c r="X22" s="150">
        <f t="shared" si="11"/>
        <v>7.5</v>
      </c>
      <c r="Y22" s="128">
        <v>26</v>
      </c>
      <c r="Z22" s="133">
        <f t="shared" si="12"/>
        <v>20.8</v>
      </c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3"/>
    </row>
    <row r="23" spans="1:44" s="111" customFormat="1" x14ac:dyDescent="0.3">
      <c r="A23" s="105">
        <v>17</v>
      </c>
      <c r="B23" s="121">
        <v>671217</v>
      </c>
      <c r="C23" s="122" t="s">
        <v>126</v>
      </c>
      <c r="D23" s="134">
        <v>2</v>
      </c>
      <c r="E23" s="134">
        <v>2.5</v>
      </c>
      <c r="F23" s="134">
        <v>6</v>
      </c>
      <c r="G23" s="134">
        <v>8</v>
      </c>
      <c r="H23" s="134">
        <v>6</v>
      </c>
      <c r="I23" s="106">
        <f t="shared" si="1"/>
        <v>24.5</v>
      </c>
      <c r="J23" s="106">
        <f t="shared" si="2"/>
        <v>3.6749999999999998</v>
      </c>
      <c r="K23" s="135">
        <v>2</v>
      </c>
      <c r="L23" s="135">
        <v>4</v>
      </c>
      <c r="M23" s="135">
        <v>1</v>
      </c>
      <c r="N23" s="135">
        <v>3</v>
      </c>
      <c r="O23" s="135">
        <v>2</v>
      </c>
      <c r="P23" s="107">
        <f t="shared" si="3"/>
        <v>12</v>
      </c>
      <c r="Q23" s="107">
        <f t="shared" si="4"/>
        <v>0.60000000000000009</v>
      </c>
      <c r="R23" s="108">
        <f t="shared" si="5"/>
        <v>0.4</v>
      </c>
      <c r="S23" s="108">
        <f t="shared" si="6"/>
        <v>0.57499999999999996</v>
      </c>
      <c r="T23" s="108">
        <f t="shared" si="7"/>
        <v>0.95</v>
      </c>
      <c r="U23" s="108">
        <f t="shared" si="8"/>
        <v>1.35</v>
      </c>
      <c r="V23" s="108">
        <f t="shared" si="9"/>
        <v>0.99999999999999989</v>
      </c>
      <c r="W23" s="26">
        <f t="shared" si="10"/>
        <v>36.5</v>
      </c>
      <c r="X23" s="150">
        <f t="shared" si="11"/>
        <v>7.3000000000000007</v>
      </c>
      <c r="Y23" s="128">
        <v>28</v>
      </c>
      <c r="Z23" s="133">
        <f t="shared" si="12"/>
        <v>22.400000000000002</v>
      </c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3"/>
    </row>
    <row r="24" spans="1:44" s="111" customFormat="1" x14ac:dyDescent="0.3">
      <c r="A24" s="105">
        <v>18</v>
      </c>
      <c r="B24" s="121">
        <v>671218</v>
      </c>
      <c r="C24" s="122" t="s">
        <v>127</v>
      </c>
      <c r="D24" s="134">
        <v>12</v>
      </c>
      <c r="E24" s="134">
        <v>6</v>
      </c>
      <c r="F24" s="134">
        <v>8</v>
      </c>
      <c r="G24" s="134">
        <v>9</v>
      </c>
      <c r="H24" s="134">
        <v>8</v>
      </c>
      <c r="I24" s="106">
        <f t="shared" si="1"/>
        <v>43</v>
      </c>
      <c r="J24" s="106">
        <f t="shared" si="2"/>
        <v>6.45</v>
      </c>
      <c r="K24" s="135">
        <v>4</v>
      </c>
      <c r="L24" s="135">
        <v>3</v>
      </c>
      <c r="M24" s="135">
        <v>4</v>
      </c>
      <c r="N24" s="135">
        <v>2</v>
      </c>
      <c r="O24" s="135">
        <v>3</v>
      </c>
      <c r="P24" s="107">
        <f t="shared" si="3"/>
        <v>16</v>
      </c>
      <c r="Q24" s="107">
        <f t="shared" si="4"/>
        <v>0.8</v>
      </c>
      <c r="R24" s="108">
        <f t="shared" si="5"/>
        <v>1.9999999999999998</v>
      </c>
      <c r="S24" s="108">
        <f t="shared" si="6"/>
        <v>1.0499999999999998</v>
      </c>
      <c r="T24" s="108">
        <f t="shared" si="7"/>
        <v>1.4</v>
      </c>
      <c r="U24" s="108">
        <f t="shared" si="8"/>
        <v>1.45</v>
      </c>
      <c r="V24" s="108">
        <f t="shared" si="9"/>
        <v>1.35</v>
      </c>
      <c r="W24" s="26">
        <f t="shared" si="10"/>
        <v>59</v>
      </c>
      <c r="X24" s="150">
        <f t="shared" si="11"/>
        <v>11.8</v>
      </c>
      <c r="Y24" s="128">
        <v>54</v>
      </c>
      <c r="Z24" s="133">
        <f t="shared" si="12"/>
        <v>43.2</v>
      </c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3"/>
    </row>
    <row r="25" spans="1:44" s="111" customFormat="1" x14ac:dyDescent="0.3">
      <c r="A25" s="105">
        <v>19</v>
      </c>
      <c r="B25" s="121">
        <v>671219</v>
      </c>
      <c r="C25" s="122" t="s">
        <v>128</v>
      </c>
      <c r="D25" s="134">
        <v>10</v>
      </c>
      <c r="E25" s="134">
        <v>8</v>
      </c>
      <c r="F25" s="134">
        <v>9</v>
      </c>
      <c r="G25" s="134">
        <v>9</v>
      </c>
      <c r="H25" s="134">
        <v>9</v>
      </c>
      <c r="I25" s="106">
        <f t="shared" si="1"/>
        <v>45</v>
      </c>
      <c r="J25" s="106">
        <f t="shared" si="2"/>
        <v>6.75</v>
      </c>
      <c r="K25" s="135">
        <v>4</v>
      </c>
      <c r="L25" s="135">
        <v>3</v>
      </c>
      <c r="M25" s="135">
        <v>4</v>
      </c>
      <c r="N25" s="135">
        <v>2.2000000000000002</v>
      </c>
      <c r="O25" s="135">
        <v>4</v>
      </c>
      <c r="P25" s="107">
        <f t="shared" si="3"/>
        <v>17.2</v>
      </c>
      <c r="Q25" s="107">
        <f t="shared" si="4"/>
        <v>0.86</v>
      </c>
      <c r="R25" s="108">
        <f t="shared" si="5"/>
        <v>1.7</v>
      </c>
      <c r="S25" s="108">
        <f t="shared" si="6"/>
        <v>1.35</v>
      </c>
      <c r="T25" s="108">
        <f t="shared" si="7"/>
        <v>1.5499999999999998</v>
      </c>
      <c r="U25" s="108">
        <f t="shared" si="8"/>
        <v>1.46</v>
      </c>
      <c r="V25" s="108">
        <f t="shared" si="9"/>
        <v>1.5499999999999998</v>
      </c>
      <c r="W25" s="26">
        <f t="shared" si="10"/>
        <v>62.2</v>
      </c>
      <c r="X25" s="150">
        <f t="shared" si="11"/>
        <v>12.440000000000001</v>
      </c>
      <c r="Y25" s="128">
        <v>46</v>
      </c>
      <c r="Z25" s="133">
        <f t="shared" si="12"/>
        <v>36.800000000000004</v>
      </c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3"/>
    </row>
    <row r="26" spans="1:44" s="111" customFormat="1" x14ac:dyDescent="0.3">
      <c r="A26" s="105">
        <v>20</v>
      </c>
      <c r="B26" s="121">
        <v>671220</v>
      </c>
      <c r="C26" s="122" t="s">
        <v>129</v>
      </c>
      <c r="D26" s="134">
        <v>10</v>
      </c>
      <c r="E26" s="134">
        <v>11</v>
      </c>
      <c r="F26" s="134">
        <v>11.5</v>
      </c>
      <c r="G26" s="134">
        <v>12</v>
      </c>
      <c r="H26" s="134">
        <v>14</v>
      </c>
      <c r="I26" s="106">
        <f t="shared" si="1"/>
        <v>58.5</v>
      </c>
      <c r="J26" s="106">
        <f t="shared" si="2"/>
        <v>8.7750000000000004</v>
      </c>
      <c r="K26" s="135">
        <v>2</v>
      </c>
      <c r="L26" s="135">
        <v>2</v>
      </c>
      <c r="M26" s="135">
        <v>2.5</v>
      </c>
      <c r="N26" s="135">
        <v>3</v>
      </c>
      <c r="O26" s="135">
        <v>2</v>
      </c>
      <c r="P26" s="107">
        <f t="shared" si="3"/>
        <v>11.5</v>
      </c>
      <c r="Q26" s="107">
        <f t="shared" si="4"/>
        <v>0.57500000000000007</v>
      </c>
      <c r="R26" s="108">
        <f t="shared" si="5"/>
        <v>1.6</v>
      </c>
      <c r="S26" s="108">
        <f t="shared" si="6"/>
        <v>1.75</v>
      </c>
      <c r="T26" s="108">
        <f t="shared" si="7"/>
        <v>1.8499999999999999</v>
      </c>
      <c r="U26" s="108">
        <f t="shared" si="8"/>
        <v>1.9499999999999997</v>
      </c>
      <c r="V26" s="108">
        <f t="shared" si="9"/>
        <v>2.2000000000000002</v>
      </c>
      <c r="W26" s="26">
        <f t="shared" si="10"/>
        <v>70</v>
      </c>
      <c r="X26" s="150">
        <f t="shared" si="11"/>
        <v>14</v>
      </c>
      <c r="Y26" s="128">
        <v>56</v>
      </c>
      <c r="Z26" s="133">
        <f t="shared" si="12"/>
        <v>44.800000000000004</v>
      </c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3"/>
    </row>
    <row r="27" spans="1:44" s="111" customFormat="1" x14ac:dyDescent="0.3">
      <c r="A27" s="105">
        <v>21</v>
      </c>
      <c r="B27" s="121">
        <v>671221</v>
      </c>
      <c r="C27" s="122" t="s">
        <v>130</v>
      </c>
      <c r="D27" s="134">
        <v>8</v>
      </c>
      <c r="E27" s="134">
        <v>7</v>
      </c>
      <c r="F27" s="134">
        <v>6</v>
      </c>
      <c r="G27" s="134">
        <v>9</v>
      </c>
      <c r="H27" s="134">
        <v>8</v>
      </c>
      <c r="I27" s="106">
        <f t="shared" si="1"/>
        <v>38</v>
      </c>
      <c r="J27" s="106">
        <f t="shared" si="2"/>
        <v>5.7</v>
      </c>
      <c r="K27" s="135">
        <v>2</v>
      </c>
      <c r="L27" s="135">
        <v>3</v>
      </c>
      <c r="M27" s="135">
        <v>2.1</v>
      </c>
      <c r="N27" s="135">
        <v>1.1000000000000001</v>
      </c>
      <c r="O27" s="135">
        <v>2</v>
      </c>
      <c r="P27" s="107">
        <f t="shared" si="3"/>
        <v>10.199999999999999</v>
      </c>
      <c r="Q27" s="107">
        <f t="shared" si="4"/>
        <v>0.51</v>
      </c>
      <c r="R27" s="108">
        <f t="shared" si="5"/>
        <v>1.3</v>
      </c>
      <c r="S27" s="108">
        <f t="shared" si="6"/>
        <v>1.2000000000000002</v>
      </c>
      <c r="T27" s="108">
        <f t="shared" si="7"/>
        <v>1.0049999999999999</v>
      </c>
      <c r="U27" s="108">
        <f t="shared" si="8"/>
        <v>1.4049999999999998</v>
      </c>
      <c r="V27" s="108">
        <f t="shared" si="9"/>
        <v>1.3</v>
      </c>
      <c r="W27" s="26">
        <f t="shared" si="10"/>
        <v>48.2</v>
      </c>
      <c r="X27" s="150">
        <f t="shared" si="11"/>
        <v>9.64</v>
      </c>
      <c r="Y27" s="128">
        <v>31</v>
      </c>
      <c r="Z27" s="133">
        <f t="shared" si="12"/>
        <v>24.8</v>
      </c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3"/>
    </row>
    <row r="28" spans="1:44" s="111" customFormat="1" x14ac:dyDescent="0.3">
      <c r="A28" s="105">
        <v>22</v>
      </c>
      <c r="B28" s="121">
        <v>671222</v>
      </c>
      <c r="C28" s="122" t="s">
        <v>131</v>
      </c>
      <c r="D28" s="134">
        <v>14</v>
      </c>
      <c r="E28" s="134">
        <v>15</v>
      </c>
      <c r="F28" s="134">
        <v>16</v>
      </c>
      <c r="G28" s="134">
        <v>14</v>
      </c>
      <c r="H28" s="134">
        <v>12</v>
      </c>
      <c r="I28" s="106">
        <f t="shared" si="1"/>
        <v>71</v>
      </c>
      <c r="J28" s="106">
        <f t="shared" si="2"/>
        <v>10.65</v>
      </c>
      <c r="K28" s="135">
        <v>4</v>
      </c>
      <c r="L28" s="135">
        <v>3</v>
      </c>
      <c r="M28" s="135">
        <v>5</v>
      </c>
      <c r="N28" s="135">
        <v>5</v>
      </c>
      <c r="O28" s="135">
        <v>4</v>
      </c>
      <c r="P28" s="107">
        <f t="shared" si="3"/>
        <v>21</v>
      </c>
      <c r="Q28" s="107">
        <f t="shared" si="4"/>
        <v>1.05</v>
      </c>
      <c r="R28" s="108">
        <f t="shared" si="5"/>
        <v>2.3000000000000003</v>
      </c>
      <c r="S28" s="108">
        <f t="shared" si="6"/>
        <v>2.4</v>
      </c>
      <c r="T28" s="108">
        <f t="shared" si="7"/>
        <v>2.65</v>
      </c>
      <c r="U28" s="108">
        <f t="shared" si="8"/>
        <v>2.35</v>
      </c>
      <c r="V28" s="108">
        <f t="shared" si="9"/>
        <v>1.9999999999999998</v>
      </c>
      <c r="W28" s="26">
        <f t="shared" si="10"/>
        <v>92</v>
      </c>
      <c r="X28" s="150">
        <f t="shared" si="11"/>
        <v>18.400000000000002</v>
      </c>
      <c r="Y28" s="128">
        <v>70</v>
      </c>
      <c r="Z28" s="133">
        <f t="shared" si="12"/>
        <v>56</v>
      </c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3"/>
    </row>
    <row r="29" spans="1:44" s="111" customFormat="1" x14ac:dyDescent="0.3">
      <c r="A29" s="105">
        <v>23</v>
      </c>
      <c r="B29" s="121">
        <v>671223</v>
      </c>
      <c r="C29" s="122" t="s">
        <v>132</v>
      </c>
      <c r="D29" s="134">
        <v>2</v>
      </c>
      <c r="E29" s="134">
        <v>2</v>
      </c>
      <c r="F29" s="134">
        <v>0</v>
      </c>
      <c r="G29" s="134">
        <v>2</v>
      </c>
      <c r="H29" s="134">
        <v>3</v>
      </c>
      <c r="I29" s="106">
        <f t="shared" si="1"/>
        <v>9</v>
      </c>
      <c r="J29" s="106">
        <f t="shared" si="2"/>
        <v>1.3499999999999999</v>
      </c>
      <c r="K29" s="135">
        <v>0</v>
      </c>
      <c r="L29" s="135">
        <v>1</v>
      </c>
      <c r="M29" s="135">
        <v>2</v>
      </c>
      <c r="N29" s="135">
        <v>0</v>
      </c>
      <c r="O29" s="135">
        <v>2</v>
      </c>
      <c r="P29" s="107">
        <f t="shared" si="3"/>
        <v>5</v>
      </c>
      <c r="Q29" s="107">
        <f t="shared" si="4"/>
        <v>0.25</v>
      </c>
      <c r="R29" s="108">
        <f t="shared" si="5"/>
        <v>0.3</v>
      </c>
      <c r="S29" s="108">
        <f t="shared" si="6"/>
        <v>0.35</v>
      </c>
      <c r="T29" s="108">
        <f t="shared" si="7"/>
        <v>0.1</v>
      </c>
      <c r="U29" s="108">
        <f t="shared" si="8"/>
        <v>0.3</v>
      </c>
      <c r="V29" s="108">
        <f t="shared" si="9"/>
        <v>0.54999999999999993</v>
      </c>
      <c r="W29" s="26">
        <f t="shared" si="10"/>
        <v>14</v>
      </c>
      <c r="X29" s="150">
        <f t="shared" si="11"/>
        <v>2.8000000000000003</v>
      </c>
      <c r="Y29" s="128">
        <v>9</v>
      </c>
      <c r="Z29" s="133">
        <f t="shared" si="12"/>
        <v>7.2</v>
      </c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3"/>
    </row>
    <row r="30" spans="1:44" s="111" customFormat="1" x14ac:dyDescent="0.3">
      <c r="A30" s="105">
        <v>24</v>
      </c>
      <c r="B30" s="121">
        <v>671224</v>
      </c>
      <c r="C30" s="122" t="s">
        <v>133</v>
      </c>
      <c r="D30" s="134">
        <v>9</v>
      </c>
      <c r="E30" s="134">
        <v>12</v>
      </c>
      <c r="F30" s="134">
        <v>10.5</v>
      </c>
      <c r="G30" s="134">
        <v>12</v>
      </c>
      <c r="H30" s="134">
        <v>8</v>
      </c>
      <c r="I30" s="106">
        <f t="shared" si="1"/>
        <v>51.5</v>
      </c>
      <c r="J30" s="106">
        <f t="shared" si="2"/>
        <v>7.7249999999999996</v>
      </c>
      <c r="K30" s="135">
        <v>2</v>
      </c>
      <c r="L30" s="135">
        <v>3</v>
      </c>
      <c r="M30" s="135">
        <v>4</v>
      </c>
      <c r="N30" s="135">
        <v>4</v>
      </c>
      <c r="O30" s="135">
        <v>3.9</v>
      </c>
      <c r="P30" s="107">
        <f t="shared" si="3"/>
        <v>16.899999999999999</v>
      </c>
      <c r="Q30" s="107">
        <f t="shared" si="4"/>
        <v>0.84499999999999997</v>
      </c>
      <c r="R30" s="108">
        <f t="shared" si="5"/>
        <v>1.45</v>
      </c>
      <c r="S30" s="108">
        <f t="shared" si="6"/>
        <v>1.9499999999999997</v>
      </c>
      <c r="T30" s="108">
        <f t="shared" si="7"/>
        <v>1.7749999999999999</v>
      </c>
      <c r="U30" s="108">
        <f t="shared" si="8"/>
        <v>1.9999999999999998</v>
      </c>
      <c r="V30" s="108">
        <f t="shared" si="9"/>
        <v>1.395</v>
      </c>
      <c r="W30" s="26">
        <f t="shared" si="10"/>
        <v>68.400000000000006</v>
      </c>
      <c r="X30" s="150">
        <f t="shared" si="11"/>
        <v>13.680000000000001</v>
      </c>
      <c r="Y30" s="128">
        <v>43</v>
      </c>
      <c r="Z30" s="133">
        <f t="shared" si="12"/>
        <v>34.4</v>
      </c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3"/>
    </row>
    <row r="31" spans="1:44" s="111" customFormat="1" x14ac:dyDescent="0.3">
      <c r="A31" s="105">
        <v>25</v>
      </c>
      <c r="B31" s="121">
        <v>671225</v>
      </c>
      <c r="C31" s="122" t="s">
        <v>134</v>
      </c>
      <c r="D31" s="134">
        <v>8</v>
      </c>
      <c r="E31" s="134">
        <v>6</v>
      </c>
      <c r="F31" s="134">
        <v>9</v>
      </c>
      <c r="G31" s="134">
        <v>8</v>
      </c>
      <c r="H31" s="134">
        <v>9</v>
      </c>
      <c r="I31" s="106">
        <f t="shared" si="1"/>
        <v>40</v>
      </c>
      <c r="J31" s="106">
        <f t="shared" si="2"/>
        <v>6</v>
      </c>
      <c r="K31" s="135">
        <v>3</v>
      </c>
      <c r="L31" s="135">
        <v>4</v>
      </c>
      <c r="M31" s="135">
        <v>3.4</v>
      </c>
      <c r="N31" s="135">
        <v>3</v>
      </c>
      <c r="O31" s="135">
        <v>2</v>
      </c>
      <c r="P31" s="107">
        <f t="shared" si="3"/>
        <v>15.4</v>
      </c>
      <c r="Q31" s="107">
        <f t="shared" si="4"/>
        <v>0.77</v>
      </c>
      <c r="R31" s="108">
        <f t="shared" si="5"/>
        <v>1.35</v>
      </c>
      <c r="S31" s="108">
        <f t="shared" si="6"/>
        <v>1.0999999999999999</v>
      </c>
      <c r="T31" s="108">
        <f t="shared" si="7"/>
        <v>1.5199999999999998</v>
      </c>
      <c r="U31" s="108">
        <f t="shared" si="8"/>
        <v>1.35</v>
      </c>
      <c r="V31" s="108">
        <f t="shared" si="9"/>
        <v>1.45</v>
      </c>
      <c r="W31" s="26">
        <f t="shared" si="10"/>
        <v>55.4</v>
      </c>
      <c r="X31" s="150">
        <f t="shared" si="11"/>
        <v>11.08</v>
      </c>
      <c r="Y31" s="128">
        <v>40</v>
      </c>
      <c r="Z31" s="133">
        <f t="shared" si="12"/>
        <v>32</v>
      </c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3"/>
    </row>
    <row r="32" spans="1:44" s="111" customFormat="1" x14ac:dyDescent="0.3">
      <c r="A32" s="105">
        <v>26</v>
      </c>
      <c r="B32" s="121">
        <v>671226</v>
      </c>
      <c r="C32" s="122" t="s">
        <v>135</v>
      </c>
      <c r="D32" s="134">
        <v>2</v>
      </c>
      <c r="E32" s="134">
        <v>3</v>
      </c>
      <c r="F32" s="134">
        <v>2</v>
      </c>
      <c r="G32" s="134">
        <v>4</v>
      </c>
      <c r="H32" s="134">
        <v>5</v>
      </c>
      <c r="I32" s="106">
        <f t="shared" si="1"/>
        <v>16</v>
      </c>
      <c r="J32" s="106">
        <f t="shared" si="2"/>
        <v>2.4</v>
      </c>
      <c r="K32" s="135">
        <v>1</v>
      </c>
      <c r="L32" s="135">
        <v>2.9</v>
      </c>
      <c r="M32" s="135">
        <v>4</v>
      </c>
      <c r="N32" s="135">
        <v>3</v>
      </c>
      <c r="O32" s="135">
        <v>2</v>
      </c>
      <c r="P32" s="107">
        <f t="shared" si="3"/>
        <v>12.9</v>
      </c>
      <c r="Q32" s="107">
        <f t="shared" si="4"/>
        <v>0.64500000000000002</v>
      </c>
      <c r="R32" s="108">
        <f t="shared" si="5"/>
        <v>0.35</v>
      </c>
      <c r="S32" s="108">
        <f t="shared" si="6"/>
        <v>0.59499999999999997</v>
      </c>
      <c r="T32" s="108">
        <f t="shared" si="7"/>
        <v>0.5</v>
      </c>
      <c r="U32" s="108">
        <f t="shared" si="8"/>
        <v>0.75</v>
      </c>
      <c r="V32" s="108">
        <f t="shared" si="9"/>
        <v>0.85</v>
      </c>
      <c r="W32" s="26">
        <f t="shared" si="10"/>
        <v>28.9</v>
      </c>
      <c r="X32" s="150">
        <f t="shared" si="11"/>
        <v>5.78</v>
      </c>
      <c r="Y32" s="128">
        <v>22</v>
      </c>
      <c r="Z32" s="133">
        <f t="shared" si="12"/>
        <v>17.600000000000001</v>
      </c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3"/>
    </row>
    <row r="33" spans="1:44" s="111" customFormat="1" x14ac:dyDescent="0.3">
      <c r="A33" s="105">
        <v>27</v>
      </c>
      <c r="B33" s="121">
        <v>671227</v>
      </c>
      <c r="C33" s="122" t="s">
        <v>136</v>
      </c>
      <c r="D33" s="134">
        <v>6</v>
      </c>
      <c r="E33" s="134">
        <v>8</v>
      </c>
      <c r="F33" s="134">
        <v>9</v>
      </c>
      <c r="G33" s="134">
        <v>8</v>
      </c>
      <c r="H33" s="134">
        <v>7</v>
      </c>
      <c r="I33" s="106">
        <f t="shared" si="1"/>
        <v>38</v>
      </c>
      <c r="J33" s="106">
        <f t="shared" si="2"/>
        <v>5.7</v>
      </c>
      <c r="K33" s="135">
        <v>2</v>
      </c>
      <c r="L33" s="135">
        <v>3</v>
      </c>
      <c r="M33" s="135">
        <v>4</v>
      </c>
      <c r="N33" s="135">
        <v>3</v>
      </c>
      <c r="O33" s="135">
        <v>1.9</v>
      </c>
      <c r="P33" s="107">
        <f t="shared" si="3"/>
        <v>13.9</v>
      </c>
      <c r="Q33" s="107">
        <f t="shared" si="4"/>
        <v>0.69500000000000006</v>
      </c>
      <c r="R33" s="108">
        <f t="shared" si="5"/>
        <v>0.99999999999999989</v>
      </c>
      <c r="S33" s="108">
        <f t="shared" si="6"/>
        <v>1.35</v>
      </c>
      <c r="T33" s="108">
        <f t="shared" si="7"/>
        <v>1.5499999999999998</v>
      </c>
      <c r="U33" s="108">
        <f t="shared" si="8"/>
        <v>1.35</v>
      </c>
      <c r="V33" s="108">
        <f t="shared" si="9"/>
        <v>1.145</v>
      </c>
      <c r="W33" s="26">
        <f t="shared" si="10"/>
        <v>51.9</v>
      </c>
      <c r="X33" s="150">
        <f t="shared" si="11"/>
        <v>10.38</v>
      </c>
      <c r="Y33" s="128">
        <v>34</v>
      </c>
      <c r="Z33" s="133">
        <f t="shared" si="12"/>
        <v>27.200000000000003</v>
      </c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3"/>
    </row>
    <row r="34" spans="1:44" s="111" customFormat="1" x14ac:dyDescent="0.3">
      <c r="A34" s="105">
        <v>28</v>
      </c>
      <c r="B34" s="121">
        <v>671228</v>
      </c>
      <c r="C34" s="122" t="s">
        <v>137</v>
      </c>
      <c r="D34" s="134"/>
      <c r="E34" s="134"/>
      <c r="F34" s="134"/>
      <c r="G34" s="134"/>
      <c r="H34" s="134"/>
      <c r="I34" s="106"/>
      <c r="J34" s="106"/>
      <c r="K34" s="135"/>
      <c r="L34" s="135"/>
      <c r="M34" s="135"/>
      <c r="N34" s="135"/>
      <c r="O34" s="135"/>
      <c r="P34" s="107"/>
      <c r="Q34" s="107">
        <f t="shared" si="4"/>
        <v>0</v>
      </c>
      <c r="R34" s="108">
        <f t="shared" si="5"/>
        <v>0</v>
      </c>
      <c r="S34" s="108">
        <f t="shared" si="6"/>
        <v>0</v>
      </c>
      <c r="T34" s="108">
        <f t="shared" si="7"/>
        <v>0</v>
      </c>
      <c r="U34" s="108">
        <f t="shared" si="8"/>
        <v>0</v>
      </c>
      <c r="V34" s="108">
        <f t="shared" si="9"/>
        <v>0</v>
      </c>
      <c r="W34" s="26">
        <f t="shared" si="10"/>
        <v>0</v>
      </c>
      <c r="X34" s="150">
        <f t="shared" si="11"/>
        <v>0</v>
      </c>
      <c r="Y34" s="128" t="s">
        <v>105</v>
      </c>
      <c r="Z34" s="133" t="e">
        <f t="shared" si="12"/>
        <v>#VALUE!</v>
      </c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3"/>
    </row>
    <row r="35" spans="1:44" s="111" customFormat="1" x14ac:dyDescent="0.3">
      <c r="A35" s="105">
        <v>29</v>
      </c>
      <c r="B35" s="121">
        <v>671229</v>
      </c>
      <c r="C35" s="122" t="s">
        <v>138</v>
      </c>
      <c r="D35" s="134">
        <v>12</v>
      </c>
      <c r="E35" s="134">
        <v>9</v>
      </c>
      <c r="F35" s="134">
        <v>8</v>
      </c>
      <c r="G35" s="134">
        <v>7</v>
      </c>
      <c r="H35" s="134">
        <v>9</v>
      </c>
      <c r="I35" s="106">
        <f t="shared" si="1"/>
        <v>45</v>
      </c>
      <c r="J35" s="106">
        <f t="shared" si="2"/>
        <v>6.75</v>
      </c>
      <c r="K35" s="135">
        <v>3</v>
      </c>
      <c r="L35" s="135">
        <v>2.2999999999999998</v>
      </c>
      <c r="M35" s="135">
        <v>3</v>
      </c>
      <c r="N35" s="135">
        <v>3</v>
      </c>
      <c r="O35" s="135">
        <v>2.9</v>
      </c>
      <c r="P35" s="107">
        <f t="shared" si="3"/>
        <v>14.200000000000001</v>
      </c>
      <c r="Q35" s="107">
        <f t="shared" si="4"/>
        <v>0.71000000000000008</v>
      </c>
      <c r="R35" s="108">
        <f t="shared" si="5"/>
        <v>1.9499999999999997</v>
      </c>
      <c r="S35" s="108">
        <f t="shared" si="6"/>
        <v>1.4649999999999999</v>
      </c>
      <c r="T35" s="108">
        <f t="shared" si="7"/>
        <v>1.35</v>
      </c>
      <c r="U35" s="108">
        <f t="shared" si="8"/>
        <v>1.2000000000000002</v>
      </c>
      <c r="V35" s="108">
        <f t="shared" si="9"/>
        <v>1.4949999999999999</v>
      </c>
      <c r="W35" s="26">
        <f t="shared" si="10"/>
        <v>59.2</v>
      </c>
      <c r="X35" s="150">
        <f t="shared" si="11"/>
        <v>11.840000000000002</v>
      </c>
      <c r="Y35" s="128">
        <v>47</v>
      </c>
      <c r="Z35" s="133">
        <f t="shared" si="12"/>
        <v>37.6</v>
      </c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3"/>
    </row>
    <row r="36" spans="1:44" s="111" customFormat="1" x14ac:dyDescent="0.3">
      <c r="A36" s="105">
        <v>30</v>
      </c>
      <c r="B36" s="121">
        <v>671230</v>
      </c>
      <c r="C36" s="122" t="s">
        <v>139</v>
      </c>
      <c r="D36" s="134">
        <v>9</v>
      </c>
      <c r="E36" s="134">
        <v>8</v>
      </c>
      <c r="F36" s="134">
        <v>9</v>
      </c>
      <c r="G36" s="134">
        <v>8</v>
      </c>
      <c r="H36" s="134">
        <v>7</v>
      </c>
      <c r="I36" s="106">
        <f t="shared" si="1"/>
        <v>41</v>
      </c>
      <c r="J36" s="106">
        <f t="shared" si="2"/>
        <v>6.1499999999999995</v>
      </c>
      <c r="K36" s="135">
        <v>3</v>
      </c>
      <c r="L36" s="135">
        <v>4</v>
      </c>
      <c r="M36" s="135">
        <v>2</v>
      </c>
      <c r="N36" s="135">
        <v>2.9</v>
      </c>
      <c r="O36" s="135">
        <v>4</v>
      </c>
      <c r="P36" s="107">
        <f t="shared" si="3"/>
        <v>15.9</v>
      </c>
      <c r="Q36" s="107">
        <f t="shared" si="4"/>
        <v>0.79500000000000004</v>
      </c>
      <c r="R36" s="108">
        <f t="shared" si="5"/>
        <v>1.5</v>
      </c>
      <c r="S36" s="108">
        <f t="shared" si="6"/>
        <v>1.4</v>
      </c>
      <c r="T36" s="108">
        <f t="shared" si="7"/>
        <v>1.45</v>
      </c>
      <c r="U36" s="108">
        <f t="shared" si="8"/>
        <v>1.345</v>
      </c>
      <c r="V36" s="108">
        <f t="shared" si="9"/>
        <v>1.25</v>
      </c>
      <c r="W36" s="26">
        <f t="shared" si="10"/>
        <v>56.9</v>
      </c>
      <c r="X36" s="150">
        <f t="shared" si="11"/>
        <v>11.38</v>
      </c>
      <c r="Y36" s="128">
        <v>41</v>
      </c>
      <c r="Z36" s="133">
        <f t="shared" si="12"/>
        <v>32.800000000000004</v>
      </c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3"/>
    </row>
    <row r="37" spans="1:44" s="111" customFormat="1" x14ac:dyDescent="0.3">
      <c r="A37" s="105">
        <v>31</v>
      </c>
      <c r="B37" s="121">
        <v>671231</v>
      </c>
      <c r="C37" s="122" t="s">
        <v>139</v>
      </c>
      <c r="D37" s="134">
        <v>9</v>
      </c>
      <c r="E37" s="134">
        <v>8</v>
      </c>
      <c r="F37" s="134">
        <v>9</v>
      </c>
      <c r="G37" s="134">
        <v>1</v>
      </c>
      <c r="H37" s="134">
        <v>10</v>
      </c>
      <c r="I37" s="106">
        <f t="shared" si="1"/>
        <v>37</v>
      </c>
      <c r="J37" s="106">
        <f t="shared" si="2"/>
        <v>5.55</v>
      </c>
      <c r="K37" s="135">
        <v>2</v>
      </c>
      <c r="L37" s="135">
        <v>3.1</v>
      </c>
      <c r="M37" s="135">
        <v>2.1</v>
      </c>
      <c r="N37" s="135">
        <v>2</v>
      </c>
      <c r="O37" s="135">
        <v>3</v>
      </c>
      <c r="P37" s="107">
        <f t="shared" si="3"/>
        <v>12.2</v>
      </c>
      <c r="Q37" s="107">
        <f t="shared" si="4"/>
        <v>0.61</v>
      </c>
      <c r="R37" s="108">
        <f t="shared" si="5"/>
        <v>1.45</v>
      </c>
      <c r="S37" s="108">
        <f t="shared" si="6"/>
        <v>1.355</v>
      </c>
      <c r="T37" s="108">
        <f t="shared" si="7"/>
        <v>1.4549999999999998</v>
      </c>
      <c r="U37" s="108">
        <f t="shared" si="8"/>
        <v>0.25</v>
      </c>
      <c r="V37" s="108">
        <f t="shared" si="9"/>
        <v>1.65</v>
      </c>
      <c r="W37" s="26">
        <f t="shared" si="10"/>
        <v>49.2</v>
      </c>
      <c r="X37" s="150">
        <f t="shared" si="11"/>
        <v>9.8400000000000016</v>
      </c>
      <c r="Y37" s="128">
        <v>44</v>
      </c>
      <c r="Z37" s="133">
        <f t="shared" si="12"/>
        <v>35.200000000000003</v>
      </c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3"/>
    </row>
    <row r="38" spans="1:44" s="111" customFormat="1" x14ac:dyDescent="0.3">
      <c r="A38" s="105">
        <v>32</v>
      </c>
      <c r="B38" s="121">
        <v>671232</v>
      </c>
      <c r="C38" s="122" t="s">
        <v>140</v>
      </c>
      <c r="D38" s="134">
        <v>9</v>
      </c>
      <c r="E38" s="134">
        <v>13</v>
      </c>
      <c r="F38" s="134">
        <v>15</v>
      </c>
      <c r="G38" s="134">
        <v>14</v>
      </c>
      <c r="H38" s="134">
        <v>10</v>
      </c>
      <c r="I38" s="106">
        <f t="shared" si="1"/>
        <v>61</v>
      </c>
      <c r="J38" s="106">
        <f t="shared" si="2"/>
        <v>9.15</v>
      </c>
      <c r="K38" s="135">
        <v>5</v>
      </c>
      <c r="L38" s="135">
        <v>3.9</v>
      </c>
      <c r="M38" s="135">
        <v>5</v>
      </c>
      <c r="N38" s="135">
        <v>4</v>
      </c>
      <c r="O38" s="135">
        <v>1.9</v>
      </c>
      <c r="P38" s="107">
        <f t="shared" si="3"/>
        <v>19.799999999999997</v>
      </c>
      <c r="Q38" s="107">
        <f t="shared" si="4"/>
        <v>0.98999999999999988</v>
      </c>
      <c r="R38" s="108">
        <f t="shared" si="5"/>
        <v>1.5999999999999999</v>
      </c>
      <c r="S38" s="108">
        <f t="shared" si="6"/>
        <v>2.145</v>
      </c>
      <c r="T38" s="108">
        <f t="shared" si="7"/>
        <v>2.5</v>
      </c>
      <c r="U38" s="108">
        <f t="shared" si="8"/>
        <v>2.3000000000000003</v>
      </c>
      <c r="V38" s="108">
        <f t="shared" si="9"/>
        <v>1.595</v>
      </c>
      <c r="W38" s="26">
        <f t="shared" si="10"/>
        <v>80.8</v>
      </c>
      <c r="X38" s="150">
        <f t="shared" si="11"/>
        <v>16.16</v>
      </c>
      <c r="Y38" s="128">
        <v>54</v>
      </c>
      <c r="Z38" s="133">
        <f t="shared" si="12"/>
        <v>43.2</v>
      </c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3"/>
    </row>
    <row r="39" spans="1:44" s="111" customFormat="1" x14ac:dyDescent="0.3">
      <c r="A39" s="105">
        <v>33</v>
      </c>
      <c r="B39" s="121">
        <v>671233</v>
      </c>
      <c r="C39" s="122" t="s">
        <v>104</v>
      </c>
      <c r="D39" s="134">
        <v>2</v>
      </c>
      <c r="E39" s="134">
        <v>0</v>
      </c>
      <c r="F39" s="134">
        <v>3</v>
      </c>
      <c r="G39" s="134">
        <v>2</v>
      </c>
      <c r="H39" s="134">
        <v>0</v>
      </c>
      <c r="I39" s="106">
        <f t="shared" si="1"/>
        <v>7</v>
      </c>
      <c r="J39" s="106">
        <f t="shared" si="2"/>
        <v>1.05</v>
      </c>
      <c r="K39" s="135">
        <v>1</v>
      </c>
      <c r="L39" s="135">
        <v>3</v>
      </c>
      <c r="M39" s="135">
        <v>2.2000000000000002</v>
      </c>
      <c r="N39" s="135">
        <v>2</v>
      </c>
      <c r="O39" s="135">
        <v>1</v>
      </c>
      <c r="P39" s="107">
        <f t="shared" si="3"/>
        <v>9.1999999999999993</v>
      </c>
      <c r="Q39" s="107">
        <f t="shared" si="4"/>
        <v>0.45999999999999996</v>
      </c>
      <c r="R39" s="108">
        <f t="shared" si="5"/>
        <v>0.35</v>
      </c>
      <c r="S39" s="108">
        <f t="shared" si="6"/>
        <v>0.15000000000000002</v>
      </c>
      <c r="T39" s="108">
        <f t="shared" si="7"/>
        <v>0.55999999999999994</v>
      </c>
      <c r="U39" s="108">
        <f t="shared" si="8"/>
        <v>0.4</v>
      </c>
      <c r="V39" s="108">
        <f t="shared" si="9"/>
        <v>0.05</v>
      </c>
      <c r="W39" s="26">
        <f t="shared" si="10"/>
        <v>16.2</v>
      </c>
      <c r="X39" s="150">
        <f t="shared" si="11"/>
        <v>3.24</v>
      </c>
      <c r="Y39" s="128">
        <v>10</v>
      </c>
      <c r="Z39" s="133">
        <f t="shared" si="12"/>
        <v>8</v>
      </c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3"/>
    </row>
    <row r="40" spans="1:44" s="111" customFormat="1" x14ac:dyDescent="0.3">
      <c r="A40" s="105">
        <v>34</v>
      </c>
      <c r="B40" s="121">
        <v>671234</v>
      </c>
      <c r="C40" s="122" t="s">
        <v>141</v>
      </c>
      <c r="D40" s="134">
        <v>3.5</v>
      </c>
      <c r="E40" s="134">
        <v>6</v>
      </c>
      <c r="F40" s="134">
        <v>5</v>
      </c>
      <c r="G40" s="134">
        <v>4</v>
      </c>
      <c r="H40" s="134">
        <v>6</v>
      </c>
      <c r="I40" s="106">
        <f t="shared" si="1"/>
        <v>24.5</v>
      </c>
      <c r="J40" s="106">
        <f t="shared" si="2"/>
        <v>3.6749999999999998</v>
      </c>
      <c r="K40" s="135">
        <v>2</v>
      </c>
      <c r="L40" s="135">
        <v>1</v>
      </c>
      <c r="M40" s="135">
        <v>2</v>
      </c>
      <c r="N40" s="135">
        <v>3</v>
      </c>
      <c r="O40" s="135">
        <v>2</v>
      </c>
      <c r="P40" s="107">
        <f t="shared" si="3"/>
        <v>10</v>
      </c>
      <c r="Q40" s="107">
        <f t="shared" si="4"/>
        <v>0.5</v>
      </c>
      <c r="R40" s="108">
        <f t="shared" si="5"/>
        <v>0.625</v>
      </c>
      <c r="S40" s="108">
        <f t="shared" si="6"/>
        <v>0.95</v>
      </c>
      <c r="T40" s="108">
        <f t="shared" si="7"/>
        <v>0.85</v>
      </c>
      <c r="U40" s="108">
        <f t="shared" si="8"/>
        <v>0.75</v>
      </c>
      <c r="V40" s="108">
        <f t="shared" si="9"/>
        <v>0.99999999999999989</v>
      </c>
      <c r="W40" s="26">
        <f t="shared" si="10"/>
        <v>34.5</v>
      </c>
      <c r="X40" s="150">
        <f t="shared" si="11"/>
        <v>6.9</v>
      </c>
      <c r="Y40" s="128">
        <v>27</v>
      </c>
      <c r="Z40" s="133">
        <f t="shared" si="12"/>
        <v>21.6</v>
      </c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3"/>
    </row>
    <row r="41" spans="1:44" s="111" customFormat="1" x14ac:dyDescent="0.3">
      <c r="A41" s="105">
        <v>35</v>
      </c>
      <c r="B41" s="121">
        <v>671235</v>
      </c>
      <c r="C41" s="122" t="s">
        <v>142</v>
      </c>
      <c r="D41" s="134">
        <v>9</v>
      </c>
      <c r="E41" s="134">
        <v>8</v>
      </c>
      <c r="F41" s="134">
        <v>9</v>
      </c>
      <c r="G41" s="134">
        <v>12</v>
      </c>
      <c r="H41" s="134">
        <v>10</v>
      </c>
      <c r="I41" s="106">
        <f t="shared" si="1"/>
        <v>48</v>
      </c>
      <c r="J41" s="106">
        <f t="shared" si="2"/>
        <v>7.1999999999999993</v>
      </c>
      <c r="K41" s="135">
        <v>3</v>
      </c>
      <c r="L41" s="135">
        <v>1.3</v>
      </c>
      <c r="M41" s="135">
        <v>4</v>
      </c>
      <c r="N41" s="135">
        <v>3</v>
      </c>
      <c r="O41" s="135">
        <v>4</v>
      </c>
      <c r="P41" s="107">
        <f t="shared" si="3"/>
        <v>15.3</v>
      </c>
      <c r="Q41" s="107">
        <f t="shared" si="4"/>
        <v>0.76500000000000012</v>
      </c>
      <c r="R41" s="108">
        <f t="shared" si="5"/>
        <v>1.5</v>
      </c>
      <c r="S41" s="108">
        <f t="shared" si="6"/>
        <v>1.2649999999999999</v>
      </c>
      <c r="T41" s="108">
        <f t="shared" si="7"/>
        <v>1.5499999999999998</v>
      </c>
      <c r="U41" s="108">
        <f t="shared" si="8"/>
        <v>1.9499999999999997</v>
      </c>
      <c r="V41" s="108">
        <f t="shared" si="9"/>
        <v>1.7</v>
      </c>
      <c r="W41" s="26">
        <f t="shared" si="10"/>
        <v>63.3</v>
      </c>
      <c r="X41" s="150">
        <f t="shared" si="11"/>
        <v>12.66</v>
      </c>
      <c r="Y41" s="128">
        <v>54</v>
      </c>
      <c r="Z41" s="133">
        <f t="shared" si="12"/>
        <v>43.2</v>
      </c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3"/>
    </row>
    <row r="42" spans="1:44" s="111" customFormat="1" x14ac:dyDescent="0.3">
      <c r="A42" s="105">
        <v>36</v>
      </c>
      <c r="B42" s="121">
        <v>671236</v>
      </c>
      <c r="C42" s="122" t="s">
        <v>143</v>
      </c>
      <c r="D42" s="134">
        <v>9</v>
      </c>
      <c r="E42" s="134">
        <v>8</v>
      </c>
      <c r="F42" s="134">
        <v>9</v>
      </c>
      <c r="G42" s="134">
        <v>9</v>
      </c>
      <c r="H42" s="134">
        <v>8</v>
      </c>
      <c r="I42" s="106">
        <f t="shared" si="1"/>
        <v>43</v>
      </c>
      <c r="J42" s="106">
        <f t="shared" si="2"/>
        <v>6.45</v>
      </c>
      <c r="K42" s="135">
        <v>3</v>
      </c>
      <c r="L42" s="135">
        <v>2.1</v>
      </c>
      <c r="M42" s="135">
        <v>4</v>
      </c>
      <c r="N42" s="135">
        <v>3</v>
      </c>
      <c r="O42" s="135">
        <v>4</v>
      </c>
      <c r="P42" s="107">
        <f t="shared" si="3"/>
        <v>16.100000000000001</v>
      </c>
      <c r="Q42" s="107">
        <f t="shared" si="4"/>
        <v>0.80500000000000016</v>
      </c>
      <c r="R42" s="108">
        <f t="shared" si="5"/>
        <v>1.5</v>
      </c>
      <c r="S42" s="108">
        <f t="shared" si="6"/>
        <v>1.3049999999999999</v>
      </c>
      <c r="T42" s="108">
        <f t="shared" si="7"/>
        <v>1.5499999999999998</v>
      </c>
      <c r="U42" s="108">
        <f t="shared" si="8"/>
        <v>1.5</v>
      </c>
      <c r="V42" s="108">
        <f t="shared" si="9"/>
        <v>1.4</v>
      </c>
      <c r="W42" s="26">
        <f t="shared" si="10"/>
        <v>59.1</v>
      </c>
      <c r="X42" s="150">
        <f t="shared" si="11"/>
        <v>11.82</v>
      </c>
      <c r="Y42" s="128">
        <v>42</v>
      </c>
      <c r="Z42" s="133">
        <f t="shared" si="12"/>
        <v>33.6</v>
      </c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3"/>
    </row>
    <row r="43" spans="1:44" s="111" customFormat="1" x14ac:dyDescent="0.3">
      <c r="A43" s="105">
        <v>37</v>
      </c>
      <c r="B43" s="121">
        <v>671237</v>
      </c>
      <c r="C43" s="122" t="s">
        <v>144</v>
      </c>
      <c r="D43" s="134">
        <v>10</v>
      </c>
      <c r="E43" s="134">
        <v>10.5</v>
      </c>
      <c r="F43" s="134">
        <v>8</v>
      </c>
      <c r="G43" s="134">
        <v>9</v>
      </c>
      <c r="H43" s="134">
        <v>8</v>
      </c>
      <c r="I43" s="106">
        <f t="shared" si="1"/>
        <v>45.5</v>
      </c>
      <c r="J43" s="106">
        <f t="shared" si="2"/>
        <v>6.8250000000000002</v>
      </c>
      <c r="K43" s="135">
        <v>2.4</v>
      </c>
      <c r="L43" s="135">
        <v>3</v>
      </c>
      <c r="M43" s="135">
        <v>4</v>
      </c>
      <c r="N43" s="135">
        <v>3</v>
      </c>
      <c r="O43" s="135">
        <v>1.3</v>
      </c>
      <c r="P43" s="107">
        <f t="shared" si="3"/>
        <v>13.700000000000001</v>
      </c>
      <c r="Q43" s="107">
        <f t="shared" si="4"/>
        <v>0.68500000000000005</v>
      </c>
      <c r="R43" s="108">
        <f t="shared" si="5"/>
        <v>1.62</v>
      </c>
      <c r="S43" s="108">
        <f t="shared" si="6"/>
        <v>1.7250000000000001</v>
      </c>
      <c r="T43" s="108">
        <f t="shared" si="7"/>
        <v>1.4</v>
      </c>
      <c r="U43" s="108">
        <f t="shared" si="8"/>
        <v>1.5</v>
      </c>
      <c r="V43" s="108">
        <f t="shared" si="9"/>
        <v>1.2649999999999999</v>
      </c>
      <c r="W43" s="26">
        <f t="shared" si="10"/>
        <v>59.2</v>
      </c>
      <c r="X43" s="150">
        <f t="shared" si="11"/>
        <v>11.840000000000002</v>
      </c>
      <c r="Y43" s="128">
        <v>48</v>
      </c>
      <c r="Z43" s="133">
        <f t="shared" si="12"/>
        <v>38.400000000000006</v>
      </c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3"/>
    </row>
    <row r="44" spans="1:44" s="111" customFormat="1" x14ac:dyDescent="0.3">
      <c r="A44" s="105">
        <v>38</v>
      </c>
      <c r="B44" s="121">
        <v>671238</v>
      </c>
      <c r="C44" s="122" t="s">
        <v>145</v>
      </c>
      <c r="D44" s="134">
        <v>6</v>
      </c>
      <c r="E44" s="134">
        <v>5</v>
      </c>
      <c r="F44" s="134">
        <v>6</v>
      </c>
      <c r="G44" s="134">
        <v>6</v>
      </c>
      <c r="H44" s="134">
        <v>6</v>
      </c>
      <c r="I44" s="106">
        <f t="shared" si="1"/>
        <v>29</v>
      </c>
      <c r="J44" s="106">
        <f t="shared" si="2"/>
        <v>4.3499999999999996</v>
      </c>
      <c r="K44" s="135">
        <v>3</v>
      </c>
      <c r="L44" s="135">
        <v>4</v>
      </c>
      <c r="M44" s="135">
        <v>1.6</v>
      </c>
      <c r="N44" s="135">
        <v>2</v>
      </c>
      <c r="O44" s="135">
        <v>2.2999999999999998</v>
      </c>
      <c r="P44" s="107">
        <f t="shared" si="3"/>
        <v>12.899999999999999</v>
      </c>
      <c r="Q44" s="107">
        <f t="shared" si="4"/>
        <v>0.64500000000000002</v>
      </c>
      <c r="R44" s="108">
        <f t="shared" si="5"/>
        <v>1.0499999999999998</v>
      </c>
      <c r="S44" s="108">
        <f t="shared" si="6"/>
        <v>0.95</v>
      </c>
      <c r="T44" s="108">
        <f t="shared" si="7"/>
        <v>0.98</v>
      </c>
      <c r="U44" s="108">
        <f t="shared" si="8"/>
        <v>0.99999999999999989</v>
      </c>
      <c r="V44" s="108">
        <f t="shared" si="9"/>
        <v>1.0149999999999999</v>
      </c>
      <c r="W44" s="26">
        <f t="shared" si="10"/>
        <v>41.9</v>
      </c>
      <c r="X44" s="150">
        <f t="shared" si="11"/>
        <v>8.3800000000000008</v>
      </c>
      <c r="Y44" s="128">
        <v>21</v>
      </c>
      <c r="Z44" s="133">
        <f t="shared" si="12"/>
        <v>16.8</v>
      </c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3"/>
    </row>
    <row r="45" spans="1:44" s="111" customFormat="1" x14ac:dyDescent="0.3">
      <c r="A45" s="105">
        <v>39</v>
      </c>
      <c r="B45" s="121">
        <v>671239</v>
      </c>
      <c r="C45" s="122" t="s">
        <v>146</v>
      </c>
      <c r="D45" s="134">
        <v>9</v>
      </c>
      <c r="E45" s="134">
        <v>12</v>
      </c>
      <c r="F45" s="134">
        <v>10</v>
      </c>
      <c r="G45" s="134">
        <v>10.5</v>
      </c>
      <c r="H45" s="134">
        <v>12</v>
      </c>
      <c r="I45" s="106">
        <f t="shared" si="1"/>
        <v>53.5</v>
      </c>
      <c r="J45" s="106">
        <f t="shared" si="2"/>
        <v>8.0250000000000004</v>
      </c>
      <c r="K45" s="135">
        <v>4</v>
      </c>
      <c r="L45" s="135">
        <v>3</v>
      </c>
      <c r="M45" s="135">
        <v>2.2000000000000002</v>
      </c>
      <c r="N45" s="135">
        <v>3</v>
      </c>
      <c r="O45" s="135">
        <v>2.2000000000000002</v>
      </c>
      <c r="P45" s="107">
        <f t="shared" si="3"/>
        <v>14.399999999999999</v>
      </c>
      <c r="Q45" s="107">
        <f t="shared" si="4"/>
        <v>0.72</v>
      </c>
      <c r="R45" s="108">
        <f t="shared" si="5"/>
        <v>1.5499999999999998</v>
      </c>
      <c r="S45" s="108">
        <f t="shared" si="6"/>
        <v>1.9499999999999997</v>
      </c>
      <c r="T45" s="108">
        <f t="shared" si="7"/>
        <v>1.61</v>
      </c>
      <c r="U45" s="108">
        <f t="shared" si="8"/>
        <v>1.7250000000000001</v>
      </c>
      <c r="V45" s="108">
        <f t="shared" si="9"/>
        <v>1.91</v>
      </c>
      <c r="W45" s="26">
        <f t="shared" si="10"/>
        <v>67.900000000000006</v>
      </c>
      <c r="X45" s="150">
        <f t="shared" si="11"/>
        <v>13.580000000000002</v>
      </c>
      <c r="Y45" s="128">
        <v>58</v>
      </c>
      <c r="Z45" s="133">
        <f t="shared" si="12"/>
        <v>46.400000000000006</v>
      </c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3"/>
    </row>
    <row r="46" spans="1:44" s="111" customFormat="1" x14ac:dyDescent="0.3">
      <c r="A46" s="105">
        <v>40</v>
      </c>
      <c r="B46" s="121">
        <v>671240</v>
      </c>
      <c r="C46" s="122" t="s">
        <v>147</v>
      </c>
      <c r="D46" s="134">
        <v>9</v>
      </c>
      <c r="E46" s="134">
        <v>8</v>
      </c>
      <c r="F46" s="134">
        <v>13</v>
      </c>
      <c r="G46" s="134">
        <v>8</v>
      </c>
      <c r="H46" s="134">
        <v>7</v>
      </c>
      <c r="I46" s="106">
        <f t="shared" si="1"/>
        <v>45</v>
      </c>
      <c r="J46" s="106">
        <f t="shared" si="2"/>
        <v>6.75</v>
      </c>
      <c r="K46" s="135">
        <v>4</v>
      </c>
      <c r="L46" s="135">
        <v>3</v>
      </c>
      <c r="M46" s="135">
        <v>5</v>
      </c>
      <c r="N46" s="135">
        <v>4</v>
      </c>
      <c r="O46" s="135">
        <v>3</v>
      </c>
      <c r="P46" s="107">
        <f t="shared" si="3"/>
        <v>19</v>
      </c>
      <c r="Q46" s="107">
        <f t="shared" si="4"/>
        <v>0.95000000000000007</v>
      </c>
      <c r="R46" s="108">
        <f t="shared" si="5"/>
        <v>1.5499999999999998</v>
      </c>
      <c r="S46" s="108">
        <f t="shared" si="6"/>
        <v>1.35</v>
      </c>
      <c r="T46" s="108">
        <f t="shared" si="7"/>
        <v>2.2000000000000002</v>
      </c>
      <c r="U46" s="108">
        <f t="shared" si="8"/>
        <v>1.4</v>
      </c>
      <c r="V46" s="108">
        <f t="shared" si="9"/>
        <v>1.2000000000000002</v>
      </c>
      <c r="W46" s="26">
        <f t="shared" si="10"/>
        <v>64</v>
      </c>
      <c r="X46" s="150">
        <f t="shared" si="11"/>
        <v>12.8</v>
      </c>
      <c r="Y46" s="128">
        <v>44</v>
      </c>
      <c r="Z46" s="133">
        <f t="shared" si="12"/>
        <v>35.200000000000003</v>
      </c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3"/>
    </row>
    <row r="47" spans="1:44" s="111" customFormat="1" x14ac:dyDescent="0.3">
      <c r="A47" s="105">
        <v>41</v>
      </c>
      <c r="B47" s="121">
        <v>671241</v>
      </c>
      <c r="C47" s="122" t="s">
        <v>148</v>
      </c>
      <c r="D47" s="134">
        <v>2</v>
      </c>
      <c r="E47" s="134">
        <v>2</v>
      </c>
      <c r="F47" s="134">
        <v>0</v>
      </c>
      <c r="G47" s="134">
        <v>3</v>
      </c>
      <c r="H47" s="134">
        <v>2</v>
      </c>
      <c r="I47" s="106">
        <f t="shared" si="1"/>
        <v>9</v>
      </c>
      <c r="J47" s="106">
        <f t="shared" si="2"/>
        <v>1.3499999999999999</v>
      </c>
      <c r="K47" s="135">
        <v>1</v>
      </c>
      <c r="L47" s="135">
        <v>2</v>
      </c>
      <c r="M47" s="135">
        <v>2</v>
      </c>
      <c r="N47" s="135">
        <v>3</v>
      </c>
      <c r="O47" s="135">
        <v>1.5</v>
      </c>
      <c r="P47" s="107">
        <f t="shared" si="3"/>
        <v>9.5</v>
      </c>
      <c r="Q47" s="107">
        <f t="shared" si="4"/>
        <v>0.47500000000000003</v>
      </c>
      <c r="R47" s="108">
        <f t="shared" si="5"/>
        <v>0.35</v>
      </c>
      <c r="S47" s="108">
        <f t="shared" si="6"/>
        <v>0.4</v>
      </c>
      <c r="T47" s="108">
        <f t="shared" si="7"/>
        <v>0.1</v>
      </c>
      <c r="U47" s="108">
        <f t="shared" si="8"/>
        <v>0.6</v>
      </c>
      <c r="V47" s="108">
        <f t="shared" si="9"/>
        <v>0.375</v>
      </c>
      <c r="W47" s="26">
        <f t="shared" si="10"/>
        <v>18.5</v>
      </c>
      <c r="X47" s="150">
        <f t="shared" si="11"/>
        <v>3.7</v>
      </c>
      <c r="Y47" s="128">
        <v>6</v>
      </c>
      <c r="Z47" s="133">
        <f t="shared" si="12"/>
        <v>4.8000000000000007</v>
      </c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3"/>
    </row>
    <row r="48" spans="1:44" s="111" customFormat="1" x14ac:dyDescent="0.3">
      <c r="A48" s="105">
        <v>42</v>
      </c>
      <c r="B48" s="121">
        <v>671242</v>
      </c>
      <c r="C48" s="122" t="s">
        <v>149</v>
      </c>
      <c r="D48" s="134">
        <v>2</v>
      </c>
      <c r="E48" s="134">
        <v>2.5</v>
      </c>
      <c r="F48" s="134">
        <v>3</v>
      </c>
      <c r="G48" s="134">
        <v>5</v>
      </c>
      <c r="H48" s="134">
        <v>3</v>
      </c>
      <c r="I48" s="106">
        <f t="shared" si="1"/>
        <v>15.5</v>
      </c>
      <c r="J48" s="106">
        <f t="shared" si="2"/>
        <v>2.3249999999999997</v>
      </c>
      <c r="K48" s="135">
        <v>2.5</v>
      </c>
      <c r="L48" s="135">
        <v>1.5</v>
      </c>
      <c r="M48" s="135">
        <v>2</v>
      </c>
      <c r="N48" s="135">
        <v>2</v>
      </c>
      <c r="O48" s="135">
        <v>2.5</v>
      </c>
      <c r="P48" s="107">
        <f t="shared" si="3"/>
        <v>10.5</v>
      </c>
      <c r="Q48" s="107">
        <f t="shared" si="4"/>
        <v>0.52500000000000002</v>
      </c>
      <c r="R48" s="108">
        <f t="shared" si="5"/>
        <v>0.42499999999999999</v>
      </c>
      <c r="S48" s="108">
        <f t="shared" si="6"/>
        <v>0.45</v>
      </c>
      <c r="T48" s="108">
        <f t="shared" si="7"/>
        <v>0.54999999999999993</v>
      </c>
      <c r="U48" s="108">
        <f t="shared" si="8"/>
        <v>0.85</v>
      </c>
      <c r="V48" s="108">
        <f t="shared" si="9"/>
        <v>0.57499999999999996</v>
      </c>
      <c r="W48" s="26">
        <f t="shared" si="10"/>
        <v>26</v>
      </c>
      <c r="X48" s="150">
        <f t="shared" si="11"/>
        <v>5.2</v>
      </c>
      <c r="Y48" s="128">
        <v>26</v>
      </c>
      <c r="Z48" s="133">
        <f t="shared" si="12"/>
        <v>20.8</v>
      </c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3"/>
    </row>
    <row r="49" spans="1:44" s="111" customFormat="1" x14ac:dyDescent="0.3">
      <c r="A49" s="105">
        <v>43</v>
      </c>
      <c r="B49" s="121">
        <v>671243</v>
      </c>
      <c r="C49" s="122" t="s">
        <v>150</v>
      </c>
      <c r="D49" s="134">
        <v>6</v>
      </c>
      <c r="E49" s="134">
        <v>8</v>
      </c>
      <c r="F49" s="134">
        <v>6</v>
      </c>
      <c r="G49" s="134">
        <v>5</v>
      </c>
      <c r="H49" s="134">
        <v>4</v>
      </c>
      <c r="I49" s="106">
        <f t="shared" si="1"/>
        <v>29</v>
      </c>
      <c r="J49" s="106">
        <f t="shared" si="2"/>
        <v>4.3499999999999996</v>
      </c>
      <c r="K49" s="135">
        <v>1.5</v>
      </c>
      <c r="L49" s="135">
        <v>3</v>
      </c>
      <c r="M49" s="135">
        <v>2</v>
      </c>
      <c r="N49" s="135">
        <v>4</v>
      </c>
      <c r="O49" s="135">
        <v>3</v>
      </c>
      <c r="P49" s="107"/>
      <c r="Q49" s="107"/>
      <c r="R49" s="108">
        <f t="shared" si="5"/>
        <v>0.97499999999999987</v>
      </c>
      <c r="S49" s="108">
        <f t="shared" si="6"/>
        <v>1.35</v>
      </c>
      <c r="T49" s="108">
        <f t="shared" si="7"/>
        <v>0.99999999999999989</v>
      </c>
      <c r="U49" s="108">
        <f t="shared" si="8"/>
        <v>0.95</v>
      </c>
      <c r="V49" s="108">
        <f t="shared" si="9"/>
        <v>0.75</v>
      </c>
      <c r="W49" s="26">
        <f t="shared" si="10"/>
        <v>29</v>
      </c>
      <c r="X49" s="150">
        <f t="shared" si="11"/>
        <v>5.8000000000000007</v>
      </c>
      <c r="Y49" s="128">
        <v>18</v>
      </c>
      <c r="Z49" s="133">
        <f t="shared" si="12"/>
        <v>14.4</v>
      </c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3"/>
    </row>
    <row r="50" spans="1:44" s="111" customFormat="1" x14ac:dyDescent="0.3">
      <c r="A50" s="105">
        <v>44</v>
      </c>
      <c r="B50" s="121">
        <v>671244</v>
      </c>
      <c r="C50" s="122" t="s">
        <v>151</v>
      </c>
      <c r="D50" s="134">
        <v>12</v>
      </c>
      <c r="E50" s="134">
        <v>3</v>
      </c>
      <c r="F50" s="134">
        <v>6</v>
      </c>
      <c r="G50" s="134">
        <v>6</v>
      </c>
      <c r="H50" s="134">
        <v>5</v>
      </c>
      <c r="I50" s="106">
        <f t="shared" si="1"/>
        <v>32</v>
      </c>
      <c r="J50" s="106">
        <f t="shared" si="2"/>
        <v>4.8</v>
      </c>
      <c r="K50" s="135">
        <v>4</v>
      </c>
      <c r="L50" s="135">
        <v>2</v>
      </c>
      <c r="M50" s="135">
        <v>3</v>
      </c>
      <c r="N50" s="135">
        <v>4</v>
      </c>
      <c r="O50" s="135">
        <v>3</v>
      </c>
      <c r="P50" s="107">
        <f t="shared" si="3"/>
        <v>16</v>
      </c>
      <c r="Q50" s="107">
        <f t="shared" si="4"/>
        <v>0.8</v>
      </c>
      <c r="R50" s="108">
        <f t="shared" si="5"/>
        <v>1.9999999999999998</v>
      </c>
      <c r="S50" s="108">
        <f t="shared" si="6"/>
        <v>0.54999999999999993</v>
      </c>
      <c r="T50" s="108">
        <f t="shared" si="7"/>
        <v>1.0499999999999998</v>
      </c>
      <c r="U50" s="108">
        <f t="shared" si="8"/>
        <v>1.0999999999999999</v>
      </c>
      <c r="V50" s="108">
        <f t="shared" si="9"/>
        <v>0.9</v>
      </c>
      <c r="W50" s="26">
        <f t="shared" si="10"/>
        <v>48</v>
      </c>
      <c r="X50" s="150">
        <f t="shared" si="11"/>
        <v>9.6000000000000014</v>
      </c>
      <c r="Y50" s="128">
        <v>40</v>
      </c>
      <c r="Z50" s="133">
        <f t="shared" si="12"/>
        <v>32</v>
      </c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3"/>
    </row>
    <row r="51" spans="1:44" s="111" customFormat="1" x14ac:dyDescent="0.3">
      <c r="A51" s="105">
        <v>45</v>
      </c>
      <c r="B51" s="121">
        <v>671245</v>
      </c>
      <c r="C51" s="122" t="s">
        <v>152</v>
      </c>
      <c r="D51" s="134">
        <v>10</v>
      </c>
      <c r="E51" s="134">
        <v>8</v>
      </c>
      <c r="F51" s="134">
        <v>7</v>
      </c>
      <c r="G51" s="134">
        <v>6</v>
      </c>
      <c r="H51" s="134">
        <v>8</v>
      </c>
      <c r="I51" s="106">
        <f t="shared" si="1"/>
        <v>39</v>
      </c>
      <c r="J51" s="106">
        <f t="shared" si="2"/>
        <v>5.85</v>
      </c>
      <c r="K51" s="135">
        <v>2</v>
      </c>
      <c r="L51" s="135">
        <v>3</v>
      </c>
      <c r="M51" s="135">
        <v>2.2999999999999998</v>
      </c>
      <c r="N51" s="135">
        <v>4</v>
      </c>
      <c r="O51" s="135">
        <v>3</v>
      </c>
      <c r="P51" s="107">
        <f t="shared" si="3"/>
        <v>14.3</v>
      </c>
      <c r="Q51" s="107">
        <f t="shared" si="4"/>
        <v>0.71500000000000008</v>
      </c>
      <c r="R51" s="108">
        <f t="shared" si="5"/>
        <v>1.6</v>
      </c>
      <c r="S51" s="108">
        <f t="shared" si="6"/>
        <v>1.35</v>
      </c>
      <c r="T51" s="108">
        <f t="shared" si="7"/>
        <v>1.165</v>
      </c>
      <c r="U51" s="108">
        <f t="shared" si="8"/>
        <v>1.0999999999999999</v>
      </c>
      <c r="V51" s="108">
        <f t="shared" si="9"/>
        <v>1.35</v>
      </c>
      <c r="W51" s="26">
        <f t="shared" si="10"/>
        <v>53.3</v>
      </c>
      <c r="X51" s="150">
        <f t="shared" si="11"/>
        <v>10.66</v>
      </c>
      <c r="Y51" s="128">
        <v>45</v>
      </c>
      <c r="Z51" s="133">
        <f t="shared" si="12"/>
        <v>36</v>
      </c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3"/>
    </row>
    <row r="52" spans="1:44" s="111" customFormat="1" x14ac:dyDescent="0.3">
      <c r="A52" s="105">
        <v>46</v>
      </c>
      <c r="B52" s="121">
        <v>671246</v>
      </c>
      <c r="C52" s="122" t="s">
        <v>153</v>
      </c>
      <c r="D52" s="134">
        <v>5</v>
      </c>
      <c r="E52" s="134">
        <v>9</v>
      </c>
      <c r="F52" s="134">
        <v>8</v>
      </c>
      <c r="G52" s="134">
        <v>9</v>
      </c>
      <c r="H52" s="134">
        <v>8</v>
      </c>
      <c r="I52" s="106">
        <f t="shared" si="1"/>
        <v>39</v>
      </c>
      <c r="J52" s="106">
        <f t="shared" si="2"/>
        <v>5.85</v>
      </c>
      <c r="K52" s="135">
        <v>2</v>
      </c>
      <c r="L52" s="135">
        <v>3</v>
      </c>
      <c r="M52" s="135">
        <v>4</v>
      </c>
      <c r="N52" s="135">
        <v>3</v>
      </c>
      <c r="O52" s="135">
        <v>4</v>
      </c>
      <c r="P52" s="107">
        <f t="shared" si="3"/>
        <v>16</v>
      </c>
      <c r="Q52" s="107">
        <f t="shared" si="4"/>
        <v>0.8</v>
      </c>
      <c r="R52" s="108">
        <f t="shared" si="5"/>
        <v>0.85</v>
      </c>
      <c r="S52" s="108">
        <f t="shared" si="6"/>
        <v>1.5</v>
      </c>
      <c r="T52" s="108">
        <f t="shared" si="7"/>
        <v>1.4</v>
      </c>
      <c r="U52" s="108">
        <f t="shared" si="8"/>
        <v>1.5</v>
      </c>
      <c r="V52" s="108">
        <f t="shared" si="9"/>
        <v>1.4</v>
      </c>
      <c r="W52" s="26">
        <f t="shared" si="10"/>
        <v>55</v>
      </c>
      <c r="X52" s="150">
        <f t="shared" si="11"/>
        <v>11</v>
      </c>
      <c r="Y52" s="128">
        <v>41</v>
      </c>
      <c r="Z52" s="133">
        <f t="shared" si="12"/>
        <v>32.800000000000004</v>
      </c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3"/>
    </row>
    <row r="53" spans="1:44" s="111" customFormat="1" x14ac:dyDescent="0.3">
      <c r="A53" s="105">
        <v>47</v>
      </c>
      <c r="B53" s="121">
        <v>671247</v>
      </c>
      <c r="C53" s="122" t="s">
        <v>154</v>
      </c>
      <c r="D53" s="134">
        <v>8</v>
      </c>
      <c r="E53" s="134">
        <v>9</v>
      </c>
      <c r="F53" s="134">
        <v>12</v>
      </c>
      <c r="G53" s="134">
        <v>10</v>
      </c>
      <c r="H53" s="134">
        <v>8</v>
      </c>
      <c r="I53" s="106">
        <f t="shared" si="1"/>
        <v>47</v>
      </c>
      <c r="J53" s="106">
        <f t="shared" si="2"/>
        <v>7.05</v>
      </c>
      <c r="K53" s="135">
        <v>2.5</v>
      </c>
      <c r="L53" s="135">
        <v>3</v>
      </c>
      <c r="M53" s="135">
        <v>4</v>
      </c>
      <c r="N53" s="135">
        <v>3</v>
      </c>
      <c r="O53" s="135">
        <v>2</v>
      </c>
      <c r="P53" s="107">
        <f t="shared" si="3"/>
        <v>14.5</v>
      </c>
      <c r="Q53" s="107">
        <f t="shared" si="4"/>
        <v>0.72500000000000009</v>
      </c>
      <c r="R53" s="108">
        <f t="shared" si="5"/>
        <v>1.325</v>
      </c>
      <c r="S53" s="108">
        <f t="shared" si="6"/>
        <v>1.5</v>
      </c>
      <c r="T53" s="108">
        <f t="shared" si="7"/>
        <v>1.9999999999999998</v>
      </c>
      <c r="U53" s="108">
        <f t="shared" si="8"/>
        <v>1.65</v>
      </c>
      <c r="V53" s="108">
        <f t="shared" si="9"/>
        <v>1.3</v>
      </c>
      <c r="W53" s="26">
        <f t="shared" si="10"/>
        <v>61.5</v>
      </c>
      <c r="X53" s="150">
        <f t="shared" si="11"/>
        <v>12.3</v>
      </c>
      <c r="Y53" s="128">
        <v>44</v>
      </c>
      <c r="Z53" s="133">
        <f t="shared" si="12"/>
        <v>35.200000000000003</v>
      </c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3"/>
    </row>
    <row r="54" spans="1:44" s="111" customFormat="1" x14ac:dyDescent="0.3">
      <c r="A54" s="105">
        <v>48</v>
      </c>
      <c r="B54" s="121">
        <v>671248</v>
      </c>
      <c r="C54" s="122" t="s">
        <v>155</v>
      </c>
      <c r="D54" s="134"/>
      <c r="E54" s="134"/>
      <c r="F54" s="134"/>
      <c r="G54" s="134"/>
      <c r="H54" s="134"/>
      <c r="I54" s="106">
        <f t="shared" si="1"/>
        <v>0</v>
      </c>
      <c r="J54" s="106">
        <f t="shared" si="2"/>
        <v>0</v>
      </c>
      <c r="K54" s="135"/>
      <c r="L54" s="135"/>
      <c r="M54" s="135"/>
      <c r="N54" s="135"/>
      <c r="O54" s="135"/>
      <c r="P54" s="107">
        <f t="shared" si="3"/>
        <v>0</v>
      </c>
      <c r="Q54" s="107">
        <f t="shared" si="4"/>
        <v>0</v>
      </c>
      <c r="R54" s="108">
        <f t="shared" si="5"/>
        <v>0</v>
      </c>
      <c r="S54" s="108">
        <f t="shared" si="6"/>
        <v>0</v>
      </c>
      <c r="T54" s="108">
        <f t="shared" si="7"/>
        <v>0</v>
      </c>
      <c r="U54" s="108">
        <f t="shared" si="8"/>
        <v>0</v>
      </c>
      <c r="V54" s="108">
        <f t="shared" si="9"/>
        <v>0</v>
      </c>
      <c r="W54" s="26">
        <f t="shared" si="10"/>
        <v>0</v>
      </c>
      <c r="X54" s="150">
        <f t="shared" si="11"/>
        <v>0</v>
      </c>
      <c r="Y54" s="128" t="s">
        <v>105</v>
      </c>
      <c r="Z54" s="133" t="e">
        <f t="shared" si="12"/>
        <v>#VALUE!</v>
      </c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3"/>
    </row>
    <row r="55" spans="1:44" s="111" customFormat="1" x14ac:dyDescent="0.3">
      <c r="A55" s="105">
        <v>49</v>
      </c>
      <c r="B55" s="121">
        <v>671249</v>
      </c>
      <c r="C55" s="122" t="s">
        <v>156</v>
      </c>
      <c r="D55" s="134">
        <v>10</v>
      </c>
      <c r="E55" s="134">
        <v>10.5</v>
      </c>
      <c r="F55" s="134">
        <v>8</v>
      </c>
      <c r="G55" s="134">
        <v>7</v>
      </c>
      <c r="H55" s="134">
        <v>6</v>
      </c>
      <c r="I55" s="106">
        <f t="shared" si="1"/>
        <v>41.5</v>
      </c>
      <c r="J55" s="106">
        <f t="shared" si="2"/>
        <v>6.2249999999999996</v>
      </c>
      <c r="K55" s="135">
        <v>3</v>
      </c>
      <c r="L55" s="135">
        <v>5</v>
      </c>
      <c r="M55" s="135">
        <v>2</v>
      </c>
      <c r="N55" s="135">
        <v>3</v>
      </c>
      <c r="O55" s="135">
        <v>4</v>
      </c>
      <c r="P55" s="107">
        <f t="shared" si="3"/>
        <v>17</v>
      </c>
      <c r="Q55" s="107">
        <f t="shared" si="4"/>
        <v>0.85000000000000009</v>
      </c>
      <c r="R55" s="108">
        <f t="shared" si="5"/>
        <v>1.65</v>
      </c>
      <c r="S55" s="108">
        <f t="shared" si="6"/>
        <v>1.825</v>
      </c>
      <c r="T55" s="108">
        <f t="shared" si="7"/>
        <v>1.3</v>
      </c>
      <c r="U55" s="108">
        <f t="shared" si="8"/>
        <v>1.2000000000000002</v>
      </c>
      <c r="V55" s="108">
        <f t="shared" si="9"/>
        <v>1.0999999999999999</v>
      </c>
      <c r="W55" s="26">
        <f t="shared" si="10"/>
        <v>58.5</v>
      </c>
      <c r="X55" s="150">
        <f t="shared" si="11"/>
        <v>11.700000000000001</v>
      </c>
      <c r="Y55" s="128">
        <v>41</v>
      </c>
      <c r="Z55" s="133">
        <f t="shared" si="12"/>
        <v>32.800000000000004</v>
      </c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3"/>
    </row>
    <row r="56" spans="1:44" s="111" customFormat="1" x14ac:dyDescent="0.3">
      <c r="A56" s="105">
        <v>50</v>
      </c>
      <c r="B56" s="121">
        <v>671250</v>
      </c>
      <c r="C56" s="122" t="s">
        <v>157</v>
      </c>
      <c r="D56" s="134">
        <v>10.5</v>
      </c>
      <c r="E56" s="134">
        <v>8</v>
      </c>
      <c r="F56" s="134">
        <v>7</v>
      </c>
      <c r="G56" s="134">
        <v>6</v>
      </c>
      <c r="H56" s="134">
        <v>8</v>
      </c>
      <c r="I56" s="106">
        <f t="shared" si="1"/>
        <v>39.5</v>
      </c>
      <c r="J56" s="106">
        <f t="shared" si="2"/>
        <v>5.9249999999999998</v>
      </c>
      <c r="K56" s="135">
        <v>2.5</v>
      </c>
      <c r="L56" s="135">
        <v>3</v>
      </c>
      <c r="M56" s="135">
        <v>2</v>
      </c>
      <c r="N56" s="135">
        <v>4</v>
      </c>
      <c r="O56" s="135">
        <v>2</v>
      </c>
      <c r="P56" s="107">
        <f t="shared" si="3"/>
        <v>13.5</v>
      </c>
      <c r="Q56" s="107">
        <f t="shared" si="4"/>
        <v>0.67500000000000004</v>
      </c>
      <c r="R56" s="108">
        <f t="shared" si="5"/>
        <v>1.7</v>
      </c>
      <c r="S56" s="108">
        <f t="shared" si="6"/>
        <v>1.35</v>
      </c>
      <c r="T56" s="108">
        <f t="shared" si="7"/>
        <v>1.1500000000000001</v>
      </c>
      <c r="U56" s="108">
        <f t="shared" si="8"/>
        <v>1.0999999999999999</v>
      </c>
      <c r="V56" s="108">
        <f t="shared" si="9"/>
        <v>1.3</v>
      </c>
      <c r="W56" s="26">
        <f t="shared" si="10"/>
        <v>53</v>
      </c>
      <c r="X56" s="150">
        <f t="shared" si="11"/>
        <v>10.600000000000001</v>
      </c>
      <c r="Y56" s="128">
        <v>41</v>
      </c>
      <c r="Z56" s="133">
        <f t="shared" si="12"/>
        <v>32.800000000000004</v>
      </c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3"/>
    </row>
    <row r="57" spans="1:44" s="111" customFormat="1" x14ac:dyDescent="0.3">
      <c r="A57" s="105">
        <v>51</v>
      </c>
      <c r="B57" s="121">
        <v>671251</v>
      </c>
      <c r="C57" s="122" t="s">
        <v>158</v>
      </c>
      <c r="D57" s="134">
        <v>8.5</v>
      </c>
      <c r="E57" s="134">
        <v>6</v>
      </c>
      <c r="F57" s="134">
        <v>8</v>
      </c>
      <c r="G57" s="134">
        <v>9</v>
      </c>
      <c r="H57" s="134">
        <v>8</v>
      </c>
      <c r="I57" s="106">
        <f t="shared" si="1"/>
        <v>39.5</v>
      </c>
      <c r="J57" s="106">
        <f t="shared" si="2"/>
        <v>5.9249999999999998</v>
      </c>
      <c r="K57" s="135">
        <v>3</v>
      </c>
      <c r="L57" s="135">
        <v>2.5</v>
      </c>
      <c r="M57" s="135">
        <v>2</v>
      </c>
      <c r="N57" s="135">
        <v>2.5</v>
      </c>
      <c r="O57" s="135">
        <v>3</v>
      </c>
      <c r="P57" s="107">
        <f t="shared" si="3"/>
        <v>13</v>
      </c>
      <c r="Q57" s="107">
        <f t="shared" si="4"/>
        <v>0.65</v>
      </c>
      <c r="R57" s="108">
        <f t="shared" si="5"/>
        <v>1.4249999999999998</v>
      </c>
      <c r="S57" s="108">
        <f t="shared" si="6"/>
        <v>1.0249999999999999</v>
      </c>
      <c r="T57" s="108">
        <f t="shared" si="7"/>
        <v>1.3</v>
      </c>
      <c r="U57" s="108">
        <f t="shared" si="8"/>
        <v>1.4749999999999999</v>
      </c>
      <c r="V57" s="108">
        <f t="shared" si="9"/>
        <v>1.35</v>
      </c>
      <c r="W57" s="26">
        <f t="shared" si="10"/>
        <v>52.5</v>
      </c>
      <c r="X57" s="150">
        <f t="shared" si="11"/>
        <v>10.5</v>
      </c>
      <c r="Y57" s="128">
        <v>41</v>
      </c>
      <c r="Z57" s="133">
        <f t="shared" si="12"/>
        <v>32.800000000000004</v>
      </c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3"/>
    </row>
    <row r="58" spans="1:44" s="111" customFormat="1" x14ac:dyDescent="0.3">
      <c r="A58" s="105">
        <v>52</v>
      </c>
      <c r="B58" s="121">
        <v>671252</v>
      </c>
      <c r="C58" s="122" t="s">
        <v>159</v>
      </c>
      <c r="D58" s="134"/>
      <c r="E58" s="134"/>
      <c r="F58" s="134"/>
      <c r="G58" s="134"/>
      <c r="H58" s="134"/>
      <c r="I58" s="106">
        <f t="shared" si="1"/>
        <v>0</v>
      </c>
      <c r="J58" s="106">
        <f t="shared" si="2"/>
        <v>0</v>
      </c>
      <c r="K58" s="135"/>
      <c r="L58" s="135"/>
      <c r="M58" s="135"/>
      <c r="N58" s="135"/>
      <c r="O58" s="135"/>
      <c r="P58" s="107">
        <f t="shared" si="3"/>
        <v>0</v>
      </c>
      <c r="Q58" s="107">
        <f t="shared" si="4"/>
        <v>0</v>
      </c>
      <c r="R58" s="108">
        <f t="shared" si="5"/>
        <v>0</v>
      </c>
      <c r="S58" s="108">
        <f t="shared" si="6"/>
        <v>0</v>
      </c>
      <c r="T58" s="108">
        <f t="shared" si="7"/>
        <v>0</v>
      </c>
      <c r="U58" s="108">
        <f t="shared" si="8"/>
        <v>0</v>
      </c>
      <c r="V58" s="108">
        <f t="shared" si="9"/>
        <v>0</v>
      </c>
      <c r="W58" s="26">
        <f t="shared" si="10"/>
        <v>0</v>
      </c>
      <c r="X58" s="150">
        <f t="shared" si="11"/>
        <v>0</v>
      </c>
      <c r="Y58" s="128" t="s">
        <v>105</v>
      </c>
      <c r="Z58" s="133" t="e">
        <f t="shared" si="12"/>
        <v>#VALUE!</v>
      </c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3"/>
    </row>
    <row r="59" spans="1:44" s="111" customFormat="1" x14ac:dyDescent="0.3">
      <c r="A59" s="105">
        <v>53</v>
      </c>
      <c r="B59" s="121">
        <v>671253</v>
      </c>
      <c r="C59" s="122" t="s">
        <v>160</v>
      </c>
      <c r="D59" s="134"/>
      <c r="E59" s="134"/>
      <c r="F59" s="134"/>
      <c r="G59" s="134"/>
      <c r="H59" s="134"/>
      <c r="I59" s="106">
        <f t="shared" si="1"/>
        <v>0</v>
      </c>
      <c r="J59" s="106">
        <f t="shared" si="2"/>
        <v>0</v>
      </c>
      <c r="K59" s="135"/>
      <c r="L59" s="135"/>
      <c r="M59" s="135"/>
      <c r="N59" s="135"/>
      <c r="O59" s="135"/>
      <c r="P59" s="107">
        <f t="shared" si="3"/>
        <v>0</v>
      </c>
      <c r="Q59" s="107">
        <f t="shared" si="4"/>
        <v>0</v>
      </c>
      <c r="R59" s="108">
        <f t="shared" si="5"/>
        <v>0</v>
      </c>
      <c r="S59" s="108">
        <f t="shared" si="6"/>
        <v>0</v>
      </c>
      <c r="T59" s="108">
        <f t="shared" si="7"/>
        <v>0</v>
      </c>
      <c r="U59" s="108">
        <f t="shared" si="8"/>
        <v>0</v>
      </c>
      <c r="V59" s="108">
        <f t="shared" si="9"/>
        <v>0</v>
      </c>
      <c r="W59" s="26">
        <f t="shared" si="10"/>
        <v>0</v>
      </c>
      <c r="X59" s="150">
        <f t="shared" si="11"/>
        <v>0</v>
      </c>
      <c r="Y59" s="128" t="s">
        <v>105</v>
      </c>
      <c r="Z59" s="133" t="e">
        <f t="shared" si="12"/>
        <v>#VALUE!</v>
      </c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3"/>
    </row>
    <row r="60" spans="1:44" s="111" customFormat="1" x14ac:dyDescent="0.3">
      <c r="A60" s="105">
        <v>54</v>
      </c>
      <c r="B60" s="121">
        <v>671254</v>
      </c>
      <c r="C60" s="122" t="s">
        <v>161</v>
      </c>
      <c r="D60" s="134">
        <v>8</v>
      </c>
      <c r="E60" s="134">
        <v>6</v>
      </c>
      <c r="F60" s="134">
        <v>5</v>
      </c>
      <c r="G60" s="134">
        <v>8</v>
      </c>
      <c r="H60" s="134">
        <v>6</v>
      </c>
      <c r="I60" s="106">
        <f t="shared" si="1"/>
        <v>33</v>
      </c>
      <c r="J60" s="106">
        <f t="shared" si="2"/>
        <v>4.95</v>
      </c>
      <c r="K60" s="135">
        <v>2</v>
      </c>
      <c r="L60" s="135">
        <v>2.5</v>
      </c>
      <c r="M60" s="135">
        <v>3</v>
      </c>
      <c r="N60" s="135">
        <v>4</v>
      </c>
      <c r="O60" s="135">
        <v>2</v>
      </c>
      <c r="P60" s="107">
        <f t="shared" si="3"/>
        <v>13.5</v>
      </c>
      <c r="Q60" s="107">
        <f t="shared" si="4"/>
        <v>0.67500000000000004</v>
      </c>
      <c r="R60" s="108">
        <f t="shared" si="5"/>
        <v>1.3</v>
      </c>
      <c r="S60" s="108">
        <f t="shared" si="6"/>
        <v>1.0249999999999999</v>
      </c>
      <c r="T60" s="108">
        <f t="shared" si="7"/>
        <v>0.9</v>
      </c>
      <c r="U60" s="108">
        <f t="shared" si="8"/>
        <v>1.4</v>
      </c>
      <c r="V60" s="108">
        <f t="shared" si="9"/>
        <v>0.99999999999999989</v>
      </c>
      <c r="W60" s="26">
        <f t="shared" si="10"/>
        <v>46.5</v>
      </c>
      <c r="X60" s="150">
        <f t="shared" si="11"/>
        <v>9.3000000000000007</v>
      </c>
      <c r="Y60" s="128">
        <v>24</v>
      </c>
      <c r="Z60" s="133">
        <f t="shared" si="12"/>
        <v>19.200000000000003</v>
      </c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3"/>
    </row>
    <row r="61" spans="1:44" s="111" customFormat="1" x14ac:dyDescent="0.3">
      <c r="A61" s="105">
        <v>55</v>
      </c>
      <c r="B61" s="121">
        <v>671255</v>
      </c>
      <c r="C61" s="122" t="s">
        <v>162</v>
      </c>
      <c r="D61" s="134">
        <v>8</v>
      </c>
      <c r="E61" s="134">
        <v>5</v>
      </c>
      <c r="F61" s="134">
        <v>5</v>
      </c>
      <c r="G61" s="134">
        <v>4</v>
      </c>
      <c r="H61" s="134">
        <v>8</v>
      </c>
      <c r="I61" s="106">
        <f t="shared" si="1"/>
        <v>30</v>
      </c>
      <c r="J61" s="106">
        <f t="shared" si="2"/>
        <v>4.5</v>
      </c>
      <c r="K61" s="135">
        <v>3</v>
      </c>
      <c r="L61" s="135">
        <v>4</v>
      </c>
      <c r="M61" s="135">
        <v>3</v>
      </c>
      <c r="N61" s="135">
        <v>2.5</v>
      </c>
      <c r="O61" s="135">
        <v>4</v>
      </c>
      <c r="P61" s="107">
        <f t="shared" si="3"/>
        <v>16.5</v>
      </c>
      <c r="Q61" s="107">
        <f t="shared" si="4"/>
        <v>0.82500000000000007</v>
      </c>
      <c r="R61" s="108">
        <f t="shared" si="5"/>
        <v>1.35</v>
      </c>
      <c r="S61" s="108">
        <f t="shared" si="6"/>
        <v>0.95</v>
      </c>
      <c r="T61" s="108">
        <f t="shared" si="7"/>
        <v>0.9</v>
      </c>
      <c r="U61" s="108">
        <f t="shared" si="8"/>
        <v>0.72499999999999998</v>
      </c>
      <c r="V61" s="108">
        <f t="shared" si="9"/>
        <v>1.4</v>
      </c>
      <c r="W61" s="26">
        <f t="shared" si="10"/>
        <v>46.5</v>
      </c>
      <c r="X61" s="150">
        <f t="shared" si="11"/>
        <v>9.3000000000000007</v>
      </c>
      <c r="Y61" s="128">
        <v>28</v>
      </c>
      <c r="Z61" s="133">
        <f t="shared" si="12"/>
        <v>22.400000000000002</v>
      </c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3"/>
    </row>
    <row r="62" spans="1:44" s="111" customFormat="1" x14ac:dyDescent="0.3">
      <c r="A62" s="105">
        <v>56</v>
      </c>
      <c r="B62" s="121">
        <v>671256</v>
      </c>
      <c r="C62" s="122" t="s">
        <v>163</v>
      </c>
      <c r="D62" s="134">
        <v>8</v>
      </c>
      <c r="E62" s="134">
        <v>9</v>
      </c>
      <c r="F62" s="134">
        <v>8</v>
      </c>
      <c r="G62" s="134">
        <v>7</v>
      </c>
      <c r="H62" s="134">
        <v>8</v>
      </c>
      <c r="I62" s="106">
        <f t="shared" si="1"/>
        <v>40</v>
      </c>
      <c r="J62" s="106">
        <f t="shared" si="2"/>
        <v>6</v>
      </c>
      <c r="K62" s="135">
        <v>4.5</v>
      </c>
      <c r="L62" s="135">
        <v>5</v>
      </c>
      <c r="M62" s="135">
        <v>4</v>
      </c>
      <c r="N62" s="135">
        <v>5</v>
      </c>
      <c r="O62" s="135">
        <v>6</v>
      </c>
      <c r="P62" s="107">
        <f t="shared" si="3"/>
        <v>24.5</v>
      </c>
      <c r="Q62" s="107">
        <f t="shared" si="4"/>
        <v>1.2250000000000001</v>
      </c>
      <c r="R62" s="108">
        <f t="shared" si="5"/>
        <v>1.425</v>
      </c>
      <c r="S62" s="108">
        <f t="shared" si="6"/>
        <v>1.5999999999999999</v>
      </c>
      <c r="T62" s="108">
        <f t="shared" si="7"/>
        <v>1.4</v>
      </c>
      <c r="U62" s="108">
        <f t="shared" si="8"/>
        <v>1.3</v>
      </c>
      <c r="V62" s="108">
        <f t="shared" si="9"/>
        <v>1.5</v>
      </c>
      <c r="W62" s="26">
        <f t="shared" si="10"/>
        <v>64.5</v>
      </c>
      <c r="X62" s="150">
        <f t="shared" si="11"/>
        <v>12.9</v>
      </c>
      <c r="Y62" s="128">
        <v>50</v>
      </c>
      <c r="Z62" s="133">
        <f t="shared" si="12"/>
        <v>40</v>
      </c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3"/>
    </row>
    <row r="63" spans="1:44" s="111" customFormat="1" x14ac:dyDescent="0.3">
      <c r="A63" s="105">
        <v>57</v>
      </c>
      <c r="B63" s="121">
        <v>671257</v>
      </c>
      <c r="C63" s="122" t="s">
        <v>164</v>
      </c>
      <c r="D63" s="134">
        <v>9</v>
      </c>
      <c r="E63" s="134">
        <v>10</v>
      </c>
      <c r="F63" s="134">
        <v>10.5</v>
      </c>
      <c r="G63" s="134">
        <v>8</v>
      </c>
      <c r="H63" s="134">
        <v>7</v>
      </c>
      <c r="I63" s="106">
        <f t="shared" si="1"/>
        <v>44.5</v>
      </c>
      <c r="J63" s="106">
        <f t="shared" si="2"/>
        <v>6.6749999999999998</v>
      </c>
      <c r="K63" s="135">
        <v>2</v>
      </c>
      <c r="L63" s="135">
        <v>2.5</v>
      </c>
      <c r="M63" s="135">
        <v>3</v>
      </c>
      <c r="N63" s="135">
        <v>4</v>
      </c>
      <c r="O63" s="135">
        <v>3</v>
      </c>
      <c r="P63" s="107">
        <f t="shared" si="3"/>
        <v>14.5</v>
      </c>
      <c r="Q63" s="107">
        <f t="shared" si="4"/>
        <v>0.72500000000000009</v>
      </c>
      <c r="R63" s="108">
        <f t="shared" si="5"/>
        <v>1.45</v>
      </c>
      <c r="S63" s="108">
        <f t="shared" si="6"/>
        <v>1.625</v>
      </c>
      <c r="T63" s="108">
        <f t="shared" si="7"/>
        <v>1.7250000000000001</v>
      </c>
      <c r="U63" s="108">
        <f t="shared" si="8"/>
        <v>1.4</v>
      </c>
      <c r="V63" s="108">
        <f t="shared" si="9"/>
        <v>1.2000000000000002</v>
      </c>
      <c r="W63" s="26">
        <f t="shared" si="10"/>
        <v>59</v>
      </c>
      <c r="X63" s="150">
        <f t="shared" si="11"/>
        <v>11.8</v>
      </c>
      <c r="Y63" s="128">
        <v>41</v>
      </c>
      <c r="Z63" s="133">
        <f t="shared" si="12"/>
        <v>32.800000000000004</v>
      </c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3"/>
    </row>
    <row r="64" spans="1:44" s="111" customFormat="1" x14ac:dyDescent="0.3">
      <c r="A64" s="105">
        <v>58</v>
      </c>
      <c r="B64" s="121">
        <v>671258</v>
      </c>
      <c r="C64" s="122" t="s">
        <v>165</v>
      </c>
      <c r="D64" s="134">
        <v>9</v>
      </c>
      <c r="E64" s="134">
        <v>8</v>
      </c>
      <c r="F64" s="134">
        <v>9</v>
      </c>
      <c r="G64" s="134">
        <v>8</v>
      </c>
      <c r="H64" s="134">
        <v>9</v>
      </c>
      <c r="I64" s="106">
        <f t="shared" si="1"/>
        <v>43</v>
      </c>
      <c r="J64" s="106">
        <f t="shared" si="2"/>
        <v>6.45</v>
      </c>
      <c r="K64" s="135">
        <v>4.5</v>
      </c>
      <c r="L64" s="135">
        <v>5</v>
      </c>
      <c r="M64" s="135">
        <v>2</v>
      </c>
      <c r="N64" s="135">
        <v>3</v>
      </c>
      <c r="O64" s="135">
        <v>4</v>
      </c>
      <c r="P64" s="107">
        <f t="shared" si="3"/>
        <v>18.5</v>
      </c>
      <c r="Q64" s="107">
        <f t="shared" si="4"/>
        <v>0.92500000000000004</v>
      </c>
      <c r="R64" s="108">
        <f t="shared" si="5"/>
        <v>1.575</v>
      </c>
      <c r="S64" s="108">
        <f t="shared" si="6"/>
        <v>1.45</v>
      </c>
      <c r="T64" s="108">
        <f t="shared" si="7"/>
        <v>1.45</v>
      </c>
      <c r="U64" s="108">
        <f t="shared" si="8"/>
        <v>1.35</v>
      </c>
      <c r="V64" s="108">
        <f t="shared" si="9"/>
        <v>1.5499999999999998</v>
      </c>
      <c r="W64" s="26">
        <f t="shared" si="10"/>
        <v>61.5</v>
      </c>
      <c r="X64" s="150">
        <f t="shared" si="11"/>
        <v>12.3</v>
      </c>
      <c r="Y64" s="128">
        <v>52</v>
      </c>
      <c r="Z64" s="133">
        <f t="shared" si="12"/>
        <v>41.6</v>
      </c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3"/>
    </row>
    <row r="65" spans="1:44" s="111" customFormat="1" x14ac:dyDescent="0.3">
      <c r="A65" s="105">
        <v>59</v>
      </c>
      <c r="B65" s="121">
        <v>671259</v>
      </c>
      <c r="C65" s="122" t="s">
        <v>166</v>
      </c>
      <c r="D65" s="134">
        <v>10</v>
      </c>
      <c r="E65" s="134">
        <v>10.5</v>
      </c>
      <c r="F65" s="134">
        <v>12</v>
      </c>
      <c r="G65" s="134">
        <v>10</v>
      </c>
      <c r="H65" s="134">
        <v>10</v>
      </c>
      <c r="I65" s="106">
        <f t="shared" si="1"/>
        <v>52.5</v>
      </c>
      <c r="J65" s="106">
        <f t="shared" si="2"/>
        <v>7.875</v>
      </c>
      <c r="K65" s="135">
        <v>4</v>
      </c>
      <c r="L65" s="135">
        <v>3</v>
      </c>
      <c r="M65" s="135">
        <v>5</v>
      </c>
      <c r="N65" s="135">
        <v>3</v>
      </c>
      <c r="O65" s="135">
        <v>4</v>
      </c>
      <c r="P65" s="107">
        <f t="shared" si="3"/>
        <v>19</v>
      </c>
      <c r="Q65" s="107">
        <f t="shared" si="4"/>
        <v>0.95000000000000007</v>
      </c>
      <c r="R65" s="108">
        <f t="shared" si="5"/>
        <v>1.7</v>
      </c>
      <c r="S65" s="108">
        <f t="shared" si="6"/>
        <v>1.7250000000000001</v>
      </c>
      <c r="T65" s="108">
        <f t="shared" si="7"/>
        <v>2.0499999999999998</v>
      </c>
      <c r="U65" s="108">
        <f t="shared" si="8"/>
        <v>1.65</v>
      </c>
      <c r="V65" s="108">
        <f t="shared" si="9"/>
        <v>1.7</v>
      </c>
      <c r="W65" s="26">
        <f t="shared" si="10"/>
        <v>71.5</v>
      </c>
      <c r="X65" s="150">
        <f t="shared" si="11"/>
        <v>14.3</v>
      </c>
      <c r="Y65" s="128">
        <v>60</v>
      </c>
      <c r="Z65" s="133">
        <f t="shared" si="12"/>
        <v>48</v>
      </c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3"/>
    </row>
    <row r="66" spans="1:44" s="111" customFormat="1" x14ac:dyDescent="0.3">
      <c r="A66" s="105">
        <v>60</v>
      </c>
      <c r="B66" s="121">
        <v>671260</v>
      </c>
      <c r="C66" s="122" t="s">
        <v>167</v>
      </c>
      <c r="D66" s="134">
        <v>8</v>
      </c>
      <c r="E66" s="134">
        <v>9</v>
      </c>
      <c r="F66" s="134">
        <v>8</v>
      </c>
      <c r="G66" s="134">
        <v>7</v>
      </c>
      <c r="H66" s="134">
        <v>8</v>
      </c>
      <c r="I66" s="106">
        <f t="shared" si="1"/>
        <v>40</v>
      </c>
      <c r="J66" s="106">
        <f t="shared" si="2"/>
        <v>6</v>
      </c>
      <c r="K66" s="135">
        <v>2.5</v>
      </c>
      <c r="L66" s="135">
        <v>3</v>
      </c>
      <c r="M66" s="135">
        <v>3</v>
      </c>
      <c r="N66" s="135">
        <v>4</v>
      </c>
      <c r="O66" s="135">
        <v>3</v>
      </c>
      <c r="P66" s="107">
        <f t="shared" si="3"/>
        <v>15.5</v>
      </c>
      <c r="Q66" s="107">
        <f t="shared" si="4"/>
        <v>0.77500000000000002</v>
      </c>
      <c r="R66" s="108">
        <f t="shared" si="5"/>
        <v>1.325</v>
      </c>
      <c r="S66" s="108">
        <f t="shared" si="6"/>
        <v>1.5</v>
      </c>
      <c r="T66" s="108">
        <f t="shared" si="7"/>
        <v>1.35</v>
      </c>
      <c r="U66" s="108">
        <f t="shared" si="8"/>
        <v>1.25</v>
      </c>
      <c r="V66" s="108">
        <f t="shared" si="9"/>
        <v>1.35</v>
      </c>
      <c r="W66" s="26">
        <f t="shared" si="10"/>
        <v>55.5</v>
      </c>
      <c r="X66" s="150">
        <f t="shared" si="11"/>
        <v>11.100000000000001</v>
      </c>
      <c r="Y66" s="128">
        <v>40</v>
      </c>
      <c r="Z66" s="133">
        <f t="shared" si="12"/>
        <v>32</v>
      </c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3"/>
    </row>
    <row r="67" spans="1:44" s="111" customFormat="1" x14ac:dyDescent="0.3">
      <c r="A67" s="105">
        <v>61</v>
      </c>
      <c r="B67" s="121">
        <v>671261</v>
      </c>
      <c r="C67" s="122" t="s">
        <v>168</v>
      </c>
      <c r="D67" s="134">
        <v>10</v>
      </c>
      <c r="E67" s="134">
        <v>12</v>
      </c>
      <c r="F67" s="134">
        <v>12.5</v>
      </c>
      <c r="G67" s="134">
        <v>10</v>
      </c>
      <c r="H67" s="134">
        <v>10</v>
      </c>
      <c r="I67" s="106">
        <f t="shared" si="1"/>
        <v>54.5</v>
      </c>
      <c r="J67" s="106">
        <f t="shared" si="2"/>
        <v>8.1749999999999989</v>
      </c>
      <c r="K67" s="135">
        <v>4.5</v>
      </c>
      <c r="L67" s="135">
        <v>4</v>
      </c>
      <c r="M67" s="135">
        <v>3</v>
      </c>
      <c r="N67" s="135">
        <v>5</v>
      </c>
      <c r="O67" s="135">
        <v>4</v>
      </c>
      <c r="P67" s="107">
        <f t="shared" si="3"/>
        <v>20.5</v>
      </c>
      <c r="Q67" s="107">
        <f t="shared" si="4"/>
        <v>1.0250000000000001</v>
      </c>
      <c r="R67" s="108">
        <f t="shared" si="5"/>
        <v>1.7250000000000001</v>
      </c>
      <c r="S67" s="108">
        <f t="shared" si="6"/>
        <v>1.9999999999999998</v>
      </c>
      <c r="T67" s="108">
        <f t="shared" si="7"/>
        <v>2.0249999999999999</v>
      </c>
      <c r="U67" s="108">
        <f t="shared" si="8"/>
        <v>1.75</v>
      </c>
      <c r="V67" s="108">
        <f t="shared" si="9"/>
        <v>1.7</v>
      </c>
      <c r="W67" s="26">
        <f t="shared" si="10"/>
        <v>75</v>
      </c>
      <c r="X67" s="150">
        <f t="shared" si="11"/>
        <v>15</v>
      </c>
      <c r="Y67" s="128">
        <v>66</v>
      </c>
      <c r="Z67" s="133">
        <f t="shared" si="12"/>
        <v>52.800000000000004</v>
      </c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3"/>
    </row>
    <row r="68" spans="1:44" s="111" customFormat="1" x14ac:dyDescent="0.3">
      <c r="A68" s="105">
        <v>62</v>
      </c>
      <c r="B68" s="121">
        <v>671262</v>
      </c>
      <c r="C68" s="122" t="s">
        <v>169</v>
      </c>
      <c r="D68" s="134">
        <v>9</v>
      </c>
      <c r="E68" s="134">
        <v>12</v>
      </c>
      <c r="F68" s="134">
        <v>12.5</v>
      </c>
      <c r="G68" s="134">
        <v>13</v>
      </c>
      <c r="H68" s="134">
        <v>14</v>
      </c>
      <c r="I68" s="106">
        <f t="shared" si="1"/>
        <v>60.5</v>
      </c>
      <c r="J68" s="106">
        <f t="shared" si="2"/>
        <v>9.0749999999999993</v>
      </c>
      <c r="K68" s="135">
        <v>2.5</v>
      </c>
      <c r="L68" s="135">
        <v>3</v>
      </c>
      <c r="M68" s="135">
        <v>4</v>
      </c>
      <c r="N68" s="135">
        <v>3</v>
      </c>
      <c r="O68" s="135">
        <v>4</v>
      </c>
      <c r="P68" s="107">
        <f t="shared" si="3"/>
        <v>16.5</v>
      </c>
      <c r="Q68" s="107">
        <f t="shared" si="4"/>
        <v>0.82500000000000007</v>
      </c>
      <c r="R68" s="108">
        <f t="shared" si="5"/>
        <v>1.4749999999999999</v>
      </c>
      <c r="S68" s="108">
        <f t="shared" si="6"/>
        <v>1.9499999999999997</v>
      </c>
      <c r="T68" s="108">
        <f t="shared" si="7"/>
        <v>2.0750000000000002</v>
      </c>
      <c r="U68" s="108">
        <f t="shared" si="8"/>
        <v>2.1</v>
      </c>
      <c r="V68" s="108">
        <f t="shared" si="9"/>
        <v>2.3000000000000003</v>
      </c>
      <c r="W68" s="26">
        <f t="shared" si="10"/>
        <v>77</v>
      </c>
      <c r="X68" s="150">
        <f t="shared" si="11"/>
        <v>15.4</v>
      </c>
      <c r="Y68" s="128">
        <v>62</v>
      </c>
      <c r="Z68" s="133">
        <f t="shared" si="12"/>
        <v>49.6</v>
      </c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3"/>
    </row>
    <row r="69" spans="1:44" s="111" customFormat="1" x14ac:dyDescent="0.3">
      <c r="A69" s="105">
        <v>63</v>
      </c>
      <c r="B69" s="121">
        <v>671263</v>
      </c>
      <c r="C69" s="122" t="s">
        <v>170</v>
      </c>
      <c r="D69" s="134">
        <v>5</v>
      </c>
      <c r="E69" s="134">
        <v>4</v>
      </c>
      <c r="F69" s="134">
        <v>6</v>
      </c>
      <c r="G69" s="134">
        <v>5</v>
      </c>
      <c r="H69" s="134">
        <v>4</v>
      </c>
      <c r="I69" s="106">
        <f t="shared" si="1"/>
        <v>24</v>
      </c>
      <c r="J69" s="106">
        <f t="shared" si="2"/>
        <v>3.5999999999999996</v>
      </c>
      <c r="K69" s="135">
        <v>1</v>
      </c>
      <c r="L69" s="135">
        <v>2</v>
      </c>
      <c r="M69" s="135">
        <v>5</v>
      </c>
      <c r="N69" s="135">
        <v>3</v>
      </c>
      <c r="O69" s="135">
        <v>2.4</v>
      </c>
      <c r="P69" s="107">
        <f t="shared" si="3"/>
        <v>13.4</v>
      </c>
      <c r="Q69" s="107">
        <f t="shared" si="4"/>
        <v>0.67</v>
      </c>
      <c r="R69" s="108">
        <f t="shared" si="5"/>
        <v>0.8</v>
      </c>
      <c r="S69" s="108">
        <f t="shared" si="6"/>
        <v>0.7</v>
      </c>
      <c r="T69" s="108">
        <f t="shared" si="7"/>
        <v>1.1499999999999999</v>
      </c>
      <c r="U69" s="108">
        <f t="shared" si="8"/>
        <v>0.9</v>
      </c>
      <c r="V69" s="108">
        <f t="shared" si="9"/>
        <v>0.72</v>
      </c>
      <c r="W69" s="26">
        <f t="shared" si="10"/>
        <v>37.4</v>
      </c>
      <c r="X69" s="150">
        <f t="shared" si="11"/>
        <v>7.48</v>
      </c>
      <c r="Y69" s="128">
        <v>22</v>
      </c>
      <c r="Z69" s="133">
        <f t="shared" si="12"/>
        <v>17.600000000000001</v>
      </c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3"/>
    </row>
    <row r="70" spans="1:44" s="111" customFormat="1" x14ac:dyDescent="0.3">
      <c r="A70" s="105">
        <v>64</v>
      </c>
      <c r="B70" s="121">
        <v>671264</v>
      </c>
      <c r="C70" s="122" t="s">
        <v>171</v>
      </c>
      <c r="D70" s="134">
        <v>2</v>
      </c>
      <c r="E70" s="134">
        <v>3</v>
      </c>
      <c r="F70" s="134">
        <v>5</v>
      </c>
      <c r="G70" s="134">
        <v>4</v>
      </c>
      <c r="H70" s="134">
        <v>5</v>
      </c>
      <c r="I70" s="106">
        <f t="shared" si="1"/>
        <v>19</v>
      </c>
      <c r="J70" s="106">
        <f t="shared" si="2"/>
        <v>2.85</v>
      </c>
      <c r="K70" s="135">
        <v>2.5</v>
      </c>
      <c r="L70" s="135">
        <v>3</v>
      </c>
      <c r="M70" s="135">
        <v>1</v>
      </c>
      <c r="N70" s="135">
        <v>2</v>
      </c>
      <c r="O70" s="135">
        <v>3</v>
      </c>
      <c r="P70" s="107">
        <f t="shared" si="3"/>
        <v>11.5</v>
      </c>
      <c r="Q70" s="107">
        <f t="shared" si="4"/>
        <v>0.57500000000000007</v>
      </c>
      <c r="R70" s="108">
        <f t="shared" si="5"/>
        <v>0.42499999999999999</v>
      </c>
      <c r="S70" s="108">
        <f t="shared" si="6"/>
        <v>0.6</v>
      </c>
      <c r="T70" s="108">
        <f t="shared" si="7"/>
        <v>0.8</v>
      </c>
      <c r="U70" s="108">
        <f t="shared" si="8"/>
        <v>0.7</v>
      </c>
      <c r="V70" s="108">
        <f t="shared" si="9"/>
        <v>0.9</v>
      </c>
      <c r="W70" s="26">
        <f t="shared" si="10"/>
        <v>30.5</v>
      </c>
      <c r="X70" s="150">
        <f t="shared" si="11"/>
        <v>6.1000000000000005</v>
      </c>
      <c r="Y70" s="128">
        <v>27</v>
      </c>
      <c r="Z70" s="133">
        <f t="shared" si="12"/>
        <v>21.6</v>
      </c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3"/>
    </row>
    <row r="71" spans="1:44" s="111" customFormat="1" x14ac:dyDescent="0.3">
      <c r="A71" s="105">
        <v>65</v>
      </c>
      <c r="B71" s="121">
        <v>671265</v>
      </c>
      <c r="C71" s="122" t="s">
        <v>172</v>
      </c>
      <c r="D71" s="134">
        <v>6</v>
      </c>
      <c r="E71" s="134">
        <v>5</v>
      </c>
      <c r="F71" s="134">
        <v>5</v>
      </c>
      <c r="G71" s="134">
        <v>6</v>
      </c>
      <c r="H71" s="134">
        <v>5</v>
      </c>
      <c r="I71" s="106">
        <f t="shared" si="1"/>
        <v>27</v>
      </c>
      <c r="J71" s="106">
        <f t="shared" si="2"/>
        <v>4.05</v>
      </c>
      <c r="K71" s="135">
        <v>2.5</v>
      </c>
      <c r="L71" s="135">
        <v>3</v>
      </c>
      <c r="M71" s="135">
        <v>1</v>
      </c>
      <c r="N71" s="135">
        <v>3</v>
      </c>
      <c r="O71" s="135">
        <v>2</v>
      </c>
      <c r="P71" s="107">
        <f t="shared" si="3"/>
        <v>11.5</v>
      </c>
      <c r="Q71" s="107">
        <f t="shared" si="4"/>
        <v>0.57500000000000007</v>
      </c>
      <c r="R71" s="108">
        <f t="shared" si="5"/>
        <v>1.0249999999999999</v>
      </c>
      <c r="S71" s="108">
        <f t="shared" si="6"/>
        <v>0.9</v>
      </c>
      <c r="T71" s="108">
        <f t="shared" si="7"/>
        <v>0.8</v>
      </c>
      <c r="U71" s="108">
        <f t="shared" si="8"/>
        <v>1.0499999999999998</v>
      </c>
      <c r="V71" s="108">
        <f t="shared" si="9"/>
        <v>0.85</v>
      </c>
      <c r="W71" s="26">
        <f t="shared" si="10"/>
        <v>38.5</v>
      </c>
      <c r="X71" s="150">
        <f t="shared" si="11"/>
        <v>7.7</v>
      </c>
      <c r="Y71" s="128">
        <v>31</v>
      </c>
      <c r="Z71" s="133">
        <f t="shared" si="12"/>
        <v>24.8</v>
      </c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3"/>
    </row>
    <row r="72" spans="1:44" s="111" customFormat="1" x14ac:dyDescent="0.3">
      <c r="A72" s="105">
        <v>66</v>
      </c>
      <c r="B72" s="121">
        <v>671266</v>
      </c>
      <c r="C72" s="122" t="s">
        <v>173</v>
      </c>
      <c r="D72" s="134">
        <v>8</v>
      </c>
      <c r="E72" s="134">
        <v>9</v>
      </c>
      <c r="F72" s="134">
        <v>8</v>
      </c>
      <c r="G72" s="134">
        <v>9</v>
      </c>
      <c r="H72" s="134">
        <v>9</v>
      </c>
      <c r="I72" s="106">
        <f t="shared" ref="I72:I135" si="13">SUM(D72:H72)</f>
        <v>43</v>
      </c>
      <c r="J72" s="106">
        <f t="shared" ref="J72:J135" si="14">I72*0.15</f>
        <v>6.45</v>
      </c>
      <c r="K72" s="135">
        <v>2</v>
      </c>
      <c r="L72" s="135">
        <v>4</v>
      </c>
      <c r="M72" s="135">
        <v>1.5</v>
      </c>
      <c r="N72" s="135">
        <v>1.5</v>
      </c>
      <c r="O72" s="135">
        <v>4</v>
      </c>
      <c r="P72" s="107">
        <f t="shared" ref="P72:P135" si="15">SUM(K72:O72)</f>
        <v>13</v>
      </c>
      <c r="Q72" s="107">
        <f t="shared" ref="Q72:Q135" si="16">P72*0.05</f>
        <v>0.65</v>
      </c>
      <c r="R72" s="108">
        <f t="shared" ref="R72:R135" si="17">D72*0.15+K72:K72*0.05</f>
        <v>1.3</v>
      </c>
      <c r="S72" s="108">
        <f t="shared" ref="S72:S135" si="18">E72*0.15+L72:L72*0.05</f>
        <v>1.5499999999999998</v>
      </c>
      <c r="T72" s="108">
        <f t="shared" ref="T72:T135" si="19">F72*0.15+M72:M72*0.05</f>
        <v>1.2749999999999999</v>
      </c>
      <c r="U72" s="108">
        <f t="shared" ref="U72:U135" si="20">G72*0.15+N72:N72*0.05</f>
        <v>1.4249999999999998</v>
      </c>
      <c r="V72" s="108">
        <f t="shared" ref="V72:V135" si="21">H72*0.15+O72:O72*0.05</f>
        <v>1.5499999999999998</v>
      </c>
      <c r="W72" s="26">
        <f t="shared" ref="W72:W135" si="22">I72+P72</f>
        <v>56</v>
      </c>
      <c r="X72" s="150">
        <f t="shared" ref="X72:X135" si="23">W72*0.2</f>
        <v>11.200000000000001</v>
      </c>
      <c r="Y72" s="128">
        <v>41</v>
      </c>
      <c r="Z72" s="133">
        <f t="shared" ref="Z72:Z135" si="24">Y72*0.8</f>
        <v>32.800000000000004</v>
      </c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3"/>
    </row>
    <row r="73" spans="1:44" s="111" customFormat="1" x14ac:dyDescent="0.3">
      <c r="A73" s="105">
        <v>67</v>
      </c>
      <c r="B73" s="121">
        <v>671267</v>
      </c>
      <c r="C73" s="122" t="s">
        <v>174</v>
      </c>
      <c r="D73" s="134">
        <v>4</v>
      </c>
      <c r="E73" s="134">
        <v>2</v>
      </c>
      <c r="F73" s="134">
        <v>5</v>
      </c>
      <c r="G73" s="134">
        <v>6</v>
      </c>
      <c r="H73" s="134">
        <v>4</v>
      </c>
      <c r="I73" s="106">
        <f t="shared" si="13"/>
        <v>21</v>
      </c>
      <c r="J73" s="106">
        <f t="shared" si="14"/>
        <v>3.15</v>
      </c>
      <c r="K73" s="135">
        <v>2</v>
      </c>
      <c r="L73" s="135">
        <v>4</v>
      </c>
      <c r="M73" s="135">
        <v>3</v>
      </c>
      <c r="N73" s="135">
        <v>2.5</v>
      </c>
      <c r="O73" s="135">
        <v>3</v>
      </c>
      <c r="P73" s="107">
        <f t="shared" si="15"/>
        <v>14.5</v>
      </c>
      <c r="Q73" s="107">
        <f t="shared" si="16"/>
        <v>0.72500000000000009</v>
      </c>
      <c r="R73" s="108">
        <f t="shared" si="17"/>
        <v>0.7</v>
      </c>
      <c r="S73" s="108">
        <f t="shared" si="18"/>
        <v>0.5</v>
      </c>
      <c r="T73" s="108">
        <f t="shared" si="19"/>
        <v>0.9</v>
      </c>
      <c r="U73" s="108">
        <f t="shared" si="20"/>
        <v>1.0249999999999999</v>
      </c>
      <c r="V73" s="108">
        <f t="shared" si="21"/>
        <v>0.75</v>
      </c>
      <c r="W73" s="26">
        <f t="shared" si="22"/>
        <v>35.5</v>
      </c>
      <c r="X73" s="150">
        <f t="shared" si="23"/>
        <v>7.1000000000000005</v>
      </c>
      <c r="Y73" s="128">
        <v>20</v>
      </c>
      <c r="Z73" s="133">
        <f t="shared" si="24"/>
        <v>16</v>
      </c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3"/>
    </row>
    <row r="74" spans="1:44" s="111" customFormat="1" x14ac:dyDescent="0.3">
      <c r="A74" s="105">
        <v>68</v>
      </c>
      <c r="B74" s="121">
        <v>671268</v>
      </c>
      <c r="C74" s="122" t="s">
        <v>175</v>
      </c>
      <c r="D74" s="134">
        <v>4</v>
      </c>
      <c r="E74" s="134">
        <v>5</v>
      </c>
      <c r="F74" s="134">
        <v>3</v>
      </c>
      <c r="G74" s="134">
        <v>5</v>
      </c>
      <c r="H74" s="134">
        <v>4</v>
      </c>
      <c r="I74" s="106">
        <f t="shared" si="13"/>
        <v>21</v>
      </c>
      <c r="J74" s="106">
        <f t="shared" si="14"/>
        <v>3.15</v>
      </c>
      <c r="K74" s="135">
        <v>3</v>
      </c>
      <c r="L74" s="135">
        <v>4</v>
      </c>
      <c r="M74" s="135">
        <v>2.6</v>
      </c>
      <c r="N74" s="135">
        <v>4</v>
      </c>
      <c r="O74" s="135">
        <v>5</v>
      </c>
      <c r="P74" s="107">
        <f t="shared" si="15"/>
        <v>18.600000000000001</v>
      </c>
      <c r="Q74" s="107">
        <f t="shared" si="16"/>
        <v>0.93000000000000016</v>
      </c>
      <c r="R74" s="108">
        <f t="shared" si="17"/>
        <v>0.75</v>
      </c>
      <c r="S74" s="108">
        <f t="shared" si="18"/>
        <v>0.95</v>
      </c>
      <c r="T74" s="108">
        <f t="shared" si="19"/>
        <v>0.57999999999999996</v>
      </c>
      <c r="U74" s="108">
        <f t="shared" si="20"/>
        <v>0.95</v>
      </c>
      <c r="V74" s="108">
        <f t="shared" si="21"/>
        <v>0.85</v>
      </c>
      <c r="W74" s="26">
        <f t="shared" si="22"/>
        <v>39.6</v>
      </c>
      <c r="X74" s="150">
        <f t="shared" si="23"/>
        <v>7.9200000000000008</v>
      </c>
      <c r="Y74" s="128">
        <v>21</v>
      </c>
      <c r="Z74" s="133">
        <f t="shared" si="24"/>
        <v>16.8</v>
      </c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3"/>
    </row>
    <row r="75" spans="1:44" s="111" customFormat="1" x14ac:dyDescent="0.3">
      <c r="A75" s="105">
        <v>69</v>
      </c>
      <c r="B75" s="121">
        <v>671269</v>
      </c>
      <c r="C75" s="122" t="s">
        <v>176</v>
      </c>
      <c r="D75" s="134">
        <v>4</v>
      </c>
      <c r="E75" s="134">
        <v>4.5</v>
      </c>
      <c r="F75" s="134">
        <v>6</v>
      </c>
      <c r="G75" s="134">
        <v>5</v>
      </c>
      <c r="H75" s="134">
        <v>4</v>
      </c>
      <c r="I75" s="106">
        <f t="shared" si="13"/>
        <v>23.5</v>
      </c>
      <c r="J75" s="106">
        <f t="shared" si="14"/>
        <v>3.5249999999999999</v>
      </c>
      <c r="K75" s="135">
        <v>3</v>
      </c>
      <c r="L75" s="135">
        <v>2</v>
      </c>
      <c r="M75" s="135">
        <v>2.2000000000000002</v>
      </c>
      <c r="N75" s="135">
        <v>4</v>
      </c>
      <c r="O75" s="135">
        <v>3</v>
      </c>
      <c r="P75" s="107">
        <f t="shared" si="15"/>
        <v>14.2</v>
      </c>
      <c r="Q75" s="107">
        <f t="shared" si="16"/>
        <v>0.71</v>
      </c>
      <c r="R75" s="108">
        <f t="shared" si="17"/>
        <v>0.75</v>
      </c>
      <c r="S75" s="108">
        <f t="shared" si="18"/>
        <v>0.77499999999999991</v>
      </c>
      <c r="T75" s="108">
        <f t="shared" si="19"/>
        <v>1.01</v>
      </c>
      <c r="U75" s="108">
        <f t="shared" si="20"/>
        <v>0.95</v>
      </c>
      <c r="V75" s="108">
        <f t="shared" si="21"/>
        <v>0.75</v>
      </c>
      <c r="W75" s="26">
        <f t="shared" si="22"/>
        <v>37.700000000000003</v>
      </c>
      <c r="X75" s="150">
        <f t="shared" si="23"/>
        <v>7.5400000000000009</v>
      </c>
      <c r="Y75" s="128">
        <v>19</v>
      </c>
      <c r="Z75" s="133">
        <f t="shared" si="24"/>
        <v>15.200000000000001</v>
      </c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3"/>
    </row>
    <row r="76" spans="1:44" s="111" customFormat="1" x14ac:dyDescent="0.3">
      <c r="A76" s="105">
        <v>70</v>
      </c>
      <c r="B76" s="121">
        <v>671270</v>
      </c>
      <c r="C76" s="122" t="s">
        <v>177</v>
      </c>
      <c r="D76" s="134">
        <v>8</v>
      </c>
      <c r="E76" s="134">
        <v>7</v>
      </c>
      <c r="F76" s="134">
        <v>6</v>
      </c>
      <c r="G76" s="134">
        <v>8</v>
      </c>
      <c r="H76" s="134">
        <v>7</v>
      </c>
      <c r="I76" s="106">
        <f t="shared" si="13"/>
        <v>36</v>
      </c>
      <c r="J76" s="106">
        <f t="shared" si="14"/>
        <v>5.3999999999999995</v>
      </c>
      <c r="K76" s="135">
        <v>2</v>
      </c>
      <c r="L76" s="135">
        <v>2.5</v>
      </c>
      <c r="M76" s="135">
        <v>3</v>
      </c>
      <c r="N76" s="135">
        <v>2</v>
      </c>
      <c r="O76" s="135">
        <v>4</v>
      </c>
      <c r="P76" s="107">
        <f t="shared" si="15"/>
        <v>13.5</v>
      </c>
      <c r="Q76" s="107">
        <f t="shared" si="16"/>
        <v>0.67500000000000004</v>
      </c>
      <c r="R76" s="108">
        <f t="shared" si="17"/>
        <v>1.3</v>
      </c>
      <c r="S76" s="108">
        <f t="shared" si="18"/>
        <v>1.175</v>
      </c>
      <c r="T76" s="108">
        <f t="shared" si="19"/>
        <v>1.0499999999999998</v>
      </c>
      <c r="U76" s="108">
        <f t="shared" si="20"/>
        <v>1.3</v>
      </c>
      <c r="V76" s="108">
        <f t="shared" si="21"/>
        <v>1.25</v>
      </c>
      <c r="W76" s="26">
        <f t="shared" si="22"/>
        <v>49.5</v>
      </c>
      <c r="X76" s="150">
        <f t="shared" si="23"/>
        <v>9.9</v>
      </c>
      <c r="Y76" s="128">
        <v>40</v>
      </c>
      <c r="Z76" s="133">
        <f t="shared" si="24"/>
        <v>32</v>
      </c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3"/>
    </row>
    <row r="77" spans="1:44" s="111" customFormat="1" x14ac:dyDescent="0.3">
      <c r="A77" s="105">
        <v>71</v>
      </c>
      <c r="B77" s="121">
        <v>671271</v>
      </c>
      <c r="C77" s="122" t="s">
        <v>178</v>
      </c>
      <c r="D77" s="134">
        <v>8</v>
      </c>
      <c r="E77" s="134">
        <v>5</v>
      </c>
      <c r="F77" s="134">
        <v>6</v>
      </c>
      <c r="G77" s="134">
        <v>5</v>
      </c>
      <c r="H77" s="134">
        <v>6</v>
      </c>
      <c r="I77" s="106">
        <f t="shared" si="13"/>
        <v>30</v>
      </c>
      <c r="J77" s="106">
        <f t="shared" si="14"/>
        <v>4.5</v>
      </c>
      <c r="K77" s="135">
        <v>2</v>
      </c>
      <c r="L77" s="135">
        <v>3</v>
      </c>
      <c r="M77" s="135">
        <v>2.2000000000000002</v>
      </c>
      <c r="N77" s="135">
        <v>4</v>
      </c>
      <c r="O77" s="135">
        <v>3</v>
      </c>
      <c r="P77" s="107">
        <f t="shared" si="15"/>
        <v>14.2</v>
      </c>
      <c r="Q77" s="107">
        <f t="shared" si="16"/>
        <v>0.71</v>
      </c>
      <c r="R77" s="108">
        <f t="shared" si="17"/>
        <v>1.3</v>
      </c>
      <c r="S77" s="108">
        <f t="shared" si="18"/>
        <v>0.9</v>
      </c>
      <c r="T77" s="108">
        <f t="shared" si="19"/>
        <v>1.01</v>
      </c>
      <c r="U77" s="108">
        <f t="shared" si="20"/>
        <v>0.95</v>
      </c>
      <c r="V77" s="108">
        <f t="shared" si="21"/>
        <v>1.0499999999999998</v>
      </c>
      <c r="W77" s="26">
        <f t="shared" si="22"/>
        <v>44.2</v>
      </c>
      <c r="X77" s="150">
        <f t="shared" si="23"/>
        <v>8.8400000000000016</v>
      </c>
      <c r="Y77" s="128">
        <v>40</v>
      </c>
      <c r="Z77" s="133">
        <f t="shared" si="24"/>
        <v>32</v>
      </c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3"/>
    </row>
    <row r="78" spans="1:44" s="111" customFormat="1" x14ac:dyDescent="0.3">
      <c r="A78" s="105">
        <v>72</v>
      </c>
      <c r="B78" s="121">
        <v>671272</v>
      </c>
      <c r="C78" s="122" t="s">
        <v>179</v>
      </c>
      <c r="D78" s="134">
        <v>4</v>
      </c>
      <c r="E78" s="134">
        <v>5</v>
      </c>
      <c r="F78" s="134">
        <v>4</v>
      </c>
      <c r="G78" s="134">
        <v>5</v>
      </c>
      <c r="H78" s="134">
        <v>5</v>
      </c>
      <c r="I78" s="106">
        <f t="shared" si="13"/>
        <v>23</v>
      </c>
      <c r="J78" s="106">
        <f t="shared" si="14"/>
        <v>3.4499999999999997</v>
      </c>
      <c r="K78" s="135">
        <v>2</v>
      </c>
      <c r="L78" s="135">
        <v>3</v>
      </c>
      <c r="M78" s="135">
        <v>4</v>
      </c>
      <c r="N78" s="135">
        <v>3</v>
      </c>
      <c r="O78" s="135">
        <v>2</v>
      </c>
      <c r="P78" s="107">
        <f t="shared" si="15"/>
        <v>14</v>
      </c>
      <c r="Q78" s="107">
        <f t="shared" si="16"/>
        <v>0.70000000000000007</v>
      </c>
      <c r="R78" s="108">
        <f t="shared" si="17"/>
        <v>0.7</v>
      </c>
      <c r="S78" s="108">
        <f t="shared" si="18"/>
        <v>0.9</v>
      </c>
      <c r="T78" s="108">
        <f t="shared" si="19"/>
        <v>0.8</v>
      </c>
      <c r="U78" s="108">
        <f t="shared" si="20"/>
        <v>0.9</v>
      </c>
      <c r="V78" s="108">
        <f t="shared" si="21"/>
        <v>0.85</v>
      </c>
      <c r="W78" s="26">
        <f t="shared" si="22"/>
        <v>37</v>
      </c>
      <c r="X78" s="150">
        <f t="shared" si="23"/>
        <v>7.4</v>
      </c>
      <c r="Y78" s="128">
        <v>22</v>
      </c>
      <c r="Z78" s="133">
        <f t="shared" si="24"/>
        <v>17.600000000000001</v>
      </c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3"/>
    </row>
    <row r="79" spans="1:44" s="111" customFormat="1" x14ac:dyDescent="0.3">
      <c r="A79" s="105">
        <v>73</v>
      </c>
      <c r="B79" s="121">
        <v>671273</v>
      </c>
      <c r="C79" s="122" t="s">
        <v>180</v>
      </c>
      <c r="D79" s="134">
        <v>4</v>
      </c>
      <c r="E79" s="134">
        <v>5</v>
      </c>
      <c r="F79" s="134">
        <v>6</v>
      </c>
      <c r="G79" s="134">
        <v>5</v>
      </c>
      <c r="H79" s="134">
        <v>4</v>
      </c>
      <c r="I79" s="106">
        <f t="shared" si="13"/>
        <v>24</v>
      </c>
      <c r="J79" s="106">
        <f t="shared" si="14"/>
        <v>3.5999999999999996</v>
      </c>
      <c r="K79" s="135">
        <v>2</v>
      </c>
      <c r="L79" s="135">
        <v>1</v>
      </c>
      <c r="M79" s="135">
        <v>2.2000000000000002</v>
      </c>
      <c r="N79" s="135">
        <v>2</v>
      </c>
      <c r="O79" s="135">
        <v>3</v>
      </c>
      <c r="P79" s="107">
        <f t="shared" si="15"/>
        <v>10.199999999999999</v>
      </c>
      <c r="Q79" s="107">
        <f t="shared" si="16"/>
        <v>0.51</v>
      </c>
      <c r="R79" s="108">
        <f t="shared" si="17"/>
        <v>0.7</v>
      </c>
      <c r="S79" s="108">
        <f t="shared" si="18"/>
        <v>0.8</v>
      </c>
      <c r="T79" s="108">
        <f t="shared" si="19"/>
        <v>1.01</v>
      </c>
      <c r="U79" s="108">
        <f t="shared" si="20"/>
        <v>0.85</v>
      </c>
      <c r="V79" s="108">
        <f t="shared" si="21"/>
        <v>0.75</v>
      </c>
      <c r="W79" s="26">
        <f t="shared" si="22"/>
        <v>34.200000000000003</v>
      </c>
      <c r="X79" s="150">
        <f t="shared" si="23"/>
        <v>6.8400000000000007</v>
      </c>
      <c r="Y79" s="128">
        <v>30</v>
      </c>
      <c r="Z79" s="133">
        <f t="shared" si="24"/>
        <v>24</v>
      </c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3"/>
    </row>
    <row r="80" spans="1:44" s="111" customFormat="1" x14ac:dyDescent="0.3">
      <c r="A80" s="105">
        <v>74</v>
      </c>
      <c r="B80" s="121">
        <v>671274</v>
      </c>
      <c r="C80" s="122" t="s">
        <v>181</v>
      </c>
      <c r="D80" s="134">
        <v>9</v>
      </c>
      <c r="E80" s="134">
        <v>8</v>
      </c>
      <c r="F80" s="134">
        <v>8</v>
      </c>
      <c r="G80" s="134">
        <v>8</v>
      </c>
      <c r="H80" s="134">
        <v>9</v>
      </c>
      <c r="I80" s="106">
        <f t="shared" si="13"/>
        <v>42</v>
      </c>
      <c r="J80" s="106">
        <f t="shared" si="14"/>
        <v>6.3</v>
      </c>
      <c r="K80" s="135">
        <v>4</v>
      </c>
      <c r="L80" s="135">
        <v>3</v>
      </c>
      <c r="M80" s="135">
        <v>4</v>
      </c>
      <c r="N80" s="135">
        <v>2</v>
      </c>
      <c r="O80" s="135">
        <v>3</v>
      </c>
      <c r="P80" s="107">
        <f t="shared" si="15"/>
        <v>16</v>
      </c>
      <c r="Q80" s="107">
        <f t="shared" si="16"/>
        <v>0.8</v>
      </c>
      <c r="R80" s="108">
        <f t="shared" si="17"/>
        <v>1.5499999999999998</v>
      </c>
      <c r="S80" s="108">
        <f t="shared" si="18"/>
        <v>1.35</v>
      </c>
      <c r="T80" s="108">
        <f t="shared" si="19"/>
        <v>1.4</v>
      </c>
      <c r="U80" s="108">
        <f t="shared" si="20"/>
        <v>1.3</v>
      </c>
      <c r="V80" s="108">
        <f t="shared" si="21"/>
        <v>1.5</v>
      </c>
      <c r="W80" s="26">
        <f t="shared" si="22"/>
        <v>58</v>
      </c>
      <c r="X80" s="150">
        <f t="shared" si="23"/>
        <v>11.600000000000001</v>
      </c>
      <c r="Y80" s="128">
        <v>45</v>
      </c>
      <c r="Z80" s="133">
        <f t="shared" si="24"/>
        <v>36</v>
      </c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3"/>
    </row>
    <row r="81" spans="1:44" s="111" customFormat="1" x14ac:dyDescent="0.3">
      <c r="A81" s="105">
        <v>75</v>
      </c>
      <c r="B81" s="121">
        <v>671275</v>
      </c>
      <c r="C81" s="122" t="s">
        <v>182</v>
      </c>
      <c r="D81" s="134">
        <v>6</v>
      </c>
      <c r="E81" s="134">
        <v>8</v>
      </c>
      <c r="F81" s="134">
        <v>6</v>
      </c>
      <c r="G81" s="134">
        <v>9</v>
      </c>
      <c r="H81" s="134">
        <v>8</v>
      </c>
      <c r="I81" s="106">
        <f t="shared" si="13"/>
        <v>37</v>
      </c>
      <c r="J81" s="106">
        <f t="shared" si="14"/>
        <v>5.55</v>
      </c>
      <c r="K81" s="135">
        <v>3</v>
      </c>
      <c r="L81" s="135">
        <v>2</v>
      </c>
      <c r="M81" s="135">
        <v>4</v>
      </c>
      <c r="N81" s="135">
        <v>2</v>
      </c>
      <c r="O81" s="135">
        <v>4</v>
      </c>
      <c r="P81" s="107">
        <f t="shared" si="15"/>
        <v>15</v>
      </c>
      <c r="Q81" s="107">
        <f t="shared" si="16"/>
        <v>0.75</v>
      </c>
      <c r="R81" s="108">
        <f t="shared" si="17"/>
        <v>1.0499999999999998</v>
      </c>
      <c r="S81" s="108">
        <f t="shared" si="18"/>
        <v>1.3</v>
      </c>
      <c r="T81" s="108">
        <f t="shared" si="19"/>
        <v>1.0999999999999999</v>
      </c>
      <c r="U81" s="108">
        <f t="shared" si="20"/>
        <v>1.45</v>
      </c>
      <c r="V81" s="108">
        <f t="shared" si="21"/>
        <v>1.4</v>
      </c>
      <c r="W81" s="26">
        <f t="shared" si="22"/>
        <v>52</v>
      </c>
      <c r="X81" s="150">
        <f t="shared" si="23"/>
        <v>10.4</v>
      </c>
      <c r="Y81" s="128">
        <v>40</v>
      </c>
      <c r="Z81" s="133">
        <f t="shared" si="24"/>
        <v>32</v>
      </c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3"/>
    </row>
    <row r="82" spans="1:44" s="111" customFormat="1" x14ac:dyDescent="0.3">
      <c r="A82" s="105">
        <v>76</v>
      </c>
      <c r="B82" s="121">
        <v>671276</v>
      </c>
      <c r="C82" s="122" t="s">
        <v>183</v>
      </c>
      <c r="D82" s="134">
        <v>8</v>
      </c>
      <c r="E82" s="134">
        <v>9</v>
      </c>
      <c r="F82" s="134">
        <v>8</v>
      </c>
      <c r="G82" s="134">
        <v>9</v>
      </c>
      <c r="H82" s="134">
        <v>8</v>
      </c>
      <c r="I82" s="106">
        <f t="shared" si="13"/>
        <v>42</v>
      </c>
      <c r="J82" s="106">
        <f t="shared" si="14"/>
        <v>6.3</v>
      </c>
      <c r="K82" s="135">
        <v>5</v>
      </c>
      <c r="L82" s="135">
        <v>3</v>
      </c>
      <c r="M82" s="135">
        <v>4</v>
      </c>
      <c r="N82" s="135">
        <v>5</v>
      </c>
      <c r="O82" s="135">
        <v>2</v>
      </c>
      <c r="P82" s="107">
        <f t="shared" si="15"/>
        <v>19</v>
      </c>
      <c r="Q82" s="107">
        <f t="shared" si="16"/>
        <v>0.95000000000000007</v>
      </c>
      <c r="R82" s="108">
        <f t="shared" si="17"/>
        <v>1.45</v>
      </c>
      <c r="S82" s="108">
        <f t="shared" si="18"/>
        <v>1.5</v>
      </c>
      <c r="T82" s="108">
        <f t="shared" si="19"/>
        <v>1.4</v>
      </c>
      <c r="U82" s="108">
        <f t="shared" si="20"/>
        <v>1.5999999999999999</v>
      </c>
      <c r="V82" s="108">
        <f t="shared" si="21"/>
        <v>1.3</v>
      </c>
      <c r="W82" s="26">
        <f t="shared" si="22"/>
        <v>61</v>
      </c>
      <c r="X82" s="150">
        <f t="shared" si="23"/>
        <v>12.200000000000001</v>
      </c>
      <c r="Y82" s="128">
        <v>40</v>
      </c>
      <c r="Z82" s="133">
        <f t="shared" si="24"/>
        <v>32</v>
      </c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3"/>
    </row>
    <row r="83" spans="1:44" s="111" customFormat="1" x14ac:dyDescent="0.3">
      <c r="A83" s="105">
        <v>77</v>
      </c>
      <c r="B83" s="121">
        <v>671277</v>
      </c>
      <c r="C83" s="122" t="s">
        <v>184</v>
      </c>
      <c r="D83" s="134">
        <v>8</v>
      </c>
      <c r="E83" s="134">
        <v>9</v>
      </c>
      <c r="F83" s="134">
        <v>8</v>
      </c>
      <c r="G83" s="134">
        <v>12</v>
      </c>
      <c r="H83" s="134">
        <v>8</v>
      </c>
      <c r="I83" s="106">
        <f t="shared" si="13"/>
        <v>45</v>
      </c>
      <c r="J83" s="106">
        <f t="shared" si="14"/>
        <v>6.75</v>
      </c>
      <c r="K83" s="135">
        <v>2</v>
      </c>
      <c r="L83" s="135">
        <v>2.5</v>
      </c>
      <c r="M83" s="135">
        <v>3</v>
      </c>
      <c r="N83" s="135">
        <v>2</v>
      </c>
      <c r="O83" s="135">
        <v>3</v>
      </c>
      <c r="P83" s="107">
        <f t="shared" si="15"/>
        <v>12.5</v>
      </c>
      <c r="Q83" s="107">
        <f t="shared" si="16"/>
        <v>0.625</v>
      </c>
      <c r="R83" s="108">
        <f t="shared" si="17"/>
        <v>1.3</v>
      </c>
      <c r="S83" s="108">
        <f t="shared" si="18"/>
        <v>1.4749999999999999</v>
      </c>
      <c r="T83" s="108">
        <f t="shared" si="19"/>
        <v>1.35</v>
      </c>
      <c r="U83" s="108">
        <f t="shared" si="20"/>
        <v>1.9</v>
      </c>
      <c r="V83" s="108">
        <f t="shared" si="21"/>
        <v>1.35</v>
      </c>
      <c r="W83" s="26">
        <f t="shared" si="22"/>
        <v>57.5</v>
      </c>
      <c r="X83" s="150">
        <f t="shared" si="23"/>
        <v>11.5</v>
      </c>
      <c r="Y83" s="128">
        <v>49</v>
      </c>
      <c r="Z83" s="133">
        <f t="shared" si="24"/>
        <v>39.200000000000003</v>
      </c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3"/>
    </row>
    <row r="84" spans="1:44" s="111" customFormat="1" x14ac:dyDescent="0.3">
      <c r="A84" s="105">
        <v>78</v>
      </c>
      <c r="B84" s="121">
        <v>671278</v>
      </c>
      <c r="C84" s="122" t="s">
        <v>185</v>
      </c>
      <c r="D84" s="134">
        <v>10.5</v>
      </c>
      <c r="E84" s="134">
        <v>12</v>
      </c>
      <c r="F84" s="134">
        <v>13</v>
      </c>
      <c r="G84" s="134">
        <v>14</v>
      </c>
      <c r="H84" s="134">
        <v>10</v>
      </c>
      <c r="I84" s="106">
        <f t="shared" si="13"/>
        <v>59.5</v>
      </c>
      <c r="J84" s="106">
        <f t="shared" si="14"/>
        <v>8.9249999999999989</v>
      </c>
      <c r="K84" s="135">
        <v>4</v>
      </c>
      <c r="L84" s="135">
        <v>2</v>
      </c>
      <c r="M84" s="135">
        <v>3</v>
      </c>
      <c r="N84" s="135">
        <v>4</v>
      </c>
      <c r="O84" s="135">
        <v>2</v>
      </c>
      <c r="P84" s="107">
        <f t="shared" si="15"/>
        <v>15</v>
      </c>
      <c r="Q84" s="107">
        <f t="shared" si="16"/>
        <v>0.75</v>
      </c>
      <c r="R84" s="108">
        <f t="shared" si="17"/>
        <v>1.7749999999999999</v>
      </c>
      <c r="S84" s="108">
        <f t="shared" si="18"/>
        <v>1.9</v>
      </c>
      <c r="T84" s="108">
        <f t="shared" si="19"/>
        <v>2.1</v>
      </c>
      <c r="U84" s="108">
        <f t="shared" si="20"/>
        <v>2.3000000000000003</v>
      </c>
      <c r="V84" s="108">
        <f t="shared" si="21"/>
        <v>1.6</v>
      </c>
      <c r="W84" s="26">
        <f t="shared" si="22"/>
        <v>74.5</v>
      </c>
      <c r="X84" s="150">
        <f t="shared" si="23"/>
        <v>14.9</v>
      </c>
      <c r="Y84" s="128">
        <v>43</v>
      </c>
      <c r="Z84" s="133">
        <f t="shared" si="24"/>
        <v>34.4</v>
      </c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3"/>
    </row>
    <row r="85" spans="1:44" s="111" customFormat="1" x14ac:dyDescent="0.3">
      <c r="A85" s="105">
        <v>79</v>
      </c>
      <c r="B85" s="121">
        <v>671279</v>
      </c>
      <c r="C85" s="122" t="s">
        <v>186</v>
      </c>
      <c r="D85" s="134"/>
      <c r="E85" s="134"/>
      <c r="F85" s="134"/>
      <c r="G85" s="134"/>
      <c r="H85" s="134"/>
      <c r="I85" s="106">
        <f t="shared" si="13"/>
        <v>0</v>
      </c>
      <c r="J85" s="106">
        <f t="shared" si="14"/>
        <v>0</v>
      </c>
      <c r="K85" s="135"/>
      <c r="L85" s="135"/>
      <c r="M85" s="135"/>
      <c r="N85" s="135"/>
      <c r="O85" s="135"/>
      <c r="P85" s="107">
        <f t="shared" si="15"/>
        <v>0</v>
      </c>
      <c r="Q85" s="107">
        <f t="shared" si="16"/>
        <v>0</v>
      </c>
      <c r="R85" s="108">
        <f t="shared" si="17"/>
        <v>0</v>
      </c>
      <c r="S85" s="108">
        <f t="shared" si="18"/>
        <v>0</v>
      </c>
      <c r="T85" s="108">
        <f t="shared" si="19"/>
        <v>0</v>
      </c>
      <c r="U85" s="108">
        <f t="shared" si="20"/>
        <v>0</v>
      </c>
      <c r="V85" s="108">
        <f t="shared" si="21"/>
        <v>0</v>
      </c>
      <c r="W85" s="26">
        <f t="shared" si="22"/>
        <v>0</v>
      </c>
      <c r="X85" s="150">
        <f t="shared" si="23"/>
        <v>0</v>
      </c>
      <c r="Y85" s="128" t="s">
        <v>105</v>
      </c>
      <c r="Z85" s="133" t="e">
        <f t="shared" si="24"/>
        <v>#VALUE!</v>
      </c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3"/>
    </row>
    <row r="86" spans="1:44" s="111" customFormat="1" x14ac:dyDescent="0.3">
      <c r="A86" s="105">
        <v>80</v>
      </c>
      <c r="B86" s="121">
        <v>671280</v>
      </c>
      <c r="C86" s="122" t="s">
        <v>187</v>
      </c>
      <c r="D86" s="134">
        <v>5</v>
      </c>
      <c r="E86" s="134">
        <v>4</v>
      </c>
      <c r="F86" s="134">
        <v>6</v>
      </c>
      <c r="G86" s="134">
        <v>5</v>
      </c>
      <c r="H86" s="134">
        <v>5</v>
      </c>
      <c r="I86" s="106">
        <f t="shared" si="13"/>
        <v>25</v>
      </c>
      <c r="J86" s="106">
        <f t="shared" si="14"/>
        <v>3.75</v>
      </c>
      <c r="K86" s="135">
        <v>1.5</v>
      </c>
      <c r="L86" s="135">
        <v>2</v>
      </c>
      <c r="M86" s="135">
        <v>3</v>
      </c>
      <c r="N86" s="135">
        <v>1</v>
      </c>
      <c r="O86" s="135">
        <v>2</v>
      </c>
      <c r="P86" s="107">
        <f t="shared" si="15"/>
        <v>9.5</v>
      </c>
      <c r="Q86" s="107">
        <f t="shared" si="16"/>
        <v>0.47500000000000003</v>
      </c>
      <c r="R86" s="108">
        <f t="shared" si="17"/>
        <v>0.82499999999999996</v>
      </c>
      <c r="S86" s="108">
        <f t="shared" si="18"/>
        <v>0.7</v>
      </c>
      <c r="T86" s="108">
        <f t="shared" si="19"/>
        <v>1.0499999999999998</v>
      </c>
      <c r="U86" s="108">
        <f t="shared" si="20"/>
        <v>0.8</v>
      </c>
      <c r="V86" s="108">
        <f t="shared" si="21"/>
        <v>0.85</v>
      </c>
      <c r="W86" s="26">
        <f t="shared" si="22"/>
        <v>34.5</v>
      </c>
      <c r="X86" s="150">
        <f t="shared" si="23"/>
        <v>6.9</v>
      </c>
      <c r="Y86" s="128">
        <v>33</v>
      </c>
      <c r="Z86" s="133">
        <f t="shared" si="24"/>
        <v>26.400000000000002</v>
      </c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3"/>
    </row>
    <row r="87" spans="1:44" s="111" customFormat="1" x14ac:dyDescent="0.3">
      <c r="A87" s="105">
        <v>81</v>
      </c>
      <c r="B87" s="121">
        <v>671281</v>
      </c>
      <c r="C87" s="122" t="s">
        <v>188</v>
      </c>
      <c r="D87" s="134">
        <v>8</v>
      </c>
      <c r="E87" s="134">
        <v>6</v>
      </c>
      <c r="F87" s="134">
        <v>8</v>
      </c>
      <c r="G87" s="134">
        <v>9</v>
      </c>
      <c r="H87" s="134">
        <v>8</v>
      </c>
      <c r="I87" s="106">
        <f t="shared" si="13"/>
        <v>39</v>
      </c>
      <c r="J87" s="106">
        <f t="shared" si="14"/>
        <v>5.85</v>
      </c>
      <c r="K87" s="135">
        <v>2.5</v>
      </c>
      <c r="L87" s="135">
        <v>3</v>
      </c>
      <c r="M87" s="135">
        <v>4</v>
      </c>
      <c r="N87" s="135">
        <v>3.2</v>
      </c>
      <c r="O87" s="135">
        <v>2</v>
      </c>
      <c r="P87" s="107">
        <f t="shared" si="15"/>
        <v>14.7</v>
      </c>
      <c r="Q87" s="107">
        <f t="shared" si="16"/>
        <v>0.73499999999999999</v>
      </c>
      <c r="R87" s="108">
        <f t="shared" si="17"/>
        <v>1.325</v>
      </c>
      <c r="S87" s="108">
        <f t="shared" si="18"/>
        <v>1.0499999999999998</v>
      </c>
      <c r="T87" s="108">
        <f t="shared" si="19"/>
        <v>1.4</v>
      </c>
      <c r="U87" s="108">
        <f t="shared" si="20"/>
        <v>1.5099999999999998</v>
      </c>
      <c r="V87" s="108">
        <f t="shared" si="21"/>
        <v>1.3</v>
      </c>
      <c r="W87" s="26">
        <f t="shared" si="22"/>
        <v>53.7</v>
      </c>
      <c r="X87" s="150">
        <f t="shared" si="23"/>
        <v>10.740000000000002</v>
      </c>
      <c r="Y87" s="128">
        <v>42</v>
      </c>
      <c r="Z87" s="133">
        <f t="shared" si="24"/>
        <v>33.6</v>
      </c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3"/>
    </row>
    <row r="88" spans="1:44" s="111" customFormat="1" x14ac:dyDescent="0.3">
      <c r="A88" s="105">
        <v>82</v>
      </c>
      <c r="B88" s="121">
        <v>671282</v>
      </c>
      <c r="C88" s="122" t="s">
        <v>189</v>
      </c>
      <c r="D88" s="134">
        <v>6</v>
      </c>
      <c r="E88" s="134">
        <v>9</v>
      </c>
      <c r="F88" s="134">
        <v>8</v>
      </c>
      <c r="G88" s="134">
        <v>7</v>
      </c>
      <c r="H88" s="134">
        <v>8</v>
      </c>
      <c r="I88" s="106">
        <f t="shared" si="13"/>
        <v>38</v>
      </c>
      <c r="J88" s="106">
        <f t="shared" si="14"/>
        <v>5.7</v>
      </c>
      <c r="K88" s="135">
        <v>1.5</v>
      </c>
      <c r="L88" s="135">
        <v>3</v>
      </c>
      <c r="M88" s="135">
        <v>2</v>
      </c>
      <c r="N88" s="135">
        <v>3</v>
      </c>
      <c r="O88" s="135">
        <v>2.6</v>
      </c>
      <c r="P88" s="107">
        <f t="shared" si="15"/>
        <v>12.1</v>
      </c>
      <c r="Q88" s="107">
        <f t="shared" si="16"/>
        <v>0.60499999999999998</v>
      </c>
      <c r="R88" s="108">
        <f t="shared" si="17"/>
        <v>0.97499999999999987</v>
      </c>
      <c r="S88" s="108">
        <f t="shared" si="18"/>
        <v>1.5</v>
      </c>
      <c r="T88" s="108">
        <f t="shared" si="19"/>
        <v>1.3</v>
      </c>
      <c r="U88" s="108">
        <f t="shared" si="20"/>
        <v>1.2000000000000002</v>
      </c>
      <c r="V88" s="108">
        <f t="shared" si="21"/>
        <v>1.33</v>
      </c>
      <c r="W88" s="26">
        <f t="shared" si="22"/>
        <v>50.1</v>
      </c>
      <c r="X88" s="150">
        <f t="shared" si="23"/>
        <v>10.020000000000001</v>
      </c>
      <c r="Y88" s="128">
        <v>42</v>
      </c>
      <c r="Z88" s="133">
        <f t="shared" si="24"/>
        <v>33.6</v>
      </c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3"/>
    </row>
    <row r="89" spans="1:44" s="111" customFormat="1" x14ac:dyDescent="0.3">
      <c r="A89" s="105">
        <v>83</v>
      </c>
      <c r="B89" s="121">
        <v>671283</v>
      </c>
      <c r="C89" s="122" t="s">
        <v>190</v>
      </c>
      <c r="D89" s="134">
        <v>4</v>
      </c>
      <c r="E89" s="134">
        <v>5</v>
      </c>
      <c r="F89" s="134">
        <v>6</v>
      </c>
      <c r="G89" s="134">
        <v>5</v>
      </c>
      <c r="H89" s="134">
        <v>4</v>
      </c>
      <c r="I89" s="106">
        <f t="shared" si="13"/>
        <v>24</v>
      </c>
      <c r="J89" s="106">
        <f t="shared" si="14"/>
        <v>3.5999999999999996</v>
      </c>
      <c r="K89" s="135">
        <v>2</v>
      </c>
      <c r="L89" s="135">
        <v>2.5</v>
      </c>
      <c r="M89" s="135">
        <v>3</v>
      </c>
      <c r="N89" s="135">
        <v>0</v>
      </c>
      <c r="O89" s="135">
        <v>2</v>
      </c>
      <c r="P89" s="107">
        <f t="shared" si="15"/>
        <v>9.5</v>
      </c>
      <c r="Q89" s="107">
        <f t="shared" si="16"/>
        <v>0.47500000000000003</v>
      </c>
      <c r="R89" s="108">
        <f t="shared" si="17"/>
        <v>0.7</v>
      </c>
      <c r="S89" s="108">
        <f t="shared" si="18"/>
        <v>0.875</v>
      </c>
      <c r="T89" s="108">
        <f t="shared" si="19"/>
        <v>1.0499999999999998</v>
      </c>
      <c r="U89" s="108">
        <f t="shared" si="20"/>
        <v>0.75</v>
      </c>
      <c r="V89" s="108">
        <f t="shared" si="21"/>
        <v>0.7</v>
      </c>
      <c r="W89" s="26">
        <f t="shared" si="22"/>
        <v>33.5</v>
      </c>
      <c r="X89" s="150">
        <f t="shared" si="23"/>
        <v>6.7</v>
      </c>
      <c r="Y89" s="128">
        <v>25</v>
      </c>
      <c r="Z89" s="133">
        <f t="shared" si="24"/>
        <v>20</v>
      </c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3"/>
    </row>
    <row r="90" spans="1:44" s="111" customFormat="1" x14ac:dyDescent="0.3">
      <c r="A90" s="105">
        <v>84</v>
      </c>
      <c r="B90" s="121">
        <v>671284</v>
      </c>
      <c r="C90" s="122" t="s">
        <v>191</v>
      </c>
      <c r="D90" s="134">
        <v>5</v>
      </c>
      <c r="E90" s="134">
        <v>6</v>
      </c>
      <c r="F90" s="134">
        <v>5</v>
      </c>
      <c r="G90" s="134">
        <v>8</v>
      </c>
      <c r="H90" s="134">
        <v>6</v>
      </c>
      <c r="I90" s="106">
        <f t="shared" si="13"/>
        <v>30</v>
      </c>
      <c r="J90" s="106">
        <f t="shared" si="14"/>
        <v>4.5</v>
      </c>
      <c r="K90" s="135">
        <v>2</v>
      </c>
      <c r="L90" s="135">
        <v>3</v>
      </c>
      <c r="M90" s="135">
        <v>2</v>
      </c>
      <c r="N90" s="135">
        <v>4</v>
      </c>
      <c r="O90" s="135">
        <v>2</v>
      </c>
      <c r="P90" s="107">
        <f t="shared" si="15"/>
        <v>13</v>
      </c>
      <c r="Q90" s="107">
        <f t="shared" si="16"/>
        <v>0.65</v>
      </c>
      <c r="R90" s="108">
        <f t="shared" si="17"/>
        <v>0.85</v>
      </c>
      <c r="S90" s="108">
        <f t="shared" si="18"/>
        <v>1.0499999999999998</v>
      </c>
      <c r="T90" s="108">
        <f t="shared" si="19"/>
        <v>0.85</v>
      </c>
      <c r="U90" s="108">
        <f t="shared" si="20"/>
        <v>1.4</v>
      </c>
      <c r="V90" s="108">
        <f t="shared" si="21"/>
        <v>0.99999999999999989</v>
      </c>
      <c r="W90" s="26">
        <f t="shared" si="22"/>
        <v>43</v>
      </c>
      <c r="X90" s="150">
        <f t="shared" si="23"/>
        <v>8.6</v>
      </c>
      <c r="Y90" s="128">
        <v>27</v>
      </c>
      <c r="Z90" s="133">
        <f t="shared" si="24"/>
        <v>21.6</v>
      </c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3"/>
    </row>
    <row r="91" spans="1:44" s="111" customFormat="1" x14ac:dyDescent="0.3">
      <c r="A91" s="105">
        <v>85</v>
      </c>
      <c r="B91" s="121">
        <v>671285</v>
      </c>
      <c r="C91" s="122" t="s">
        <v>192</v>
      </c>
      <c r="D91" s="134">
        <v>9</v>
      </c>
      <c r="E91" s="134">
        <v>12</v>
      </c>
      <c r="F91" s="134">
        <v>10</v>
      </c>
      <c r="G91" s="134">
        <v>12.5</v>
      </c>
      <c r="H91" s="134">
        <v>12</v>
      </c>
      <c r="I91" s="106">
        <f t="shared" si="13"/>
        <v>55.5</v>
      </c>
      <c r="J91" s="106">
        <f t="shared" si="14"/>
        <v>8.3249999999999993</v>
      </c>
      <c r="K91" s="135">
        <v>4</v>
      </c>
      <c r="L91" s="135">
        <v>2</v>
      </c>
      <c r="M91" s="135">
        <v>3</v>
      </c>
      <c r="N91" s="135">
        <v>5</v>
      </c>
      <c r="O91" s="135">
        <v>3.3</v>
      </c>
      <c r="P91" s="107">
        <f t="shared" si="15"/>
        <v>17.3</v>
      </c>
      <c r="Q91" s="107">
        <f t="shared" si="16"/>
        <v>0.8650000000000001</v>
      </c>
      <c r="R91" s="108">
        <f t="shared" si="17"/>
        <v>1.5499999999999998</v>
      </c>
      <c r="S91" s="108">
        <f t="shared" si="18"/>
        <v>1.9</v>
      </c>
      <c r="T91" s="108">
        <f t="shared" si="19"/>
        <v>1.65</v>
      </c>
      <c r="U91" s="108">
        <f t="shared" si="20"/>
        <v>2.125</v>
      </c>
      <c r="V91" s="108">
        <f t="shared" si="21"/>
        <v>1.9649999999999999</v>
      </c>
      <c r="W91" s="26">
        <f t="shared" si="22"/>
        <v>72.8</v>
      </c>
      <c r="X91" s="150">
        <f t="shared" si="23"/>
        <v>14.56</v>
      </c>
      <c r="Y91" s="128">
        <v>65</v>
      </c>
      <c r="Z91" s="133">
        <f t="shared" si="24"/>
        <v>52</v>
      </c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3"/>
    </row>
    <row r="92" spans="1:44" s="111" customFormat="1" x14ac:dyDescent="0.3">
      <c r="A92" s="105">
        <v>86</v>
      </c>
      <c r="B92" s="121">
        <v>671286</v>
      </c>
      <c r="C92" s="122" t="s">
        <v>193</v>
      </c>
      <c r="D92" s="134">
        <v>15</v>
      </c>
      <c r="E92" s="134">
        <v>14</v>
      </c>
      <c r="F92" s="134">
        <v>13</v>
      </c>
      <c r="G92" s="134">
        <v>12</v>
      </c>
      <c r="H92" s="134">
        <v>12</v>
      </c>
      <c r="I92" s="106">
        <f t="shared" si="13"/>
        <v>66</v>
      </c>
      <c r="J92" s="106">
        <f t="shared" si="14"/>
        <v>9.9</v>
      </c>
      <c r="K92" s="116">
        <v>4</v>
      </c>
      <c r="L92" s="135">
        <v>5</v>
      </c>
      <c r="M92" s="135">
        <v>4</v>
      </c>
      <c r="N92" s="135">
        <v>3</v>
      </c>
      <c r="O92" s="135">
        <v>2</v>
      </c>
      <c r="P92" s="107">
        <f t="shared" si="15"/>
        <v>18</v>
      </c>
      <c r="Q92" s="107">
        <f t="shared" si="16"/>
        <v>0.9</v>
      </c>
      <c r="R92" s="108">
        <f t="shared" si="17"/>
        <v>2.4500000000000002</v>
      </c>
      <c r="S92" s="108">
        <f t="shared" si="18"/>
        <v>2.35</v>
      </c>
      <c r="T92" s="108">
        <f t="shared" si="19"/>
        <v>2.15</v>
      </c>
      <c r="U92" s="108">
        <f t="shared" si="20"/>
        <v>1.9499999999999997</v>
      </c>
      <c r="V92" s="108">
        <f t="shared" si="21"/>
        <v>1.9</v>
      </c>
      <c r="W92" s="26">
        <f t="shared" si="22"/>
        <v>84</v>
      </c>
      <c r="X92" s="150">
        <f t="shared" si="23"/>
        <v>16.8</v>
      </c>
      <c r="Y92" s="128">
        <v>64</v>
      </c>
      <c r="Z92" s="133">
        <f t="shared" si="24"/>
        <v>51.2</v>
      </c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3"/>
    </row>
    <row r="93" spans="1:44" s="111" customFormat="1" x14ac:dyDescent="0.3">
      <c r="A93" s="105">
        <v>87</v>
      </c>
      <c r="B93" s="121">
        <v>671287</v>
      </c>
      <c r="C93" s="122" t="s">
        <v>194</v>
      </c>
      <c r="D93" s="134">
        <v>5</v>
      </c>
      <c r="E93" s="134">
        <v>6</v>
      </c>
      <c r="F93" s="134">
        <v>8</v>
      </c>
      <c r="G93" s="134">
        <v>5</v>
      </c>
      <c r="H93" s="134">
        <v>6</v>
      </c>
      <c r="I93" s="106">
        <f t="shared" si="13"/>
        <v>30</v>
      </c>
      <c r="J93" s="106">
        <f t="shared" si="14"/>
        <v>4.5</v>
      </c>
      <c r="K93" s="135">
        <v>2</v>
      </c>
      <c r="L93" s="135">
        <v>0</v>
      </c>
      <c r="M93" s="135">
        <v>2</v>
      </c>
      <c r="N93" s="135">
        <v>3</v>
      </c>
      <c r="O93" s="135">
        <v>2</v>
      </c>
      <c r="P93" s="107">
        <f t="shared" si="15"/>
        <v>9</v>
      </c>
      <c r="Q93" s="107">
        <f t="shared" si="16"/>
        <v>0.45</v>
      </c>
      <c r="R93" s="108">
        <f t="shared" si="17"/>
        <v>0.85</v>
      </c>
      <c r="S93" s="108">
        <f t="shared" si="18"/>
        <v>0.89999999999999991</v>
      </c>
      <c r="T93" s="108">
        <f t="shared" si="19"/>
        <v>1.3</v>
      </c>
      <c r="U93" s="108">
        <f t="shared" si="20"/>
        <v>0.9</v>
      </c>
      <c r="V93" s="108">
        <f t="shared" si="21"/>
        <v>0.99999999999999989</v>
      </c>
      <c r="W93" s="26">
        <f t="shared" si="22"/>
        <v>39</v>
      </c>
      <c r="X93" s="150">
        <f t="shared" si="23"/>
        <v>7.8000000000000007</v>
      </c>
      <c r="Y93" s="128">
        <v>15</v>
      </c>
      <c r="Z93" s="133">
        <f t="shared" si="24"/>
        <v>12</v>
      </c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3"/>
    </row>
    <row r="94" spans="1:44" s="111" customFormat="1" x14ac:dyDescent="0.3">
      <c r="A94" s="105">
        <v>88</v>
      </c>
      <c r="B94" s="121">
        <v>671288</v>
      </c>
      <c r="C94" s="122" t="s">
        <v>195</v>
      </c>
      <c r="D94" s="134">
        <v>4</v>
      </c>
      <c r="E94" s="134">
        <v>5</v>
      </c>
      <c r="F94" s="134">
        <v>6</v>
      </c>
      <c r="G94" s="134">
        <v>5</v>
      </c>
      <c r="H94" s="134">
        <v>4</v>
      </c>
      <c r="I94" s="106">
        <f t="shared" si="13"/>
        <v>24</v>
      </c>
      <c r="J94" s="106">
        <f t="shared" si="14"/>
        <v>3.5999999999999996</v>
      </c>
      <c r="K94" s="135">
        <v>2.5</v>
      </c>
      <c r="L94" s="135">
        <v>3</v>
      </c>
      <c r="M94" s="135">
        <v>2</v>
      </c>
      <c r="N94" s="135">
        <v>1</v>
      </c>
      <c r="O94" s="135">
        <v>2</v>
      </c>
      <c r="P94" s="107">
        <f t="shared" si="15"/>
        <v>10.5</v>
      </c>
      <c r="Q94" s="107">
        <f t="shared" si="16"/>
        <v>0.52500000000000002</v>
      </c>
      <c r="R94" s="108">
        <f t="shared" si="17"/>
        <v>0.72499999999999998</v>
      </c>
      <c r="S94" s="108">
        <f t="shared" si="18"/>
        <v>0.9</v>
      </c>
      <c r="T94" s="108">
        <f t="shared" si="19"/>
        <v>0.99999999999999989</v>
      </c>
      <c r="U94" s="108">
        <f t="shared" si="20"/>
        <v>0.8</v>
      </c>
      <c r="V94" s="108">
        <f t="shared" si="21"/>
        <v>0.7</v>
      </c>
      <c r="W94" s="26">
        <f t="shared" si="22"/>
        <v>34.5</v>
      </c>
      <c r="X94" s="150">
        <f t="shared" si="23"/>
        <v>6.9</v>
      </c>
      <c r="Y94" s="128">
        <v>18</v>
      </c>
      <c r="Z94" s="133">
        <f t="shared" si="24"/>
        <v>14.4</v>
      </c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3"/>
    </row>
    <row r="95" spans="1:44" s="111" customFormat="1" x14ac:dyDescent="0.3">
      <c r="A95" s="105">
        <v>89</v>
      </c>
      <c r="B95" s="121">
        <v>671289</v>
      </c>
      <c r="C95" s="122" t="s">
        <v>196</v>
      </c>
      <c r="D95" s="134">
        <v>5</v>
      </c>
      <c r="E95" s="134">
        <v>8</v>
      </c>
      <c r="F95" s="134">
        <v>6</v>
      </c>
      <c r="G95" s="134">
        <v>5</v>
      </c>
      <c r="H95" s="134">
        <v>5</v>
      </c>
      <c r="I95" s="106">
        <f t="shared" si="13"/>
        <v>29</v>
      </c>
      <c r="J95" s="106">
        <f t="shared" si="14"/>
        <v>4.3499999999999996</v>
      </c>
      <c r="K95" s="135">
        <v>2.5</v>
      </c>
      <c r="L95" s="135">
        <v>2</v>
      </c>
      <c r="M95" s="135">
        <v>1</v>
      </c>
      <c r="N95" s="135">
        <v>2.2999999999999998</v>
      </c>
      <c r="O95" s="135">
        <v>2</v>
      </c>
      <c r="P95" s="107">
        <f t="shared" si="15"/>
        <v>9.8000000000000007</v>
      </c>
      <c r="Q95" s="107">
        <f t="shared" si="16"/>
        <v>0.49000000000000005</v>
      </c>
      <c r="R95" s="108">
        <f t="shared" si="17"/>
        <v>0.875</v>
      </c>
      <c r="S95" s="108">
        <f t="shared" si="18"/>
        <v>1.3</v>
      </c>
      <c r="T95" s="108">
        <f t="shared" si="19"/>
        <v>0.95</v>
      </c>
      <c r="U95" s="108">
        <f t="shared" si="20"/>
        <v>0.86499999999999999</v>
      </c>
      <c r="V95" s="108">
        <f t="shared" si="21"/>
        <v>0.85</v>
      </c>
      <c r="W95" s="26">
        <f t="shared" si="22"/>
        <v>38.799999999999997</v>
      </c>
      <c r="X95" s="150">
        <f t="shared" si="23"/>
        <v>7.76</v>
      </c>
      <c r="Y95" s="128">
        <v>42</v>
      </c>
      <c r="Z95" s="133">
        <f t="shared" si="24"/>
        <v>33.6</v>
      </c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3"/>
    </row>
    <row r="96" spans="1:44" s="111" customFormat="1" x14ac:dyDescent="0.3">
      <c r="A96" s="105">
        <v>90</v>
      </c>
      <c r="B96" s="121">
        <v>671290</v>
      </c>
      <c r="C96" s="122" t="s">
        <v>197</v>
      </c>
      <c r="D96" s="134">
        <v>4</v>
      </c>
      <c r="E96" s="134">
        <v>3</v>
      </c>
      <c r="F96" s="134">
        <v>5</v>
      </c>
      <c r="G96" s="134">
        <v>4</v>
      </c>
      <c r="H96" s="134">
        <v>3</v>
      </c>
      <c r="I96" s="106">
        <f t="shared" si="13"/>
        <v>19</v>
      </c>
      <c r="J96" s="106">
        <f t="shared" si="14"/>
        <v>2.85</v>
      </c>
      <c r="K96" s="135">
        <v>2</v>
      </c>
      <c r="L96" s="135">
        <v>2.5</v>
      </c>
      <c r="M96" s="135">
        <v>2</v>
      </c>
      <c r="N96" s="135">
        <v>2.5</v>
      </c>
      <c r="O96" s="135">
        <v>3</v>
      </c>
      <c r="P96" s="107">
        <f t="shared" si="15"/>
        <v>12</v>
      </c>
      <c r="Q96" s="107">
        <f t="shared" si="16"/>
        <v>0.60000000000000009</v>
      </c>
      <c r="R96" s="108">
        <f t="shared" si="17"/>
        <v>0.7</v>
      </c>
      <c r="S96" s="108">
        <f t="shared" si="18"/>
        <v>0.57499999999999996</v>
      </c>
      <c r="T96" s="108">
        <f t="shared" si="19"/>
        <v>0.85</v>
      </c>
      <c r="U96" s="108">
        <f t="shared" si="20"/>
        <v>0.72499999999999998</v>
      </c>
      <c r="V96" s="108">
        <f t="shared" si="21"/>
        <v>0.6</v>
      </c>
      <c r="W96" s="26">
        <f t="shared" si="22"/>
        <v>31</v>
      </c>
      <c r="X96" s="150">
        <f t="shared" si="23"/>
        <v>6.2</v>
      </c>
      <c r="Y96" s="128">
        <v>16</v>
      </c>
      <c r="Z96" s="133">
        <f t="shared" si="24"/>
        <v>12.8</v>
      </c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3"/>
    </row>
    <row r="97" spans="1:44" s="111" customFormat="1" x14ac:dyDescent="0.3">
      <c r="A97" s="105">
        <v>91</v>
      </c>
      <c r="B97" s="121">
        <v>671291</v>
      </c>
      <c r="C97" s="122" t="s">
        <v>198</v>
      </c>
      <c r="D97" s="134">
        <v>4</v>
      </c>
      <c r="E97" s="134">
        <v>5</v>
      </c>
      <c r="F97" s="134">
        <v>8</v>
      </c>
      <c r="G97" s="134">
        <v>6</v>
      </c>
      <c r="H97" s="134">
        <v>8</v>
      </c>
      <c r="I97" s="106">
        <f t="shared" si="13"/>
        <v>31</v>
      </c>
      <c r="J97" s="106">
        <f t="shared" si="14"/>
        <v>4.6499999999999995</v>
      </c>
      <c r="K97" s="135">
        <v>3</v>
      </c>
      <c r="L97" s="135">
        <v>2</v>
      </c>
      <c r="M97" s="135">
        <v>1.5</v>
      </c>
      <c r="N97" s="135">
        <v>2</v>
      </c>
      <c r="O97" s="135">
        <v>2.1</v>
      </c>
      <c r="P97" s="107">
        <f t="shared" si="15"/>
        <v>10.6</v>
      </c>
      <c r="Q97" s="107">
        <f t="shared" si="16"/>
        <v>0.53</v>
      </c>
      <c r="R97" s="108">
        <f t="shared" si="17"/>
        <v>0.75</v>
      </c>
      <c r="S97" s="108">
        <f t="shared" si="18"/>
        <v>0.85</v>
      </c>
      <c r="T97" s="108">
        <f t="shared" si="19"/>
        <v>1.2749999999999999</v>
      </c>
      <c r="U97" s="108">
        <f t="shared" si="20"/>
        <v>0.99999999999999989</v>
      </c>
      <c r="V97" s="108">
        <f t="shared" si="21"/>
        <v>1.3049999999999999</v>
      </c>
      <c r="W97" s="26">
        <f t="shared" si="22"/>
        <v>41.6</v>
      </c>
      <c r="X97" s="150">
        <f t="shared" si="23"/>
        <v>8.32</v>
      </c>
      <c r="Y97" s="128">
        <v>40</v>
      </c>
      <c r="Z97" s="133">
        <f t="shared" si="24"/>
        <v>32</v>
      </c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3"/>
    </row>
    <row r="98" spans="1:44" s="111" customFormat="1" x14ac:dyDescent="0.3">
      <c r="A98" s="105">
        <v>92</v>
      </c>
      <c r="B98" s="121">
        <v>671292</v>
      </c>
      <c r="C98" s="122" t="s">
        <v>199</v>
      </c>
      <c r="D98" s="134">
        <v>4</v>
      </c>
      <c r="E98" s="134">
        <v>3</v>
      </c>
      <c r="F98" s="134">
        <v>4.5</v>
      </c>
      <c r="G98" s="134">
        <v>3</v>
      </c>
      <c r="H98" s="134">
        <v>3.5</v>
      </c>
      <c r="I98" s="106">
        <f t="shared" si="13"/>
        <v>18</v>
      </c>
      <c r="J98" s="106">
        <f t="shared" si="14"/>
        <v>2.6999999999999997</v>
      </c>
      <c r="K98" s="135">
        <v>2.5</v>
      </c>
      <c r="L98" s="135">
        <v>2</v>
      </c>
      <c r="M98" s="135">
        <v>2</v>
      </c>
      <c r="N98" s="135">
        <v>1</v>
      </c>
      <c r="O98" s="135">
        <v>2</v>
      </c>
      <c r="P98" s="107">
        <f t="shared" si="15"/>
        <v>9.5</v>
      </c>
      <c r="Q98" s="107">
        <f t="shared" si="16"/>
        <v>0.47500000000000003</v>
      </c>
      <c r="R98" s="108">
        <f t="shared" si="17"/>
        <v>0.72499999999999998</v>
      </c>
      <c r="S98" s="108">
        <f t="shared" si="18"/>
        <v>0.54999999999999993</v>
      </c>
      <c r="T98" s="108">
        <f t="shared" si="19"/>
        <v>0.77499999999999991</v>
      </c>
      <c r="U98" s="108">
        <f t="shared" si="20"/>
        <v>0.49999999999999994</v>
      </c>
      <c r="V98" s="108">
        <f t="shared" si="21"/>
        <v>0.625</v>
      </c>
      <c r="W98" s="26">
        <f t="shared" si="22"/>
        <v>27.5</v>
      </c>
      <c r="X98" s="150">
        <f t="shared" si="23"/>
        <v>5.5</v>
      </c>
      <c r="Y98" s="128">
        <v>25</v>
      </c>
      <c r="Z98" s="133">
        <f t="shared" si="24"/>
        <v>20</v>
      </c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3"/>
    </row>
    <row r="99" spans="1:44" s="111" customFormat="1" x14ac:dyDescent="0.3">
      <c r="A99" s="105">
        <v>93</v>
      </c>
      <c r="B99" s="121">
        <v>671293</v>
      </c>
      <c r="C99" s="122" t="s">
        <v>200</v>
      </c>
      <c r="D99" s="134">
        <v>10</v>
      </c>
      <c r="E99" s="134">
        <v>8</v>
      </c>
      <c r="F99" s="134">
        <v>6</v>
      </c>
      <c r="G99" s="134">
        <v>5</v>
      </c>
      <c r="H99" s="134">
        <v>4</v>
      </c>
      <c r="I99" s="106">
        <f t="shared" si="13"/>
        <v>33</v>
      </c>
      <c r="J99" s="106">
        <f t="shared" si="14"/>
        <v>4.95</v>
      </c>
      <c r="K99" s="135">
        <v>4</v>
      </c>
      <c r="L99" s="135">
        <v>2</v>
      </c>
      <c r="M99" s="135">
        <v>3</v>
      </c>
      <c r="N99" s="135">
        <v>2</v>
      </c>
      <c r="O99" s="135">
        <v>1</v>
      </c>
      <c r="P99" s="107">
        <f t="shared" si="15"/>
        <v>12</v>
      </c>
      <c r="Q99" s="107">
        <f t="shared" si="16"/>
        <v>0.60000000000000009</v>
      </c>
      <c r="R99" s="108">
        <f t="shared" si="17"/>
        <v>1.7</v>
      </c>
      <c r="S99" s="108">
        <f t="shared" si="18"/>
        <v>1.3</v>
      </c>
      <c r="T99" s="108">
        <f t="shared" si="19"/>
        <v>1.0499999999999998</v>
      </c>
      <c r="U99" s="108">
        <f t="shared" si="20"/>
        <v>0.85</v>
      </c>
      <c r="V99" s="108">
        <f t="shared" si="21"/>
        <v>0.65</v>
      </c>
      <c r="W99" s="26">
        <f t="shared" si="22"/>
        <v>45</v>
      </c>
      <c r="X99" s="150">
        <f t="shared" si="23"/>
        <v>9</v>
      </c>
      <c r="Y99" s="128">
        <v>40</v>
      </c>
      <c r="Z99" s="133">
        <f t="shared" si="24"/>
        <v>32</v>
      </c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3"/>
    </row>
    <row r="100" spans="1:44" s="111" customFormat="1" x14ac:dyDescent="0.3">
      <c r="A100" s="105">
        <v>94</v>
      </c>
      <c r="B100" s="121">
        <v>671294</v>
      </c>
      <c r="C100" s="122" t="s">
        <v>201</v>
      </c>
      <c r="D100" s="134">
        <v>5</v>
      </c>
      <c r="E100" s="134">
        <v>4</v>
      </c>
      <c r="F100" s="134">
        <v>6</v>
      </c>
      <c r="G100" s="134">
        <v>3</v>
      </c>
      <c r="H100" s="134">
        <v>5</v>
      </c>
      <c r="I100" s="106">
        <f t="shared" si="13"/>
        <v>23</v>
      </c>
      <c r="J100" s="106">
        <f t="shared" si="14"/>
        <v>3.4499999999999997</v>
      </c>
      <c r="K100" s="135">
        <v>2.5</v>
      </c>
      <c r="L100" s="135">
        <v>2</v>
      </c>
      <c r="M100" s="135">
        <v>1</v>
      </c>
      <c r="N100" s="135">
        <v>2</v>
      </c>
      <c r="O100" s="135">
        <v>2</v>
      </c>
      <c r="P100" s="107">
        <f t="shared" si="15"/>
        <v>9.5</v>
      </c>
      <c r="Q100" s="107">
        <f t="shared" si="16"/>
        <v>0.47500000000000003</v>
      </c>
      <c r="R100" s="108">
        <f t="shared" si="17"/>
        <v>0.875</v>
      </c>
      <c r="S100" s="108">
        <f t="shared" si="18"/>
        <v>0.7</v>
      </c>
      <c r="T100" s="108">
        <f t="shared" si="19"/>
        <v>0.95</v>
      </c>
      <c r="U100" s="108">
        <f t="shared" si="20"/>
        <v>0.54999999999999993</v>
      </c>
      <c r="V100" s="108">
        <f t="shared" si="21"/>
        <v>0.85</v>
      </c>
      <c r="W100" s="26">
        <f t="shared" si="22"/>
        <v>32.5</v>
      </c>
      <c r="X100" s="150">
        <f t="shared" si="23"/>
        <v>6.5</v>
      </c>
      <c r="Y100" s="128">
        <v>28</v>
      </c>
      <c r="Z100" s="133">
        <f t="shared" si="24"/>
        <v>22.400000000000002</v>
      </c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3"/>
    </row>
    <row r="101" spans="1:44" s="111" customFormat="1" x14ac:dyDescent="0.3">
      <c r="A101" s="105">
        <v>95</v>
      </c>
      <c r="B101" s="121">
        <v>671295</v>
      </c>
      <c r="C101" s="122" t="s">
        <v>202</v>
      </c>
      <c r="D101" s="134">
        <v>8</v>
      </c>
      <c r="E101" s="134">
        <v>6</v>
      </c>
      <c r="F101" s="134">
        <v>5</v>
      </c>
      <c r="G101" s="134">
        <v>4</v>
      </c>
      <c r="H101" s="134">
        <v>5</v>
      </c>
      <c r="I101" s="106">
        <f t="shared" si="13"/>
        <v>28</v>
      </c>
      <c r="J101" s="106">
        <f t="shared" si="14"/>
        <v>4.2</v>
      </c>
      <c r="K101" s="135">
        <v>2.5</v>
      </c>
      <c r="L101" s="135">
        <v>2</v>
      </c>
      <c r="M101" s="135">
        <v>2</v>
      </c>
      <c r="N101" s="135">
        <v>3</v>
      </c>
      <c r="O101" s="135">
        <v>2</v>
      </c>
      <c r="P101" s="107">
        <f t="shared" si="15"/>
        <v>11.5</v>
      </c>
      <c r="Q101" s="107">
        <f t="shared" si="16"/>
        <v>0.57500000000000007</v>
      </c>
      <c r="R101" s="108">
        <f t="shared" si="17"/>
        <v>1.325</v>
      </c>
      <c r="S101" s="108">
        <f t="shared" si="18"/>
        <v>0.99999999999999989</v>
      </c>
      <c r="T101" s="108">
        <f t="shared" si="19"/>
        <v>0.85</v>
      </c>
      <c r="U101" s="108">
        <f t="shared" si="20"/>
        <v>0.75</v>
      </c>
      <c r="V101" s="108">
        <f t="shared" si="21"/>
        <v>0.85</v>
      </c>
      <c r="W101" s="26">
        <f t="shared" si="22"/>
        <v>39.5</v>
      </c>
      <c r="X101" s="150">
        <f t="shared" si="23"/>
        <v>7.9</v>
      </c>
      <c r="Y101" s="128">
        <v>32</v>
      </c>
      <c r="Z101" s="133">
        <f t="shared" si="24"/>
        <v>25.6</v>
      </c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3"/>
    </row>
    <row r="102" spans="1:44" s="111" customFormat="1" x14ac:dyDescent="0.3">
      <c r="A102" s="105">
        <v>96</v>
      </c>
      <c r="B102" s="121">
        <v>671296</v>
      </c>
      <c r="C102" s="122" t="s">
        <v>203</v>
      </c>
      <c r="D102" s="134">
        <v>10</v>
      </c>
      <c r="E102" s="134">
        <v>12</v>
      </c>
      <c r="F102" s="134">
        <v>10</v>
      </c>
      <c r="G102" s="134">
        <v>5</v>
      </c>
      <c r="H102" s="134">
        <v>6</v>
      </c>
      <c r="I102" s="106">
        <f t="shared" si="13"/>
        <v>43</v>
      </c>
      <c r="J102" s="106">
        <f t="shared" si="14"/>
        <v>6.45</v>
      </c>
      <c r="K102" s="135">
        <v>3</v>
      </c>
      <c r="L102" s="135">
        <v>4</v>
      </c>
      <c r="M102" s="135">
        <v>3</v>
      </c>
      <c r="N102" s="135">
        <v>3.5</v>
      </c>
      <c r="O102" s="135">
        <v>2</v>
      </c>
      <c r="P102" s="107"/>
      <c r="Q102" s="107"/>
      <c r="R102" s="108">
        <f t="shared" si="17"/>
        <v>1.65</v>
      </c>
      <c r="S102" s="108">
        <f t="shared" si="18"/>
        <v>1.9999999999999998</v>
      </c>
      <c r="T102" s="108">
        <f t="shared" si="19"/>
        <v>1.65</v>
      </c>
      <c r="U102" s="108">
        <f t="shared" si="20"/>
        <v>0.92500000000000004</v>
      </c>
      <c r="V102" s="108">
        <f t="shared" si="21"/>
        <v>0.99999999999999989</v>
      </c>
      <c r="W102" s="26">
        <f t="shared" si="22"/>
        <v>43</v>
      </c>
      <c r="X102" s="150">
        <f t="shared" si="23"/>
        <v>8.6</v>
      </c>
      <c r="Y102" s="128">
        <v>48</v>
      </c>
      <c r="Z102" s="133">
        <f t="shared" si="24"/>
        <v>38.400000000000006</v>
      </c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3"/>
    </row>
    <row r="103" spans="1:44" s="111" customFormat="1" x14ac:dyDescent="0.3">
      <c r="A103" s="105">
        <v>97</v>
      </c>
      <c r="B103" s="121">
        <v>671297</v>
      </c>
      <c r="C103" s="122" t="s">
        <v>204</v>
      </c>
      <c r="D103" s="134">
        <v>12</v>
      </c>
      <c r="E103" s="134">
        <v>12</v>
      </c>
      <c r="F103" s="134">
        <v>8</v>
      </c>
      <c r="G103" s="134">
        <v>6</v>
      </c>
      <c r="H103" s="134">
        <v>8</v>
      </c>
      <c r="I103" s="106">
        <f t="shared" si="13"/>
        <v>46</v>
      </c>
      <c r="J103" s="106">
        <f t="shared" si="14"/>
        <v>6.8999999999999995</v>
      </c>
      <c r="K103" s="135">
        <v>4</v>
      </c>
      <c r="L103" s="135">
        <v>3</v>
      </c>
      <c r="M103" s="135">
        <v>3.4</v>
      </c>
      <c r="N103" s="135">
        <v>2</v>
      </c>
      <c r="O103" s="135">
        <v>4</v>
      </c>
      <c r="P103" s="107">
        <f t="shared" si="15"/>
        <v>16.399999999999999</v>
      </c>
      <c r="Q103" s="107">
        <f t="shared" si="16"/>
        <v>0.82</v>
      </c>
      <c r="R103" s="108">
        <f t="shared" si="17"/>
        <v>1.9999999999999998</v>
      </c>
      <c r="S103" s="108">
        <f t="shared" si="18"/>
        <v>1.9499999999999997</v>
      </c>
      <c r="T103" s="108">
        <f t="shared" si="19"/>
        <v>1.3699999999999999</v>
      </c>
      <c r="U103" s="108">
        <f t="shared" si="20"/>
        <v>0.99999999999999989</v>
      </c>
      <c r="V103" s="108">
        <f t="shared" si="21"/>
        <v>1.4</v>
      </c>
      <c r="W103" s="26">
        <f t="shared" si="22"/>
        <v>62.4</v>
      </c>
      <c r="X103" s="150">
        <f t="shared" si="23"/>
        <v>12.48</v>
      </c>
      <c r="Y103" s="128">
        <v>49</v>
      </c>
      <c r="Z103" s="133">
        <f t="shared" si="24"/>
        <v>39.200000000000003</v>
      </c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3"/>
    </row>
    <row r="104" spans="1:44" s="111" customFormat="1" x14ac:dyDescent="0.3">
      <c r="A104" s="105">
        <v>98</v>
      </c>
      <c r="B104" s="121">
        <v>671298</v>
      </c>
      <c r="C104" s="122" t="s">
        <v>205</v>
      </c>
      <c r="D104" s="134">
        <v>8</v>
      </c>
      <c r="E104" s="134">
        <v>6</v>
      </c>
      <c r="F104" s="134">
        <v>8</v>
      </c>
      <c r="G104" s="134">
        <v>6</v>
      </c>
      <c r="H104" s="134">
        <v>8</v>
      </c>
      <c r="I104" s="106">
        <f t="shared" si="13"/>
        <v>36</v>
      </c>
      <c r="J104" s="106">
        <f t="shared" si="14"/>
        <v>5.3999999999999995</v>
      </c>
      <c r="K104" s="135">
        <v>2</v>
      </c>
      <c r="L104" s="135">
        <v>2.5</v>
      </c>
      <c r="M104" s="135">
        <v>3</v>
      </c>
      <c r="N104" s="135">
        <v>2</v>
      </c>
      <c r="O104" s="135">
        <v>4</v>
      </c>
      <c r="P104" s="107">
        <f t="shared" si="15"/>
        <v>13.5</v>
      </c>
      <c r="Q104" s="107">
        <f t="shared" si="16"/>
        <v>0.67500000000000004</v>
      </c>
      <c r="R104" s="108">
        <f t="shared" si="17"/>
        <v>1.3</v>
      </c>
      <c r="S104" s="108">
        <f t="shared" si="18"/>
        <v>1.0249999999999999</v>
      </c>
      <c r="T104" s="108">
        <f t="shared" si="19"/>
        <v>1.35</v>
      </c>
      <c r="U104" s="108">
        <f t="shared" si="20"/>
        <v>0.99999999999999989</v>
      </c>
      <c r="V104" s="108">
        <f t="shared" si="21"/>
        <v>1.4</v>
      </c>
      <c r="W104" s="26">
        <f t="shared" si="22"/>
        <v>49.5</v>
      </c>
      <c r="X104" s="150">
        <f t="shared" si="23"/>
        <v>9.9</v>
      </c>
      <c r="Y104" s="128">
        <v>40</v>
      </c>
      <c r="Z104" s="133">
        <f t="shared" si="24"/>
        <v>32</v>
      </c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3"/>
    </row>
    <row r="105" spans="1:44" s="111" customFormat="1" x14ac:dyDescent="0.3">
      <c r="A105" s="105">
        <v>99</v>
      </c>
      <c r="B105" s="121">
        <v>671299</v>
      </c>
      <c r="C105" s="122" t="s">
        <v>206</v>
      </c>
      <c r="D105" s="134">
        <v>9</v>
      </c>
      <c r="E105" s="134">
        <v>8</v>
      </c>
      <c r="F105" s="134">
        <v>9</v>
      </c>
      <c r="G105" s="134">
        <v>8</v>
      </c>
      <c r="H105" s="134">
        <v>7</v>
      </c>
      <c r="I105" s="106">
        <f t="shared" si="13"/>
        <v>41</v>
      </c>
      <c r="J105" s="106">
        <f t="shared" si="14"/>
        <v>6.1499999999999995</v>
      </c>
      <c r="K105" s="135">
        <v>3</v>
      </c>
      <c r="L105" s="135">
        <v>2</v>
      </c>
      <c r="M105" s="135">
        <v>3.1</v>
      </c>
      <c r="N105" s="135">
        <v>2</v>
      </c>
      <c r="O105" s="135">
        <v>3</v>
      </c>
      <c r="P105" s="107">
        <f t="shared" si="15"/>
        <v>13.1</v>
      </c>
      <c r="Q105" s="107">
        <f t="shared" si="16"/>
        <v>0.65500000000000003</v>
      </c>
      <c r="R105" s="108">
        <f t="shared" si="17"/>
        <v>1.5</v>
      </c>
      <c r="S105" s="108">
        <f t="shared" si="18"/>
        <v>1.3</v>
      </c>
      <c r="T105" s="108">
        <f t="shared" si="19"/>
        <v>1.5049999999999999</v>
      </c>
      <c r="U105" s="108">
        <f t="shared" si="20"/>
        <v>1.3</v>
      </c>
      <c r="V105" s="108">
        <f t="shared" si="21"/>
        <v>1.2000000000000002</v>
      </c>
      <c r="W105" s="26">
        <f t="shared" si="22"/>
        <v>54.1</v>
      </c>
      <c r="X105" s="150">
        <f t="shared" si="23"/>
        <v>10.82</v>
      </c>
      <c r="Y105" s="128">
        <v>46</v>
      </c>
      <c r="Z105" s="133">
        <f t="shared" si="24"/>
        <v>36.800000000000004</v>
      </c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3"/>
    </row>
    <row r="106" spans="1:44" s="111" customFormat="1" x14ac:dyDescent="0.3">
      <c r="A106" s="105">
        <v>100</v>
      </c>
      <c r="B106" s="121">
        <v>671300</v>
      </c>
      <c r="C106" s="122" t="s">
        <v>207</v>
      </c>
      <c r="D106" s="134">
        <v>8</v>
      </c>
      <c r="E106" s="134">
        <v>9</v>
      </c>
      <c r="F106" s="134">
        <v>8</v>
      </c>
      <c r="G106" s="134">
        <v>9</v>
      </c>
      <c r="H106" s="134">
        <v>8</v>
      </c>
      <c r="I106" s="106">
        <f t="shared" si="13"/>
        <v>42</v>
      </c>
      <c r="J106" s="106">
        <f t="shared" si="14"/>
        <v>6.3</v>
      </c>
      <c r="K106" s="135">
        <v>2.5</v>
      </c>
      <c r="L106" s="135">
        <v>3</v>
      </c>
      <c r="M106" s="135">
        <v>2</v>
      </c>
      <c r="N106" s="135">
        <v>4</v>
      </c>
      <c r="O106" s="135">
        <v>2</v>
      </c>
      <c r="P106" s="107">
        <f t="shared" si="15"/>
        <v>13.5</v>
      </c>
      <c r="Q106" s="107">
        <f t="shared" si="16"/>
        <v>0.67500000000000004</v>
      </c>
      <c r="R106" s="108">
        <f t="shared" si="17"/>
        <v>1.325</v>
      </c>
      <c r="S106" s="108">
        <f t="shared" si="18"/>
        <v>1.5</v>
      </c>
      <c r="T106" s="108">
        <f t="shared" si="19"/>
        <v>1.3</v>
      </c>
      <c r="U106" s="108">
        <f t="shared" si="20"/>
        <v>1.5499999999999998</v>
      </c>
      <c r="V106" s="108">
        <f t="shared" si="21"/>
        <v>1.3</v>
      </c>
      <c r="W106" s="26">
        <f t="shared" si="22"/>
        <v>55.5</v>
      </c>
      <c r="X106" s="150">
        <f t="shared" si="23"/>
        <v>11.100000000000001</v>
      </c>
      <c r="Y106" s="128">
        <v>55</v>
      </c>
      <c r="Z106" s="133">
        <f t="shared" si="24"/>
        <v>44</v>
      </c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3"/>
    </row>
    <row r="107" spans="1:44" s="111" customFormat="1" x14ac:dyDescent="0.3">
      <c r="A107" s="105">
        <v>101</v>
      </c>
      <c r="B107" s="121">
        <v>671301</v>
      </c>
      <c r="C107" s="122" t="s">
        <v>208</v>
      </c>
      <c r="D107" s="134">
        <v>8</v>
      </c>
      <c r="E107" s="134">
        <v>12</v>
      </c>
      <c r="F107" s="134">
        <v>10</v>
      </c>
      <c r="G107" s="134">
        <v>8</v>
      </c>
      <c r="H107" s="134">
        <v>9</v>
      </c>
      <c r="I107" s="106">
        <f t="shared" si="13"/>
        <v>47</v>
      </c>
      <c r="J107" s="106">
        <f t="shared" si="14"/>
        <v>7.05</v>
      </c>
      <c r="K107" s="135">
        <v>4</v>
      </c>
      <c r="L107" s="135">
        <v>2</v>
      </c>
      <c r="M107" s="135">
        <v>3</v>
      </c>
      <c r="N107" s="135">
        <v>4</v>
      </c>
      <c r="O107" s="135">
        <v>3</v>
      </c>
      <c r="P107" s="107">
        <f t="shared" si="15"/>
        <v>16</v>
      </c>
      <c r="Q107" s="107">
        <f t="shared" si="16"/>
        <v>0.8</v>
      </c>
      <c r="R107" s="108">
        <f t="shared" si="17"/>
        <v>1.4</v>
      </c>
      <c r="S107" s="108">
        <f t="shared" si="18"/>
        <v>1.9</v>
      </c>
      <c r="T107" s="108">
        <f t="shared" si="19"/>
        <v>1.65</v>
      </c>
      <c r="U107" s="108">
        <f t="shared" si="20"/>
        <v>1.4</v>
      </c>
      <c r="V107" s="108">
        <f t="shared" si="21"/>
        <v>1.5</v>
      </c>
      <c r="W107" s="26">
        <f t="shared" si="22"/>
        <v>63</v>
      </c>
      <c r="X107" s="150">
        <f t="shared" si="23"/>
        <v>12.600000000000001</v>
      </c>
      <c r="Y107" s="128">
        <v>40</v>
      </c>
      <c r="Z107" s="133">
        <f t="shared" si="24"/>
        <v>32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3"/>
    </row>
    <row r="108" spans="1:44" s="111" customFormat="1" x14ac:dyDescent="0.3">
      <c r="A108" s="105">
        <v>102</v>
      </c>
      <c r="B108" s="121">
        <v>671302</v>
      </c>
      <c r="C108" s="122" t="s">
        <v>209</v>
      </c>
      <c r="D108" s="134">
        <v>8</v>
      </c>
      <c r="E108" s="134">
        <v>8</v>
      </c>
      <c r="F108" s="134">
        <v>9</v>
      </c>
      <c r="G108" s="134">
        <v>14</v>
      </c>
      <c r="H108" s="134">
        <v>12</v>
      </c>
      <c r="I108" s="106">
        <f t="shared" si="13"/>
        <v>51</v>
      </c>
      <c r="J108" s="106">
        <f t="shared" si="14"/>
        <v>7.6499999999999995</v>
      </c>
      <c r="K108" s="135">
        <v>4</v>
      </c>
      <c r="L108" s="135">
        <v>1.5</v>
      </c>
      <c r="M108" s="135">
        <v>2</v>
      </c>
      <c r="N108" s="135">
        <v>3</v>
      </c>
      <c r="O108" s="135">
        <v>2</v>
      </c>
      <c r="P108" s="107">
        <f t="shared" si="15"/>
        <v>12.5</v>
      </c>
      <c r="Q108" s="107">
        <f t="shared" si="16"/>
        <v>0.625</v>
      </c>
      <c r="R108" s="108">
        <f t="shared" si="17"/>
        <v>1.4</v>
      </c>
      <c r="S108" s="108">
        <f t="shared" si="18"/>
        <v>1.2749999999999999</v>
      </c>
      <c r="T108" s="108">
        <f t="shared" si="19"/>
        <v>1.45</v>
      </c>
      <c r="U108" s="108">
        <f t="shared" si="20"/>
        <v>2.25</v>
      </c>
      <c r="V108" s="108">
        <f t="shared" si="21"/>
        <v>1.9</v>
      </c>
      <c r="W108" s="26">
        <f t="shared" si="22"/>
        <v>63.5</v>
      </c>
      <c r="X108" s="150">
        <f t="shared" si="23"/>
        <v>12.700000000000001</v>
      </c>
      <c r="Y108" s="128">
        <v>52</v>
      </c>
      <c r="Z108" s="133">
        <f t="shared" si="24"/>
        <v>41.6</v>
      </c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3"/>
    </row>
    <row r="109" spans="1:44" s="111" customFormat="1" x14ac:dyDescent="0.3">
      <c r="A109" s="105">
        <v>103</v>
      </c>
      <c r="B109" s="121">
        <v>671303</v>
      </c>
      <c r="C109" s="122" t="s">
        <v>210</v>
      </c>
      <c r="D109" s="134">
        <v>4</v>
      </c>
      <c r="E109" s="134">
        <v>5</v>
      </c>
      <c r="F109" s="134">
        <v>3</v>
      </c>
      <c r="G109" s="134">
        <v>5</v>
      </c>
      <c r="H109" s="134">
        <v>4</v>
      </c>
      <c r="I109" s="106">
        <f t="shared" si="13"/>
        <v>21</v>
      </c>
      <c r="J109" s="106">
        <f t="shared" si="14"/>
        <v>3.15</v>
      </c>
      <c r="K109" s="135">
        <v>2.5</v>
      </c>
      <c r="L109" s="135">
        <v>3</v>
      </c>
      <c r="M109" s="135">
        <v>2</v>
      </c>
      <c r="N109" s="135">
        <v>2</v>
      </c>
      <c r="O109" s="135">
        <v>3</v>
      </c>
      <c r="P109" s="107">
        <f t="shared" si="15"/>
        <v>12.5</v>
      </c>
      <c r="Q109" s="107">
        <f t="shared" si="16"/>
        <v>0.625</v>
      </c>
      <c r="R109" s="108">
        <f t="shared" si="17"/>
        <v>0.72499999999999998</v>
      </c>
      <c r="S109" s="108">
        <f t="shared" si="18"/>
        <v>0.9</v>
      </c>
      <c r="T109" s="108">
        <f t="shared" si="19"/>
        <v>0.54999999999999993</v>
      </c>
      <c r="U109" s="108">
        <f t="shared" si="20"/>
        <v>0.85</v>
      </c>
      <c r="V109" s="108">
        <f t="shared" si="21"/>
        <v>0.75</v>
      </c>
      <c r="W109" s="26">
        <f t="shared" si="22"/>
        <v>33.5</v>
      </c>
      <c r="X109" s="150">
        <f t="shared" si="23"/>
        <v>6.7</v>
      </c>
      <c r="Y109" s="128">
        <v>22</v>
      </c>
      <c r="Z109" s="133">
        <f t="shared" si="24"/>
        <v>17.600000000000001</v>
      </c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3"/>
    </row>
    <row r="110" spans="1:44" s="111" customFormat="1" x14ac:dyDescent="0.3">
      <c r="A110" s="105">
        <v>104</v>
      </c>
      <c r="B110" s="121">
        <v>671304</v>
      </c>
      <c r="C110" s="122" t="s">
        <v>211</v>
      </c>
      <c r="D110" s="134">
        <v>5</v>
      </c>
      <c r="E110" s="134">
        <v>8</v>
      </c>
      <c r="F110" s="134">
        <v>6</v>
      </c>
      <c r="G110" s="134">
        <v>8</v>
      </c>
      <c r="H110" s="134">
        <v>9</v>
      </c>
      <c r="I110" s="106">
        <f t="shared" si="13"/>
        <v>36</v>
      </c>
      <c r="J110" s="106">
        <f t="shared" si="14"/>
        <v>5.3999999999999995</v>
      </c>
      <c r="K110" s="135">
        <v>4</v>
      </c>
      <c r="L110" s="135">
        <v>1.5</v>
      </c>
      <c r="M110" s="135">
        <v>2</v>
      </c>
      <c r="N110" s="135">
        <v>1</v>
      </c>
      <c r="O110" s="135">
        <v>2</v>
      </c>
      <c r="P110" s="107">
        <f t="shared" si="15"/>
        <v>10.5</v>
      </c>
      <c r="Q110" s="107">
        <f t="shared" si="16"/>
        <v>0.52500000000000002</v>
      </c>
      <c r="R110" s="108">
        <f t="shared" si="17"/>
        <v>0.95</v>
      </c>
      <c r="S110" s="108">
        <f t="shared" si="18"/>
        <v>1.2749999999999999</v>
      </c>
      <c r="T110" s="108">
        <f t="shared" si="19"/>
        <v>0.99999999999999989</v>
      </c>
      <c r="U110" s="108">
        <f t="shared" si="20"/>
        <v>1.25</v>
      </c>
      <c r="V110" s="108">
        <f t="shared" si="21"/>
        <v>1.45</v>
      </c>
      <c r="W110" s="26">
        <f t="shared" si="22"/>
        <v>46.5</v>
      </c>
      <c r="X110" s="150">
        <f t="shared" si="23"/>
        <v>9.3000000000000007</v>
      </c>
      <c r="Y110" s="128">
        <v>45</v>
      </c>
      <c r="Z110" s="133">
        <f t="shared" si="24"/>
        <v>36</v>
      </c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3"/>
    </row>
    <row r="111" spans="1:44" s="111" customFormat="1" x14ac:dyDescent="0.3">
      <c r="A111" s="105">
        <v>105</v>
      </c>
      <c r="B111" s="121">
        <v>671305</v>
      </c>
      <c r="C111" s="122" t="s">
        <v>212</v>
      </c>
      <c r="D111" s="134">
        <v>10</v>
      </c>
      <c r="E111" s="134">
        <v>8</v>
      </c>
      <c r="F111" s="134">
        <v>9</v>
      </c>
      <c r="G111" s="134">
        <v>8</v>
      </c>
      <c r="H111" s="134">
        <v>9</v>
      </c>
      <c r="I111" s="106">
        <f t="shared" si="13"/>
        <v>44</v>
      </c>
      <c r="J111" s="106">
        <f t="shared" si="14"/>
        <v>6.6</v>
      </c>
      <c r="K111" s="135">
        <v>3</v>
      </c>
      <c r="L111" s="135">
        <v>2.5</v>
      </c>
      <c r="M111" s="135">
        <v>3</v>
      </c>
      <c r="N111" s="135">
        <v>2</v>
      </c>
      <c r="O111" s="135">
        <v>4</v>
      </c>
      <c r="P111" s="107">
        <f t="shared" si="15"/>
        <v>14.5</v>
      </c>
      <c r="Q111" s="107">
        <f t="shared" si="16"/>
        <v>0.72500000000000009</v>
      </c>
      <c r="R111" s="108">
        <f t="shared" si="17"/>
        <v>1.65</v>
      </c>
      <c r="S111" s="108">
        <f t="shared" si="18"/>
        <v>1.325</v>
      </c>
      <c r="T111" s="108">
        <f t="shared" si="19"/>
        <v>1.5</v>
      </c>
      <c r="U111" s="108">
        <f t="shared" si="20"/>
        <v>1.3</v>
      </c>
      <c r="V111" s="108">
        <f t="shared" si="21"/>
        <v>1.5499999999999998</v>
      </c>
      <c r="W111" s="26">
        <f t="shared" si="22"/>
        <v>58.5</v>
      </c>
      <c r="X111" s="150">
        <f t="shared" si="23"/>
        <v>11.700000000000001</v>
      </c>
      <c r="Y111" s="128">
        <v>47</v>
      </c>
      <c r="Z111" s="133">
        <f t="shared" si="24"/>
        <v>37.6</v>
      </c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3"/>
    </row>
    <row r="112" spans="1:44" s="111" customFormat="1" x14ac:dyDescent="0.3">
      <c r="A112" s="105">
        <v>106</v>
      </c>
      <c r="B112" s="121">
        <v>671306</v>
      </c>
      <c r="C112" s="122" t="s">
        <v>213</v>
      </c>
      <c r="D112" s="134">
        <v>8</v>
      </c>
      <c r="E112" s="134">
        <v>6</v>
      </c>
      <c r="F112" s="134">
        <v>8</v>
      </c>
      <c r="G112" s="134">
        <v>9</v>
      </c>
      <c r="H112" s="134">
        <v>7</v>
      </c>
      <c r="I112" s="106">
        <f t="shared" si="13"/>
        <v>38</v>
      </c>
      <c r="J112" s="106">
        <f t="shared" si="14"/>
        <v>5.7</v>
      </c>
      <c r="K112" s="135">
        <v>3.2</v>
      </c>
      <c r="L112" s="135">
        <v>2</v>
      </c>
      <c r="M112" s="135">
        <v>2.5</v>
      </c>
      <c r="N112" s="135">
        <v>2</v>
      </c>
      <c r="O112" s="135">
        <v>3</v>
      </c>
      <c r="P112" s="107">
        <f t="shared" si="15"/>
        <v>12.7</v>
      </c>
      <c r="Q112" s="107">
        <f t="shared" si="16"/>
        <v>0.63500000000000001</v>
      </c>
      <c r="R112" s="108">
        <f t="shared" si="17"/>
        <v>1.3599999999999999</v>
      </c>
      <c r="S112" s="108">
        <f t="shared" si="18"/>
        <v>0.99999999999999989</v>
      </c>
      <c r="T112" s="108">
        <f t="shared" si="19"/>
        <v>1.325</v>
      </c>
      <c r="U112" s="108">
        <f t="shared" si="20"/>
        <v>1.45</v>
      </c>
      <c r="V112" s="108">
        <f t="shared" si="21"/>
        <v>1.2000000000000002</v>
      </c>
      <c r="W112" s="26">
        <f t="shared" si="22"/>
        <v>50.7</v>
      </c>
      <c r="X112" s="150">
        <f t="shared" si="23"/>
        <v>10.14</v>
      </c>
      <c r="Y112" s="128">
        <v>41</v>
      </c>
      <c r="Z112" s="133">
        <f t="shared" si="24"/>
        <v>32.800000000000004</v>
      </c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3"/>
    </row>
    <row r="113" spans="1:44" s="111" customFormat="1" x14ac:dyDescent="0.3">
      <c r="A113" s="105">
        <v>107</v>
      </c>
      <c r="B113" s="121">
        <v>671307</v>
      </c>
      <c r="C113" s="122" t="s">
        <v>214</v>
      </c>
      <c r="D113" s="134">
        <v>4</v>
      </c>
      <c r="E113" s="134">
        <v>3.5</v>
      </c>
      <c r="F113" s="134">
        <v>4</v>
      </c>
      <c r="G113" s="134">
        <v>4.5</v>
      </c>
      <c r="H113" s="134">
        <v>3</v>
      </c>
      <c r="I113" s="106">
        <f t="shared" si="13"/>
        <v>19</v>
      </c>
      <c r="J113" s="106">
        <f t="shared" si="14"/>
        <v>2.85</v>
      </c>
      <c r="K113" s="135">
        <v>1.5</v>
      </c>
      <c r="L113" s="135">
        <v>2</v>
      </c>
      <c r="M113" s="135">
        <v>3</v>
      </c>
      <c r="N113" s="135">
        <v>2</v>
      </c>
      <c r="O113" s="135">
        <v>2</v>
      </c>
      <c r="P113" s="107">
        <f t="shared" si="15"/>
        <v>10.5</v>
      </c>
      <c r="Q113" s="107">
        <f t="shared" si="16"/>
        <v>0.52500000000000002</v>
      </c>
      <c r="R113" s="108">
        <f t="shared" si="17"/>
        <v>0.67500000000000004</v>
      </c>
      <c r="S113" s="108">
        <f t="shared" si="18"/>
        <v>0.625</v>
      </c>
      <c r="T113" s="108">
        <f t="shared" si="19"/>
        <v>0.75</v>
      </c>
      <c r="U113" s="108">
        <f t="shared" si="20"/>
        <v>0.77499999999999991</v>
      </c>
      <c r="V113" s="108">
        <f t="shared" si="21"/>
        <v>0.54999999999999993</v>
      </c>
      <c r="W113" s="26">
        <f t="shared" si="22"/>
        <v>29.5</v>
      </c>
      <c r="X113" s="150">
        <f t="shared" si="23"/>
        <v>5.9</v>
      </c>
      <c r="Y113" s="128">
        <v>20</v>
      </c>
      <c r="Z113" s="133">
        <f t="shared" si="24"/>
        <v>16</v>
      </c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3"/>
    </row>
    <row r="114" spans="1:44" s="111" customFormat="1" x14ac:dyDescent="0.3">
      <c r="A114" s="105">
        <v>108</v>
      </c>
      <c r="B114" s="121">
        <v>671308</v>
      </c>
      <c r="C114" s="122" t="s">
        <v>215</v>
      </c>
      <c r="D114" s="134">
        <v>8</v>
      </c>
      <c r="E114" s="134">
        <v>9</v>
      </c>
      <c r="F114" s="134">
        <v>8</v>
      </c>
      <c r="G114" s="134">
        <v>7</v>
      </c>
      <c r="H114" s="134">
        <v>6</v>
      </c>
      <c r="I114" s="106">
        <f t="shared" si="13"/>
        <v>38</v>
      </c>
      <c r="J114" s="106">
        <f t="shared" si="14"/>
        <v>5.7</v>
      </c>
      <c r="K114" s="135">
        <v>3</v>
      </c>
      <c r="L114" s="135">
        <v>1.5</v>
      </c>
      <c r="M114" s="135">
        <v>2</v>
      </c>
      <c r="N114" s="135">
        <v>3</v>
      </c>
      <c r="O114" s="135">
        <v>2</v>
      </c>
      <c r="P114" s="107">
        <f t="shared" si="15"/>
        <v>11.5</v>
      </c>
      <c r="Q114" s="107">
        <f t="shared" si="16"/>
        <v>0.57500000000000007</v>
      </c>
      <c r="R114" s="108">
        <f t="shared" si="17"/>
        <v>1.35</v>
      </c>
      <c r="S114" s="108">
        <f t="shared" si="18"/>
        <v>1.4249999999999998</v>
      </c>
      <c r="T114" s="108">
        <f t="shared" si="19"/>
        <v>1.3</v>
      </c>
      <c r="U114" s="108">
        <f t="shared" si="20"/>
        <v>1.2000000000000002</v>
      </c>
      <c r="V114" s="108">
        <f t="shared" si="21"/>
        <v>0.99999999999999989</v>
      </c>
      <c r="W114" s="26">
        <f t="shared" si="22"/>
        <v>49.5</v>
      </c>
      <c r="X114" s="150">
        <f t="shared" si="23"/>
        <v>9.9</v>
      </c>
      <c r="Y114" s="128">
        <v>42</v>
      </c>
      <c r="Z114" s="133">
        <f t="shared" si="24"/>
        <v>33.6</v>
      </c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3"/>
    </row>
    <row r="115" spans="1:44" s="111" customFormat="1" x14ac:dyDescent="0.3">
      <c r="A115" s="105">
        <v>109</v>
      </c>
      <c r="B115" s="121">
        <v>671309</v>
      </c>
      <c r="C115" s="122" t="s">
        <v>216</v>
      </c>
      <c r="D115" s="134">
        <v>10</v>
      </c>
      <c r="E115" s="134">
        <v>12</v>
      </c>
      <c r="F115" s="134">
        <v>10</v>
      </c>
      <c r="G115" s="134">
        <v>12</v>
      </c>
      <c r="H115" s="134">
        <v>8</v>
      </c>
      <c r="I115" s="106">
        <f t="shared" si="13"/>
        <v>52</v>
      </c>
      <c r="J115" s="106">
        <f t="shared" si="14"/>
        <v>7.8</v>
      </c>
      <c r="K115" s="135">
        <v>3.9</v>
      </c>
      <c r="L115" s="135">
        <v>3</v>
      </c>
      <c r="M115" s="135">
        <v>2</v>
      </c>
      <c r="N115" s="135">
        <v>2</v>
      </c>
      <c r="O115" s="135">
        <v>4</v>
      </c>
      <c r="P115" s="107">
        <f t="shared" si="15"/>
        <v>14.9</v>
      </c>
      <c r="Q115" s="107">
        <f t="shared" si="16"/>
        <v>0.74500000000000011</v>
      </c>
      <c r="R115" s="108">
        <f t="shared" si="17"/>
        <v>1.6950000000000001</v>
      </c>
      <c r="S115" s="108">
        <f t="shared" si="18"/>
        <v>1.9499999999999997</v>
      </c>
      <c r="T115" s="108">
        <f t="shared" si="19"/>
        <v>1.6</v>
      </c>
      <c r="U115" s="108">
        <f t="shared" si="20"/>
        <v>1.9</v>
      </c>
      <c r="V115" s="108">
        <f t="shared" si="21"/>
        <v>1.4</v>
      </c>
      <c r="W115" s="26">
        <f t="shared" si="22"/>
        <v>66.900000000000006</v>
      </c>
      <c r="X115" s="150">
        <f t="shared" si="23"/>
        <v>13.380000000000003</v>
      </c>
      <c r="Y115" s="128">
        <v>55</v>
      </c>
      <c r="Z115" s="133">
        <f t="shared" si="24"/>
        <v>44</v>
      </c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3"/>
    </row>
    <row r="116" spans="1:44" s="111" customFormat="1" x14ac:dyDescent="0.3">
      <c r="A116" s="105">
        <v>110</v>
      </c>
      <c r="B116" s="121">
        <v>671310</v>
      </c>
      <c r="C116" s="122" t="s">
        <v>217</v>
      </c>
      <c r="D116" s="153">
        <v>4</v>
      </c>
      <c r="E116" s="153">
        <v>3</v>
      </c>
      <c r="F116" s="134">
        <v>4</v>
      </c>
      <c r="G116" s="134">
        <v>3</v>
      </c>
      <c r="H116" s="134">
        <v>4</v>
      </c>
      <c r="I116" s="106">
        <f t="shared" si="13"/>
        <v>18</v>
      </c>
      <c r="J116" s="106">
        <f t="shared" si="14"/>
        <v>2.6999999999999997</v>
      </c>
      <c r="K116" s="135">
        <v>1.5</v>
      </c>
      <c r="L116" s="135">
        <v>2</v>
      </c>
      <c r="M116" s="135">
        <v>3</v>
      </c>
      <c r="N116" s="135">
        <v>2</v>
      </c>
      <c r="O116" s="135">
        <v>2</v>
      </c>
      <c r="P116" s="107">
        <f t="shared" si="15"/>
        <v>10.5</v>
      </c>
      <c r="Q116" s="107">
        <f t="shared" si="16"/>
        <v>0.52500000000000002</v>
      </c>
      <c r="R116" s="108">
        <f t="shared" si="17"/>
        <v>0.67500000000000004</v>
      </c>
      <c r="S116" s="108">
        <f t="shared" si="18"/>
        <v>0.54999999999999993</v>
      </c>
      <c r="T116" s="108">
        <f t="shared" si="19"/>
        <v>0.75</v>
      </c>
      <c r="U116" s="108">
        <f t="shared" si="20"/>
        <v>0.54999999999999993</v>
      </c>
      <c r="V116" s="108">
        <f t="shared" si="21"/>
        <v>0.7</v>
      </c>
      <c r="W116" s="26">
        <f t="shared" si="22"/>
        <v>28.5</v>
      </c>
      <c r="X116" s="150">
        <f t="shared" si="23"/>
        <v>5.7</v>
      </c>
      <c r="Y116" s="128">
        <v>30</v>
      </c>
      <c r="Z116" s="133">
        <f t="shared" si="24"/>
        <v>24</v>
      </c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3"/>
    </row>
    <row r="117" spans="1:44" s="111" customFormat="1" x14ac:dyDescent="0.3">
      <c r="A117" s="105">
        <v>111</v>
      </c>
      <c r="B117" s="121">
        <v>671311</v>
      </c>
      <c r="C117" s="122" t="s">
        <v>218</v>
      </c>
      <c r="D117" s="134">
        <v>4</v>
      </c>
      <c r="E117" s="134">
        <v>4.5</v>
      </c>
      <c r="F117" s="134">
        <v>3</v>
      </c>
      <c r="G117" s="134">
        <v>4</v>
      </c>
      <c r="H117" s="134">
        <v>3</v>
      </c>
      <c r="I117" s="106">
        <f>SUM(D117:H117)</f>
        <v>18.5</v>
      </c>
      <c r="J117" s="106">
        <f t="shared" si="14"/>
        <v>2.7749999999999999</v>
      </c>
      <c r="K117" s="135">
        <v>2.5</v>
      </c>
      <c r="L117" s="135">
        <v>2</v>
      </c>
      <c r="M117" s="135">
        <v>3</v>
      </c>
      <c r="N117" s="135">
        <v>2</v>
      </c>
      <c r="O117" s="135">
        <v>1</v>
      </c>
      <c r="P117" s="107">
        <f t="shared" si="15"/>
        <v>10.5</v>
      </c>
      <c r="Q117" s="107">
        <f t="shared" si="16"/>
        <v>0.52500000000000002</v>
      </c>
      <c r="R117" s="108">
        <f t="shared" si="17"/>
        <v>0.72499999999999998</v>
      </c>
      <c r="S117" s="108">
        <f t="shared" si="18"/>
        <v>0.77499999999999991</v>
      </c>
      <c r="T117" s="108">
        <f t="shared" si="19"/>
        <v>0.6</v>
      </c>
      <c r="U117" s="108">
        <f t="shared" si="20"/>
        <v>0.7</v>
      </c>
      <c r="V117" s="108">
        <f t="shared" si="21"/>
        <v>0.49999999999999994</v>
      </c>
      <c r="W117" s="26">
        <f t="shared" si="22"/>
        <v>29</v>
      </c>
      <c r="X117" s="150">
        <f t="shared" si="23"/>
        <v>5.8000000000000007</v>
      </c>
      <c r="Y117" s="128">
        <v>16</v>
      </c>
      <c r="Z117" s="133">
        <f t="shared" si="24"/>
        <v>12.8</v>
      </c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3"/>
    </row>
    <row r="118" spans="1:44" s="111" customFormat="1" x14ac:dyDescent="0.3">
      <c r="A118" s="105">
        <v>112</v>
      </c>
      <c r="B118" s="121">
        <v>671312</v>
      </c>
      <c r="C118" s="122" t="s">
        <v>219</v>
      </c>
      <c r="D118" s="134">
        <v>3</v>
      </c>
      <c r="E118" s="134">
        <v>4</v>
      </c>
      <c r="F118" s="134">
        <v>4</v>
      </c>
      <c r="G118" s="134">
        <v>8</v>
      </c>
      <c r="H118" s="134">
        <v>6</v>
      </c>
      <c r="I118" s="106">
        <f t="shared" si="13"/>
        <v>25</v>
      </c>
      <c r="J118" s="106">
        <f t="shared" si="14"/>
        <v>3.75</v>
      </c>
      <c r="K118" s="135">
        <v>2</v>
      </c>
      <c r="L118" s="135">
        <v>3</v>
      </c>
      <c r="M118" s="135">
        <v>2</v>
      </c>
      <c r="N118" s="135">
        <v>1</v>
      </c>
      <c r="O118" s="135">
        <v>2</v>
      </c>
      <c r="P118" s="107">
        <f t="shared" si="15"/>
        <v>10</v>
      </c>
      <c r="Q118" s="107">
        <f t="shared" si="16"/>
        <v>0.5</v>
      </c>
      <c r="R118" s="108">
        <f t="shared" si="17"/>
        <v>0.54999999999999993</v>
      </c>
      <c r="S118" s="108">
        <f t="shared" si="18"/>
        <v>0.75</v>
      </c>
      <c r="T118" s="108">
        <f t="shared" si="19"/>
        <v>0.7</v>
      </c>
      <c r="U118" s="108">
        <f t="shared" si="20"/>
        <v>1.25</v>
      </c>
      <c r="V118" s="108">
        <f t="shared" si="21"/>
        <v>0.99999999999999989</v>
      </c>
      <c r="W118" s="26">
        <f t="shared" si="22"/>
        <v>35</v>
      </c>
      <c r="X118" s="150">
        <f t="shared" si="23"/>
        <v>7</v>
      </c>
      <c r="Y118" s="128">
        <v>21</v>
      </c>
      <c r="Z118" s="133">
        <f t="shared" si="24"/>
        <v>16.8</v>
      </c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3"/>
    </row>
    <row r="119" spans="1:44" s="111" customFormat="1" x14ac:dyDescent="0.3">
      <c r="A119" s="105">
        <v>113</v>
      </c>
      <c r="B119" s="121">
        <v>671313</v>
      </c>
      <c r="C119" s="122" t="s">
        <v>220</v>
      </c>
      <c r="D119" s="134">
        <v>8</v>
      </c>
      <c r="E119" s="134">
        <v>4</v>
      </c>
      <c r="F119" s="134">
        <v>8</v>
      </c>
      <c r="G119" s="134">
        <v>6</v>
      </c>
      <c r="H119" s="134">
        <v>8</v>
      </c>
      <c r="I119" s="106">
        <f t="shared" si="13"/>
        <v>34</v>
      </c>
      <c r="J119" s="106">
        <f t="shared" si="14"/>
        <v>5.0999999999999996</v>
      </c>
      <c r="K119" s="135">
        <v>2</v>
      </c>
      <c r="L119" s="135">
        <v>2.2000000000000002</v>
      </c>
      <c r="M119" s="135">
        <v>3</v>
      </c>
      <c r="N119" s="135">
        <v>2</v>
      </c>
      <c r="O119" s="135">
        <v>3</v>
      </c>
      <c r="P119" s="107">
        <f t="shared" si="15"/>
        <v>12.2</v>
      </c>
      <c r="Q119" s="107">
        <f t="shared" si="16"/>
        <v>0.61</v>
      </c>
      <c r="R119" s="108">
        <f t="shared" si="17"/>
        <v>1.3</v>
      </c>
      <c r="S119" s="108">
        <f t="shared" si="18"/>
        <v>0.71</v>
      </c>
      <c r="T119" s="108">
        <f t="shared" si="19"/>
        <v>1.35</v>
      </c>
      <c r="U119" s="108">
        <f t="shared" si="20"/>
        <v>0.99999999999999989</v>
      </c>
      <c r="V119" s="108">
        <f t="shared" si="21"/>
        <v>1.35</v>
      </c>
      <c r="W119" s="26">
        <f t="shared" si="22"/>
        <v>46.2</v>
      </c>
      <c r="X119" s="150">
        <f t="shared" si="23"/>
        <v>9.24</v>
      </c>
      <c r="Y119" s="128">
        <v>40</v>
      </c>
      <c r="Z119" s="133">
        <f t="shared" si="24"/>
        <v>32</v>
      </c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3"/>
    </row>
    <row r="120" spans="1:44" s="111" customFormat="1" x14ac:dyDescent="0.3">
      <c r="A120" s="105">
        <v>114</v>
      </c>
      <c r="B120" s="121">
        <v>671314</v>
      </c>
      <c r="C120" s="122" t="s">
        <v>221</v>
      </c>
      <c r="D120" s="134">
        <v>6</v>
      </c>
      <c r="E120" s="134">
        <v>8</v>
      </c>
      <c r="F120" s="134">
        <v>9</v>
      </c>
      <c r="G120" s="134">
        <v>8</v>
      </c>
      <c r="H120" s="134">
        <v>7</v>
      </c>
      <c r="I120" s="106">
        <f t="shared" si="13"/>
        <v>38</v>
      </c>
      <c r="J120" s="106">
        <f t="shared" si="14"/>
        <v>5.7</v>
      </c>
      <c r="K120" s="135">
        <v>2.5</v>
      </c>
      <c r="L120" s="135">
        <v>3</v>
      </c>
      <c r="M120" s="135">
        <v>4</v>
      </c>
      <c r="N120" s="135">
        <v>3</v>
      </c>
      <c r="O120" s="135">
        <v>4</v>
      </c>
      <c r="P120" s="107">
        <f t="shared" si="15"/>
        <v>16.5</v>
      </c>
      <c r="Q120" s="107">
        <f t="shared" si="16"/>
        <v>0.82500000000000007</v>
      </c>
      <c r="R120" s="108">
        <f t="shared" si="17"/>
        <v>1.0249999999999999</v>
      </c>
      <c r="S120" s="108">
        <f t="shared" si="18"/>
        <v>1.35</v>
      </c>
      <c r="T120" s="108">
        <f t="shared" si="19"/>
        <v>1.5499999999999998</v>
      </c>
      <c r="U120" s="108">
        <f t="shared" si="20"/>
        <v>1.35</v>
      </c>
      <c r="V120" s="108">
        <f t="shared" si="21"/>
        <v>1.25</v>
      </c>
      <c r="W120" s="26">
        <f t="shared" si="22"/>
        <v>54.5</v>
      </c>
      <c r="X120" s="150">
        <f t="shared" si="23"/>
        <v>10.9</v>
      </c>
      <c r="Y120" s="128">
        <v>46</v>
      </c>
      <c r="Z120" s="133">
        <f t="shared" si="24"/>
        <v>36.800000000000004</v>
      </c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3"/>
    </row>
    <row r="121" spans="1:44" s="111" customFormat="1" x14ac:dyDescent="0.3">
      <c r="A121" s="105">
        <v>115</v>
      </c>
      <c r="B121" s="121">
        <v>671315</v>
      </c>
      <c r="C121" s="122" t="s">
        <v>222</v>
      </c>
      <c r="D121" s="134">
        <v>8</v>
      </c>
      <c r="E121" s="134">
        <v>6</v>
      </c>
      <c r="F121" s="134">
        <v>9</v>
      </c>
      <c r="G121" s="134">
        <v>8</v>
      </c>
      <c r="H121" s="134">
        <v>7</v>
      </c>
      <c r="I121" s="106">
        <f t="shared" si="13"/>
        <v>38</v>
      </c>
      <c r="J121" s="106">
        <f t="shared" si="14"/>
        <v>5.7</v>
      </c>
      <c r="K121" s="135">
        <v>2</v>
      </c>
      <c r="L121" s="135">
        <v>2.5</v>
      </c>
      <c r="M121" s="135">
        <v>3</v>
      </c>
      <c r="N121" s="135">
        <v>4</v>
      </c>
      <c r="O121" s="135">
        <v>3</v>
      </c>
      <c r="P121" s="107">
        <f t="shared" si="15"/>
        <v>14.5</v>
      </c>
      <c r="Q121" s="107">
        <f t="shared" si="16"/>
        <v>0.72500000000000009</v>
      </c>
      <c r="R121" s="108">
        <f t="shared" si="17"/>
        <v>1.3</v>
      </c>
      <c r="S121" s="108">
        <f t="shared" si="18"/>
        <v>1.0249999999999999</v>
      </c>
      <c r="T121" s="108">
        <f t="shared" si="19"/>
        <v>1.5</v>
      </c>
      <c r="U121" s="108">
        <f t="shared" si="20"/>
        <v>1.4</v>
      </c>
      <c r="V121" s="108">
        <f t="shared" si="21"/>
        <v>1.2000000000000002</v>
      </c>
      <c r="W121" s="26">
        <f t="shared" si="22"/>
        <v>52.5</v>
      </c>
      <c r="X121" s="150">
        <f t="shared" si="23"/>
        <v>10.5</v>
      </c>
      <c r="Y121" s="128">
        <v>42</v>
      </c>
      <c r="Z121" s="133">
        <f t="shared" si="24"/>
        <v>33.6</v>
      </c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3"/>
    </row>
    <row r="122" spans="1:44" s="111" customFormat="1" x14ac:dyDescent="0.3">
      <c r="A122" s="105">
        <v>116</v>
      </c>
      <c r="B122" s="121">
        <v>671316</v>
      </c>
      <c r="C122" s="122" t="s">
        <v>223</v>
      </c>
      <c r="D122" s="134">
        <v>6</v>
      </c>
      <c r="E122" s="134">
        <v>8</v>
      </c>
      <c r="F122" s="134">
        <v>6</v>
      </c>
      <c r="G122" s="134">
        <v>9</v>
      </c>
      <c r="H122" s="134">
        <v>9</v>
      </c>
      <c r="I122" s="106">
        <f t="shared" si="13"/>
        <v>38</v>
      </c>
      <c r="J122" s="106">
        <f t="shared" si="14"/>
        <v>5.7</v>
      </c>
      <c r="K122" s="135">
        <v>2.5</v>
      </c>
      <c r="L122" s="135">
        <v>2</v>
      </c>
      <c r="M122" s="135">
        <v>3</v>
      </c>
      <c r="N122" s="135">
        <v>4</v>
      </c>
      <c r="O122" s="135">
        <v>3</v>
      </c>
      <c r="P122" s="107">
        <f t="shared" si="15"/>
        <v>14.5</v>
      </c>
      <c r="Q122" s="107">
        <f t="shared" si="16"/>
        <v>0.72500000000000009</v>
      </c>
      <c r="R122" s="108">
        <f t="shared" si="17"/>
        <v>1.0249999999999999</v>
      </c>
      <c r="S122" s="108">
        <f t="shared" si="18"/>
        <v>1.3</v>
      </c>
      <c r="T122" s="108">
        <f t="shared" si="19"/>
        <v>1.0499999999999998</v>
      </c>
      <c r="U122" s="108">
        <f t="shared" si="20"/>
        <v>1.5499999999999998</v>
      </c>
      <c r="V122" s="108">
        <f t="shared" si="21"/>
        <v>1.5</v>
      </c>
      <c r="W122" s="26">
        <f t="shared" si="22"/>
        <v>52.5</v>
      </c>
      <c r="X122" s="150">
        <f t="shared" si="23"/>
        <v>10.5</v>
      </c>
      <c r="Y122" s="128">
        <v>48</v>
      </c>
      <c r="Z122" s="133">
        <f t="shared" si="24"/>
        <v>38.400000000000006</v>
      </c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3"/>
    </row>
    <row r="123" spans="1:44" s="111" customFormat="1" x14ac:dyDescent="0.3">
      <c r="A123" s="105">
        <v>117</v>
      </c>
      <c r="B123" s="121">
        <v>671317</v>
      </c>
      <c r="C123" s="122" t="s">
        <v>224</v>
      </c>
      <c r="D123" s="134">
        <v>8</v>
      </c>
      <c r="E123" s="134">
        <v>9</v>
      </c>
      <c r="F123" s="134">
        <v>8</v>
      </c>
      <c r="G123" s="134">
        <v>8</v>
      </c>
      <c r="H123" s="134">
        <v>9</v>
      </c>
      <c r="I123" s="106">
        <f t="shared" si="13"/>
        <v>42</v>
      </c>
      <c r="J123" s="106">
        <f t="shared" si="14"/>
        <v>6.3</v>
      </c>
      <c r="K123" s="135">
        <v>3</v>
      </c>
      <c r="L123" s="135">
        <v>3</v>
      </c>
      <c r="M123" s="135">
        <v>3.5</v>
      </c>
      <c r="N123" s="135">
        <v>3</v>
      </c>
      <c r="O123" s="135">
        <v>4</v>
      </c>
      <c r="P123" s="107">
        <f t="shared" si="15"/>
        <v>16.5</v>
      </c>
      <c r="Q123" s="107">
        <f t="shared" si="16"/>
        <v>0.82500000000000007</v>
      </c>
      <c r="R123" s="108">
        <f t="shared" si="17"/>
        <v>1.35</v>
      </c>
      <c r="S123" s="108">
        <f t="shared" si="18"/>
        <v>1.5</v>
      </c>
      <c r="T123" s="108">
        <f t="shared" si="19"/>
        <v>1.375</v>
      </c>
      <c r="U123" s="108">
        <f t="shared" si="20"/>
        <v>1.35</v>
      </c>
      <c r="V123" s="108">
        <f t="shared" si="21"/>
        <v>1.5499999999999998</v>
      </c>
      <c r="W123" s="26">
        <f t="shared" si="22"/>
        <v>58.5</v>
      </c>
      <c r="X123" s="150">
        <f t="shared" si="23"/>
        <v>11.700000000000001</v>
      </c>
      <c r="Y123" s="128">
        <v>44</v>
      </c>
      <c r="Z123" s="133">
        <f t="shared" si="24"/>
        <v>35.200000000000003</v>
      </c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3"/>
    </row>
    <row r="124" spans="1:44" s="111" customFormat="1" x14ac:dyDescent="0.3">
      <c r="A124" s="105">
        <v>118</v>
      </c>
      <c r="B124" s="121">
        <v>671318</v>
      </c>
      <c r="C124" s="122" t="s">
        <v>225</v>
      </c>
      <c r="D124" s="134">
        <v>9</v>
      </c>
      <c r="E124" s="134">
        <v>5</v>
      </c>
      <c r="F124" s="134">
        <v>6</v>
      </c>
      <c r="G124" s="134">
        <v>8</v>
      </c>
      <c r="H124" s="134">
        <v>6</v>
      </c>
      <c r="I124" s="106">
        <f t="shared" si="13"/>
        <v>34</v>
      </c>
      <c r="J124" s="106">
        <f t="shared" si="14"/>
        <v>5.0999999999999996</v>
      </c>
      <c r="K124" s="135">
        <v>3</v>
      </c>
      <c r="L124" s="135">
        <v>2</v>
      </c>
      <c r="M124" s="135">
        <v>3</v>
      </c>
      <c r="N124" s="135">
        <v>3.5</v>
      </c>
      <c r="O124" s="135">
        <v>2</v>
      </c>
      <c r="P124" s="107">
        <f t="shared" si="15"/>
        <v>13.5</v>
      </c>
      <c r="Q124" s="107">
        <f t="shared" si="16"/>
        <v>0.67500000000000004</v>
      </c>
      <c r="R124" s="108">
        <f t="shared" si="17"/>
        <v>1.5</v>
      </c>
      <c r="S124" s="108">
        <f t="shared" si="18"/>
        <v>0.85</v>
      </c>
      <c r="T124" s="108">
        <f t="shared" si="19"/>
        <v>1.0499999999999998</v>
      </c>
      <c r="U124" s="108">
        <f t="shared" si="20"/>
        <v>1.375</v>
      </c>
      <c r="V124" s="108">
        <f t="shared" si="21"/>
        <v>0.99999999999999989</v>
      </c>
      <c r="W124" s="26">
        <f t="shared" si="22"/>
        <v>47.5</v>
      </c>
      <c r="X124" s="150">
        <f t="shared" si="23"/>
        <v>9.5</v>
      </c>
      <c r="Y124" s="128">
        <v>40</v>
      </c>
      <c r="Z124" s="133">
        <f t="shared" si="24"/>
        <v>32</v>
      </c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3"/>
    </row>
    <row r="125" spans="1:44" s="111" customFormat="1" x14ac:dyDescent="0.3">
      <c r="A125" s="105">
        <v>119</v>
      </c>
      <c r="B125" s="121">
        <v>671319</v>
      </c>
      <c r="C125" s="122" t="s">
        <v>226</v>
      </c>
      <c r="D125" s="134">
        <v>9</v>
      </c>
      <c r="E125" s="134">
        <v>12</v>
      </c>
      <c r="F125" s="134">
        <v>10</v>
      </c>
      <c r="G125" s="134">
        <v>11</v>
      </c>
      <c r="H125" s="134">
        <v>10</v>
      </c>
      <c r="I125" s="106">
        <f t="shared" si="13"/>
        <v>52</v>
      </c>
      <c r="J125" s="106">
        <f t="shared" si="14"/>
        <v>7.8</v>
      </c>
      <c r="K125" s="135">
        <v>3</v>
      </c>
      <c r="L125" s="135">
        <v>4</v>
      </c>
      <c r="M125" s="135">
        <v>4</v>
      </c>
      <c r="N125" s="135">
        <v>3</v>
      </c>
      <c r="O125" s="135">
        <v>4</v>
      </c>
      <c r="P125" s="107">
        <f t="shared" si="15"/>
        <v>18</v>
      </c>
      <c r="Q125" s="107">
        <f t="shared" si="16"/>
        <v>0.9</v>
      </c>
      <c r="R125" s="108">
        <f t="shared" si="17"/>
        <v>1.5</v>
      </c>
      <c r="S125" s="108">
        <f t="shared" si="18"/>
        <v>1.9999999999999998</v>
      </c>
      <c r="T125" s="108">
        <f t="shared" si="19"/>
        <v>1.7</v>
      </c>
      <c r="U125" s="108">
        <f t="shared" si="20"/>
        <v>1.7999999999999998</v>
      </c>
      <c r="V125" s="108">
        <f t="shared" si="21"/>
        <v>1.7</v>
      </c>
      <c r="W125" s="26">
        <f t="shared" si="22"/>
        <v>70</v>
      </c>
      <c r="X125" s="150">
        <f t="shared" si="23"/>
        <v>14</v>
      </c>
      <c r="Y125" s="128">
        <v>49</v>
      </c>
      <c r="Z125" s="133">
        <f t="shared" si="24"/>
        <v>39.200000000000003</v>
      </c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3"/>
    </row>
    <row r="126" spans="1:44" s="111" customFormat="1" x14ac:dyDescent="0.3">
      <c r="A126" s="105">
        <v>120</v>
      </c>
      <c r="B126" s="121">
        <v>671320</v>
      </c>
      <c r="C126" s="122" t="s">
        <v>227</v>
      </c>
      <c r="D126" s="134">
        <v>8</v>
      </c>
      <c r="E126" s="134">
        <v>9</v>
      </c>
      <c r="F126" s="134">
        <v>8</v>
      </c>
      <c r="G126" s="134">
        <v>9</v>
      </c>
      <c r="H126" s="134">
        <v>9</v>
      </c>
      <c r="I126" s="106">
        <f t="shared" si="13"/>
        <v>43</v>
      </c>
      <c r="J126" s="106">
        <f t="shared" si="14"/>
        <v>6.45</v>
      </c>
      <c r="K126" s="135">
        <v>2</v>
      </c>
      <c r="L126" s="135">
        <v>3</v>
      </c>
      <c r="M126" s="135">
        <v>4</v>
      </c>
      <c r="N126" s="135">
        <v>3</v>
      </c>
      <c r="O126" s="135">
        <v>4.5</v>
      </c>
      <c r="P126" s="107">
        <f t="shared" si="15"/>
        <v>16.5</v>
      </c>
      <c r="Q126" s="107">
        <f t="shared" si="16"/>
        <v>0.82500000000000007</v>
      </c>
      <c r="R126" s="108">
        <f t="shared" si="17"/>
        <v>1.3</v>
      </c>
      <c r="S126" s="108">
        <f t="shared" si="18"/>
        <v>1.5</v>
      </c>
      <c r="T126" s="108">
        <f t="shared" si="19"/>
        <v>1.4</v>
      </c>
      <c r="U126" s="108">
        <f t="shared" si="20"/>
        <v>1.5</v>
      </c>
      <c r="V126" s="108">
        <f t="shared" si="21"/>
        <v>1.575</v>
      </c>
      <c r="W126" s="26">
        <f t="shared" si="22"/>
        <v>59.5</v>
      </c>
      <c r="X126" s="150">
        <f t="shared" si="23"/>
        <v>11.9</v>
      </c>
      <c r="Y126" s="128">
        <v>52</v>
      </c>
      <c r="Z126" s="133">
        <f t="shared" si="24"/>
        <v>41.6</v>
      </c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3"/>
    </row>
    <row r="127" spans="1:44" s="111" customFormat="1" x14ac:dyDescent="0.3">
      <c r="A127" s="105">
        <v>121</v>
      </c>
      <c r="B127" s="121">
        <v>671321</v>
      </c>
      <c r="C127" s="122" t="s">
        <v>228</v>
      </c>
      <c r="D127" s="134">
        <v>6</v>
      </c>
      <c r="E127" s="134">
        <v>5</v>
      </c>
      <c r="F127" s="134">
        <v>8</v>
      </c>
      <c r="G127" s="134">
        <v>6</v>
      </c>
      <c r="H127" s="134">
        <v>5</v>
      </c>
      <c r="I127" s="106">
        <f t="shared" si="13"/>
        <v>30</v>
      </c>
      <c r="J127" s="106">
        <f t="shared" si="14"/>
        <v>4.5</v>
      </c>
      <c r="K127" s="135">
        <v>2.5</v>
      </c>
      <c r="L127" s="135">
        <v>3</v>
      </c>
      <c r="M127" s="135">
        <v>4</v>
      </c>
      <c r="N127" s="135">
        <v>3</v>
      </c>
      <c r="O127" s="135">
        <v>4</v>
      </c>
      <c r="P127" s="107">
        <f t="shared" si="15"/>
        <v>16.5</v>
      </c>
      <c r="Q127" s="107">
        <f t="shared" si="16"/>
        <v>0.82500000000000007</v>
      </c>
      <c r="R127" s="108">
        <f t="shared" si="17"/>
        <v>1.0249999999999999</v>
      </c>
      <c r="S127" s="108">
        <f t="shared" si="18"/>
        <v>0.9</v>
      </c>
      <c r="T127" s="108">
        <f t="shared" si="19"/>
        <v>1.4</v>
      </c>
      <c r="U127" s="108">
        <f t="shared" si="20"/>
        <v>1.0499999999999998</v>
      </c>
      <c r="V127" s="108">
        <f t="shared" si="21"/>
        <v>0.95</v>
      </c>
      <c r="W127" s="26">
        <f t="shared" si="22"/>
        <v>46.5</v>
      </c>
      <c r="X127" s="150">
        <f t="shared" si="23"/>
        <v>9.3000000000000007</v>
      </c>
      <c r="Y127" s="128">
        <v>26</v>
      </c>
      <c r="Z127" s="133">
        <f t="shared" si="24"/>
        <v>20.8</v>
      </c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3"/>
    </row>
    <row r="128" spans="1:44" s="111" customFormat="1" x14ac:dyDescent="0.3">
      <c r="A128" s="105">
        <v>122</v>
      </c>
      <c r="B128" s="121">
        <v>671322</v>
      </c>
      <c r="C128" s="122" t="s">
        <v>229</v>
      </c>
      <c r="D128" s="134">
        <v>8</v>
      </c>
      <c r="E128" s="134">
        <v>9</v>
      </c>
      <c r="F128" s="134">
        <v>8</v>
      </c>
      <c r="G128" s="134">
        <v>9</v>
      </c>
      <c r="H128" s="134">
        <v>8</v>
      </c>
      <c r="I128" s="106">
        <f t="shared" si="13"/>
        <v>42</v>
      </c>
      <c r="J128" s="106">
        <f t="shared" si="14"/>
        <v>6.3</v>
      </c>
      <c r="K128" s="135">
        <v>3.2</v>
      </c>
      <c r="L128" s="135">
        <v>3</v>
      </c>
      <c r="M128" s="135">
        <v>2</v>
      </c>
      <c r="N128" s="135">
        <v>4</v>
      </c>
      <c r="O128" s="135">
        <v>2.5</v>
      </c>
      <c r="P128" s="107">
        <f t="shared" si="15"/>
        <v>14.7</v>
      </c>
      <c r="Q128" s="107">
        <f t="shared" si="16"/>
        <v>0.73499999999999999</v>
      </c>
      <c r="R128" s="108">
        <f t="shared" si="17"/>
        <v>1.3599999999999999</v>
      </c>
      <c r="S128" s="108">
        <f t="shared" si="18"/>
        <v>1.5</v>
      </c>
      <c r="T128" s="108">
        <f t="shared" si="19"/>
        <v>1.3</v>
      </c>
      <c r="U128" s="108">
        <f t="shared" si="20"/>
        <v>1.5499999999999998</v>
      </c>
      <c r="V128" s="108">
        <f t="shared" si="21"/>
        <v>1.325</v>
      </c>
      <c r="W128" s="26">
        <f t="shared" si="22"/>
        <v>56.7</v>
      </c>
      <c r="X128" s="150">
        <f t="shared" si="23"/>
        <v>11.340000000000002</v>
      </c>
      <c r="Y128" s="128">
        <v>62</v>
      </c>
      <c r="Z128" s="133">
        <f t="shared" si="24"/>
        <v>49.6</v>
      </c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3"/>
    </row>
    <row r="129" spans="1:44" s="111" customFormat="1" x14ac:dyDescent="0.3">
      <c r="A129" s="105">
        <v>123</v>
      </c>
      <c r="B129" s="121">
        <v>671323</v>
      </c>
      <c r="C129" s="122" t="s">
        <v>230</v>
      </c>
      <c r="D129" s="134">
        <v>12</v>
      </c>
      <c r="E129" s="134">
        <v>9</v>
      </c>
      <c r="F129" s="134">
        <v>14</v>
      </c>
      <c r="G129" s="134">
        <v>9</v>
      </c>
      <c r="H129" s="134">
        <v>8</v>
      </c>
      <c r="I129" s="106">
        <f t="shared" si="13"/>
        <v>52</v>
      </c>
      <c r="J129" s="106">
        <f t="shared" si="14"/>
        <v>7.8</v>
      </c>
      <c r="K129" s="135">
        <v>2.5</v>
      </c>
      <c r="L129" s="135">
        <v>4</v>
      </c>
      <c r="M129" s="135">
        <v>4</v>
      </c>
      <c r="N129" s="135">
        <v>4.5</v>
      </c>
      <c r="O129" s="135">
        <v>4</v>
      </c>
      <c r="P129" s="107">
        <f t="shared" si="15"/>
        <v>19</v>
      </c>
      <c r="Q129" s="107">
        <f t="shared" si="16"/>
        <v>0.95000000000000007</v>
      </c>
      <c r="R129" s="108">
        <f t="shared" si="17"/>
        <v>1.9249999999999998</v>
      </c>
      <c r="S129" s="108">
        <f t="shared" si="18"/>
        <v>1.5499999999999998</v>
      </c>
      <c r="T129" s="108">
        <f t="shared" si="19"/>
        <v>2.3000000000000003</v>
      </c>
      <c r="U129" s="108">
        <f t="shared" si="20"/>
        <v>1.575</v>
      </c>
      <c r="V129" s="108">
        <f t="shared" si="21"/>
        <v>1.4</v>
      </c>
      <c r="W129" s="26">
        <f t="shared" si="22"/>
        <v>71</v>
      </c>
      <c r="X129" s="150">
        <f t="shared" si="23"/>
        <v>14.200000000000001</v>
      </c>
      <c r="Y129" s="128">
        <v>60</v>
      </c>
      <c r="Z129" s="133">
        <f t="shared" si="24"/>
        <v>48</v>
      </c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3"/>
    </row>
    <row r="130" spans="1:44" s="111" customFormat="1" x14ac:dyDescent="0.3">
      <c r="A130" s="105">
        <v>124</v>
      </c>
      <c r="B130" s="121">
        <v>671324</v>
      </c>
      <c r="C130" s="122" t="s">
        <v>231</v>
      </c>
      <c r="D130" s="134">
        <v>5</v>
      </c>
      <c r="E130" s="134">
        <v>6</v>
      </c>
      <c r="F130" s="134">
        <v>8</v>
      </c>
      <c r="G130" s="134">
        <v>6</v>
      </c>
      <c r="H130" s="134">
        <v>5</v>
      </c>
      <c r="I130" s="106">
        <f t="shared" si="13"/>
        <v>30</v>
      </c>
      <c r="J130" s="106">
        <f t="shared" si="14"/>
        <v>4.5</v>
      </c>
      <c r="K130" s="135">
        <v>2.5</v>
      </c>
      <c r="L130" s="135">
        <v>3</v>
      </c>
      <c r="M130" s="135">
        <v>2</v>
      </c>
      <c r="N130" s="135">
        <v>2.5</v>
      </c>
      <c r="O130" s="135">
        <v>2</v>
      </c>
      <c r="P130" s="107">
        <f t="shared" si="15"/>
        <v>12</v>
      </c>
      <c r="Q130" s="107">
        <f t="shared" si="16"/>
        <v>0.60000000000000009</v>
      </c>
      <c r="R130" s="108">
        <f t="shared" si="17"/>
        <v>0.875</v>
      </c>
      <c r="S130" s="108">
        <f t="shared" si="18"/>
        <v>1.0499999999999998</v>
      </c>
      <c r="T130" s="108">
        <f t="shared" si="19"/>
        <v>1.3</v>
      </c>
      <c r="U130" s="108">
        <f t="shared" si="20"/>
        <v>1.0249999999999999</v>
      </c>
      <c r="V130" s="108">
        <f t="shared" si="21"/>
        <v>0.85</v>
      </c>
      <c r="W130" s="26">
        <f t="shared" si="22"/>
        <v>42</v>
      </c>
      <c r="X130" s="150">
        <f t="shared" si="23"/>
        <v>8.4</v>
      </c>
      <c r="Y130" s="128">
        <v>30</v>
      </c>
      <c r="Z130" s="133">
        <f t="shared" si="24"/>
        <v>24</v>
      </c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3"/>
    </row>
    <row r="131" spans="1:44" s="111" customFormat="1" x14ac:dyDescent="0.3">
      <c r="A131" s="105">
        <v>125</v>
      </c>
      <c r="B131" s="121">
        <v>671325</v>
      </c>
      <c r="C131" s="122" t="s">
        <v>232</v>
      </c>
      <c r="D131" s="134">
        <v>8</v>
      </c>
      <c r="E131" s="134">
        <v>9</v>
      </c>
      <c r="F131" s="134">
        <v>9</v>
      </c>
      <c r="G131" s="134">
        <v>9</v>
      </c>
      <c r="H131" s="134">
        <v>8</v>
      </c>
      <c r="I131" s="106">
        <f t="shared" si="13"/>
        <v>43</v>
      </c>
      <c r="J131" s="106">
        <f t="shared" si="14"/>
        <v>6.45</v>
      </c>
      <c r="K131" s="135">
        <v>3</v>
      </c>
      <c r="L131" s="135">
        <v>2.5</v>
      </c>
      <c r="M131" s="135">
        <v>4</v>
      </c>
      <c r="N131" s="135">
        <v>4.5</v>
      </c>
      <c r="O131" s="135">
        <v>3</v>
      </c>
      <c r="P131" s="107">
        <f t="shared" si="15"/>
        <v>17</v>
      </c>
      <c r="Q131" s="107">
        <f t="shared" si="16"/>
        <v>0.85000000000000009</v>
      </c>
      <c r="R131" s="108">
        <f t="shared" si="17"/>
        <v>1.35</v>
      </c>
      <c r="S131" s="108">
        <f t="shared" si="18"/>
        <v>1.4749999999999999</v>
      </c>
      <c r="T131" s="108">
        <f t="shared" si="19"/>
        <v>1.5499999999999998</v>
      </c>
      <c r="U131" s="108">
        <f t="shared" si="20"/>
        <v>1.575</v>
      </c>
      <c r="V131" s="108">
        <f t="shared" si="21"/>
        <v>1.35</v>
      </c>
      <c r="W131" s="26">
        <f t="shared" si="22"/>
        <v>60</v>
      </c>
      <c r="X131" s="150">
        <f t="shared" si="23"/>
        <v>12</v>
      </c>
      <c r="Y131" s="128">
        <v>47</v>
      </c>
      <c r="Z131" s="133">
        <f t="shared" si="24"/>
        <v>37.6</v>
      </c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3"/>
    </row>
    <row r="132" spans="1:44" s="111" customFormat="1" x14ac:dyDescent="0.3">
      <c r="A132" s="105">
        <v>126</v>
      </c>
      <c r="B132" s="121">
        <v>671326</v>
      </c>
      <c r="C132" s="122" t="s">
        <v>233</v>
      </c>
      <c r="D132" s="134">
        <v>9</v>
      </c>
      <c r="E132" s="134">
        <v>12</v>
      </c>
      <c r="F132" s="134">
        <v>10</v>
      </c>
      <c r="G132" s="134">
        <v>11</v>
      </c>
      <c r="H132" s="134">
        <v>11.5</v>
      </c>
      <c r="I132" s="106">
        <f t="shared" si="13"/>
        <v>53.5</v>
      </c>
      <c r="J132" s="106">
        <f t="shared" si="14"/>
        <v>8.0250000000000004</v>
      </c>
      <c r="K132" s="135">
        <v>3.2</v>
      </c>
      <c r="L132" s="135">
        <v>3</v>
      </c>
      <c r="M132" s="135">
        <v>4</v>
      </c>
      <c r="N132" s="135">
        <v>3</v>
      </c>
      <c r="O132" s="135">
        <v>4</v>
      </c>
      <c r="P132" s="107">
        <f t="shared" si="15"/>
        <v>17.2</v>
      </c>
      <c r="Q132" s="107">
        <f t="shared" si="16"/>
        <v>0.86</v>
      </c>
      <c r="R132" s="108">
        <f t="shared" si="17"/>
        <v>1.5099999999999998</v>
      </c>
      <c r="S132" s="108">
        <f t="shared" si="18"/>
        <v>1.9499999999999997</v>
      </c>
      <c r="T132" s="108">
        <f t="shared" si="19"/>
        <v>1.7</v>
      </c>
      <c r="U132" s="108">
        <f t="shared" si="20"/>
        <v>1.7999999999999998</v>
      </c>
      <c r="V132" s="108">
        <f t="shared" si="21"/>
        <v>1.9249999999999998</v>
      </c>
      <c r="W132" s="26">
        <f t="shared" si="22"/>
        <v>70.7</v>
      </c>
      <c r="X132" s="150">
        <f t="shared" si="23"/>
        <v>14.14</v>
      </c>
      <c r="Y132" s="128">
        <v>57</v>
      </c>
      <c r="Z132" s="133">
        <f t="shared" si="24"/>
        <v>45.6</v>
      </c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3"/>
    </row>
    <row r="133" spans="1:44" s="111" customFormat="1" x14ac:dyDescent="0.3">
      <c r="A133" s="105">
        <v>127</v>
      </c>
      <c r="B133" s="121">
        <v>671327</v>
      </c>
      <c r="C133" s="122" t="s">
        <v>234</v>
      </c>
      <c r="D133" s="134">
        <v>8</v>
      </c>
      <c r="E133" s="134">
        <v>9</v>
      </c>
      <c r="F133" s="134">
        <v>8</v>
      </c>
      <c r="G133" s="134">
        <v>9</v>
      </c>
      <c r="H133" s="134">
        <v>8</v>
      </c>
      <c r="I133" s="106">
        <f t="shared" si="13"/>
        <v>42</v>
      </c>
      <c r="J133" s="106">
        <f t="shared" si="14"/>
        <v>6.3</v>
      </c>
      <c r="K133" s="135">
        <v>2.5</v>
      </c>
      <c r="L133" s="135">
        <v>3</v>
      </c>
      <c r="M133" s="135">
        <v>4</v>
      </c>
      <c r="N133" s="135">
        <v>3</v>
      </c>
      <c r="O133" s="135">
        <v>2</v>
      </c>
      <c r="P133" s="107">
        <f t="shared" si="15"/>
        <v>14.5</v>
      </c>
      <c r="Q133" s="107">
        <f t="shared" si="16"/>
        <v>0.72500000000000009</v>
      </c>
      <c r="R133" s="108">
        <f t="shared" si="17"/>
        <v>1.325</v>
      </c>
      <c r="S133" s="108">
        <f t="shared" si="18"/>
        <v>1.5</v>
      </c>
      <c r="T133" s="108">
        <f t="shared" si="19"/>
        <v>1.4</v>
      </c>
      <c r="U133" s="108">
        <f t="shared" si="20"/>
        <v>1.5</v>
      </c>
      <c r="V133" s="108">
        <f t="shared" si="21"/>
        <v>1.3</v>
      </c>
      <c r="W133" s="26">
        <f t="shared" si="22"/>
        <v>56.5</v>
      </c>
      <c r="X133" s="150">
        <f t="shared" si="23"/>
        <v>11.3</v>
      </c>
      <c r="Y133" s="128">
        <v>53</v>
      </c>
      <c r="Z133" s="133">
        <f t="shared" si="24"/>
        <v>42.400000000000006</v>
      </c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3"/>
    </row>
    <row r="134" spans="1:44" s="111" customFormat="1" x14ac:dyDescent="0.3">
      <c r="A134" s="105">
        <v>128</v>
      </c>
      <c r="B134" s="121">
        <v>671328</v>
      </c>
      <c r="C134" s="122" t="s">
        <v>235</v>
      </c>
      <c r="D134" s="134">
        <v>6</v>
      </c>
      <c r="E134" s="134">
        <v>5</v>
      </c>
      <c r="F134" s="134">
        <v>6</v>
      </c>
      <c r="G134" s="134">
        <v>8</v>
      </c>
      <c r="H134" s="134">
        <v>6</v>
      </c>
      <c r="I134" s="106">
        <f t="shared" si="13"/>
        <v>31</v>
      </c>
      <c r="J134" s="106">
        <f t="shared" si="14"/>
        <v>4.6499999999999995</v>
      </c>
      <c r="K134" s="135">
        <v>2.5</v>
      </c>
      <c r="L134" s="135">
        <v>3</v>
      </c>
      <c r="M134" s="135">
        <v>2.2000000000000002</v>
      </c>
      <c r="N134" s="135">
        <v>3</v>
      </c>
      <c r="O134" s="135">
        <v>4</v>
      </c>
      <c r="P134" s="107">
        <f t="shared" si="15"/>
        <v>14.7</v>
      </c>
      <c r="Q134" s="107">
        <f t="shared" si="16"/>
        <v>0.73499999999999999</v>
      </c>
      <c r="R134" s="108">
        <f t="shared" si="17"/>
        <v>1.0249999999999999</v>
      </c>
      <c r="S134" s="108">
        <f t="shared" si="18"/>
        <v>0.9</v>
      </c>
      <c r="T134" s="108">
        <f t="shared" si="19"/>
        <v>1.01</v>
      </c>
      <c r="U134" s="108">
        <f t="shared" si="20"/>
        <v>1.35</v>
      </c>
      <c r="V134" s="108">
        <f t="shared" si="21"/>
        <v>1.0999999999999999</v>
      </c>
      <c r="W134" s="26">
        <f t="shared" si="22"/>
        <v>45.7</v>
      </c>
      <c r="X134" s="150">
        <f t="shared" si="23"/>
        <v>9.14</v>
      </c>
      <c r="Y134" s="128">
        <v>29</v>
      </c>
      <c r="Z134" s="133">
        <f t="shared" si="24"/>
        <v>23.200000000000003</v>
      </c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3"/>
    </row>
    <row r="135" spans="1:44" s="111" customFormat="1" x14ac:dyDescent="0.3">
      <c r="A135" s="105">
        <v>129</v>
      </c>
      <c r="B135" s="121">
        <v>671329</v>
      </c>
      <c r="C135" s="122" t="s">
        <v>236</v>
      </c>
      <c r="D135" s="134">
        <v>14</v>
      </c>
      <c r="E135" s="134">
        <v>15</v>
      </c>
      <c r="F135" s="134">
        <v>16</v>
      </c>
      <c r="G135" s="134">
        <v>14</v>
      </c>
      <c r="H135" s="134">
        <v>14</v>
      </c>
      <c r="I135" s="106">
        <f t="shared" si="13"/>
        <v>73</v>
      </c>
      <c r="J135" s="106">
        <f t="shared" si="14"/>
        <v>10.95</v>
      </c>
      <c r="K135" s="135">
        <v>5</v>
      </c>
      <c r="L135" s="135">
        <v>4</v>
      </c>
      <c r="M135" s="135">
        <v>3</v>
      </c>
      <c r="N135" s="135">
        <v>2.5</v>
      </c>
      <c r="O135" s="135">
        <v>4</v>
      </c>
      <c r="P135" s="107">
        <f t="shared" si="15"/>
        <v>18.5</v>
      </c>
      <c r="Q135" s="107">
        <f t="shared" si="16"/>
        <v>0.92500000000000004</v>
      </c>
      <c r="R135" s="108">
        <f t="shared" si="17"/>
        <v>2.35</v>
      </c>
      <c r="S135" s="108">
        <f t="shared" si="18"/>
        <v>2.4500000000000002</v>
      </c>
      <c r="T135" s="108">
        <f t="shared" si="19"/>
        <v>2.5499999999999998</v>
      </c>
      <c r="U135" s="108">
        <f t="shared" si="20"/>
        <v>2.2250000000000001</v>
      </c>
      <c r="V135" s="108">
        <f t="shared" si="21"/>
        <v>2.3000000000000003</v>
      </c>
      <c r="W135" s="26">
        <f t="shared" si="22"/>
        <v>91.5</v>
      </c>
      <c r="X135" s="150">
        <f t="shared" si="23"/>
        <v>18.3</v>
      </c>
      <c r="Y135" s="128">
        <v>71</v>
      </c>
      <c r="Z135" s="133">
        <f t="shared" si="24"/>
        <v>56.800000000000004</v>
      </c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3"/>
    </row>
    <row r="136" spans="1:44" s="111" customFormat="1" x14ac:dyDescent="0.3">
      <c r="A136" s="105">
        <v>130</v>
      </c>
      <c r="B136" s="121">
        <v>671330</v>
      </c>
      <c r="C136" s="122" t="s">
        <v>237</v>
      </c>
      <c r="D136" s="134">
        <v>1</v>
      </c>
      <c r="E136" s="134">
        <v>1</v>
      </c>
      <c r="F136" s="134">
        <v>1</v>
      </c>
      <c r="G136" s="134">
        <v>1</v>
      </c>
      <c r="H136" s="134">
        <v>2</v>
      </c>
      <c r="I136" s="106">
        <f t="shared" ref="I136:I164" si="25">SUM(D136:H136)</f>
        <v>6</v>
      </c>
      <c r="J136" s="106">
        <f t="shared" ref="J136:J164" si="26">I136*0.15</f>
        <v>0.89999999999999991</v>
      </c>
      <c r="K136" s="135">
        <v>0</v>
      </c>
      <c r="L136" s="135">
        <v>1</v>
      </c>
      <c r="M136" s="135">
        <v>0</v>
      </c>
      <c r="N136" s="135">
        <v>1.1000000000000001</v>
      </c>
      <c r="O136" s="135">
        <v>1</v>
      </c>
      <c r="P136" s="107">
        <f t="shared" ref="P136:P164" si="27">SUM(K136:O136)</f>
        <v>3.1</v>
      </c>
      <c r="Q136" s="107">
        <f t="shared" ref="Q136:Q164" si="28">P136*0.05</f>
        <v>0.15500000000000003</v>
      </c>
      <c r="R136" s="108">
        <f t="shared" ref="R136:R199" si="29">D136*0.15+K136:K136*0.05</f>
        <v>0.15</v>
      </c>
      <c r="S136" s="108">
        <f t="shared" ref="S136:S199" si="30">E136*0.15+L136:L136*0.05</f>
        <v>0.2</v>
      </c>
      <c r="T136" s="108">
        <f t="shared" ref="T136:T199" si="31">F136*0.15+M136:M136*0.05</f>
        <v>0.15</v>
      </c>
      <c r="U136" s="108">
        <f t="shared" ref="U136:U199" si="32">G136*0.15+N136:N136*0.05</f>
        <v>0.20500000000000002</v>
      </c>
      <c r="V136" s="108">
        <f t="shared" ref="V136:V199" si="33">H136*0.15+O136:O136*0.05</f>
        <v>0.35</v>
      </c>
      <c r="W136" s="26">
        <f t="shared" ref="W136:W199" si="34">I136+P136</f>
        <v>9.1</v>
      </c>
      <c r="X136" s="150">
        <f t="shared" ref="X136:X199" si="35">W136*0.2</f>
        <v>1.82</v>
      </c>
      <c r="Y136" s="128">
        <v>9</v>
      </c>
      <c r="Z136" s="133">
        <f t="shared" ref="Z136:Z199" si="36">Y136*0.8</f>
        <v>7.2</v>
      </c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3"/>
    </row>
    <row r="137" spans="1:44" s="111" customFormat="1" x14ac:dyDescent="0.3">
      <c r="A137" s="105">
        <v>131</v>
      </c>
      <c r="B137" s="121">
        <v>671331</v>
      </c>
      <c r="C137" s="122" t="s">
        <v>238</v>
      </c>
      <c r="D137" s="134">
        <v>8</v>
      </c>
      <c r="E137" s="134">
        <v>6</v>
      </c>
      <c r="F137" s="134">
        <v>9</v>
      </c>
      <c r="G137" s="134">
        <v>8</v>
      </c>
      <c r="H137" s="134">
        <v>6</v>
      </c>
      <c r="I137" s="106">
        <f t="shared" si="25"/>
        <v>37</v>
      </c>
      <c r="J137" s="106">
        <f t="shared" si="26"/>
        <v>5.55</v>
      </c>
      <c r="K137" s="135">
        <v>2.5</v>
      </c>
      <c r="L137" s="135">
        <v>4</v>
      </c>
      <c r="M137" s="135">
        <v>3</v>
      </c>
      <c r="N137" s="135">
        <v>2</v>
      </c>
      <c r="O137" s="135">
        <v>3</v>
      </c>
      <c r="P137" s="107">
        <f t="shared" si="27"/>
        <v>14.5</v>
      </c>
      <c r="Q137" s="107">
        <f t="shared" si="28"/>
        <v>0.72500000000000009</v>
      </c>
      <c r="R137" s="108">
        <f t="shared" si="29"/>
        <v>1.325</v>
      </c>
      <c r="S137" s="108">
        <f t="shared" si="30"/>
        <v>1.0999999999999999</v>
      </c>
      <c r="T137" s="108">
        <f t="shared" si="31"/>
        <v>1.5</v>
      </c>
      <c r="U137" s="108">
        <f t="shared" si="32"/>
        <v>1.3</v>
      </c>
      <c r="V137" s="108">
        <f t="shared" si="33"/>
        <v>1.0499999999999998</v>
      </c>
      <c r="W137" s="26">
        <f t="shared" si="34"/>
        <v>51.5</v>
      </c>
      <c r="X137" s="150">
        <f t="shared" si="35"/>
        <v>10.3</v>
      </c>
      <c r="Y137" s="128">
        <v>47</v>
      </c>
      <c r="Z137" s="133">
        <f t="shared" si="36"/>
        <v>37.6</v>
      </c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3"/>
    </row>
    <row r="138" spans="1:44" s="111" customFormat="1" x14ac:dyDescent="0.3">
      <c r="A138" s="105">
        <v>132</v>
      </c>
      <c r="B138" s="121">
        <v>671332</v>
      </c>
      <c r="C138" s="122" t="s">
        <v>239</v>
      </c>
      <c r="D138" s="134">
        <v>8</v>
      </c>
      <c r="E138" s="134">
        <v>12</v>
      </c>
      <c r="F138" s="134">
        <v>13</v>
      </c>
      <c r="G138" s="134">
        <v>14</v>
      </c>
      <c r="H138" s="134">
        <v>10</v>
      </c>
      <c r="I138" s="106">
        <f t="shared" si="25"/>
        <v>57</v>
      </c>
      <c r="J138" s="106">
        <f t="shared" si="26"/>
        <v>8.5499999999999989</v>
      </c>
      <c r="K138" s="135">
        <v>4</v>
      </c>
      <c r="L138" s="135">
        <v>4.5</v>
      </c>
      <c r="M138" s="135">
        <v>2</v>
      </c>
      <c r="N138" s="135">
        <v>3</v>
      </c>
      <c r="O138" s="135">
        <v>3</v>
      </c>
      <c r="P138" s="107">
        <f t="shared" si="27"/>
        <v>16.5</v>
      </c>
      <c r="Q138" s="107">
        <f t="shared" si="28"/>
        <v>0.82500000000000007</v>
      </c>
      <c r="R138" s="108">
        <f t="shared" si="29"/>
        <v>1.4</v>
      </c>
      <c r="S138" s="108">
        <f t="shared" si="30"/>
        <v>2.0249999999999999</v>
      </c>
      <c r="T138" s="108">
        <f t="shared" si="31"/>
        <v>2.0499999999999998</v>
      </c>
      <c r="U138" s="108">
        <f t="shared" si="32"/>
        <v>2.25</v>
      </c>
      <c r="V138" s="108">
        <f t="shared" si="33"/>
        <v>1.65</v>
      </c>
      <c r="W138" s="26">
        <f t="shared" si="34"/>
        <v>73.5</v>
      </c>
      <c r="X138" s="150">
        <f t="shared" si="35"/>
        <v>14.700000000000001</v>
      </c>
      <c r="Y138" s="128">
        <v>55</v>
      </c>
      <c r="Z138" s="133">
        <f t="shared" si="36"/>
        <v>44</v>
      </c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3"/>
    </row>
    <row r="139" spans="1:44" s="111" customFormat="1" x14ac:dyDescent="0.3">
      <c r="A139" s="105">
        <v>133</v>
      </c>
      <c r="B139" s="121">
        <v>671333</v>
      </c>
      <c r="C139" s="122" t="s">
        <v>240</v>
      </c>
      <c r="D139" s="134">
        <v>9</v>
      </c>
      <c r="E139" s="134">
        <v>12</v>
      </c>
      <c r="F139" s="134">
        <v>12.5</v>
      </c>
      <c r="G139" s="134">
        <v>12</v>
      </c>
      <c r="H139" s="134">
        <v>9</v>
      </c>
      <c r="I139" s="106">
        <f t="shared" si="25"/>
        <v>54.5</v>
      </c>
      <c r="J139" s="106">
        <f t="shared" si="26"/>
        <v>8.1749999999999989</v>
      </c>
      <c r="K139" s="135">
        <v>3</v>
      </c>
      <c r="L139" s="135">
        <v>4</v>
      </c>
      <c r="M139" s="135">
        <v>3.3</v>
      </c>
      <c r="N139" s="135">
        <v>4</v>
      </c>
      <c r="O139" s="135">
        <v>2</v>
      </c>
      <c r="P139" s="107"/>
      <c r="Q139" s="107"/>
      <c r="R139" s="108">
        <f t="shared" si="29"/>
        <v>1.5</v>
      </c>
      <c r="S139" s="108">
        <f t="shared" si="30"/>
        <v>1.9999999999999998</v>
      </c>
      <c r="T139" s="108">
        <f t="shared" si="31"/>
        <v>2.04</v>
      </c>
      <c r="U139" s="108">
        <f t="shared" si="32"/>
        <v>1.9999999999999998</v>
      </c>
      <c r="V139" s="108">
        <f t="shared" si="33"/>
        <v>1.45</v>
      </c>
      <c r="W139" s="26">
        <f t="shared" si="34"/>
        <v>54.5</v>
      </c>
      <c r="X139" s="150">
        <f t="shared" si="35"/>
        <v>10.9</v>
      </c>
      <c r="Y139" s="128">
        <v>69</v>
      </c>
      <c r="Z139" s="133">
        <f t="shared" si="36"/>
        <v>55.2</v>
      </c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3"/>
    </row>
    <row r="140" spans="1:44" s="111" customFormat="1" x14ac:dyDescent="0.3">
      <c r="A140" s="105">
        <v>134</v>
      </c>
      <c r="B140" s="121">
        <v>671334</v>
      </c>
      <c r="C140" s="122" t="s">
        <v>241</v>
      </c>
      <c r="D140" s="134">
        <v>4</v>
      </c>
      <c r="E140" s="134">
        <v>6</v>
      </c>
      <c r="F140" s="134">
        <v>5</v>
      </c>
      <c r="G140" s="134">
        <v>6</v>
      </c>
      <c r="H140" s="134">
        <v>4</v>
      </c>
      <c r="I140" s="106">
        <f t="shared" si="25"/>
        <v>25</v>
      </c>
      <c r="J140" s="106">
        <f t="shared" si="26"/>
        <v>3.75</v>
      </c>
      <c r="K140" s="135">
        <v>3</v>
      </c>
      <c r="L140" s="135">
        <v>2</v>
      </c>
      <c r="M140" s="135">
        <v>4</v>
      </c>
      <c r="N140" s="135">
        <v>3</v>
      </c>
      <c r="O140" s="135">
        <v>4</v>
      </c>
      <c r="P140" s="107">
        <f t="shared" si="27"/>
        <v>16</v>
      </c>
      <c r="Q140" s="107">
        <f t="shared" si="28"/>
        <v>0.8</v>
      </c>
      <c r="R140" s="108">
        <f t="shared" si="29"/>
        <v>0.75</v>
      </c>
      <c r="S140" s="108">
        <f t="shared" si="30"/>
        <v>0.99999999999999989</v>
      </c>
      <c r="T140" s="108">
        <f t="shared" si="31"/>
        <v>0.95</v>
      </c>
      <c r="U140" s="108">
        <f t="shared" si="32"/>
        <v>1.0499999999999998</v>
      </c>
      <c r="V140" s="108">
        <f t="shared" si="33"/>
        <v>0.8</v>
      </c>
      <c r="W140" s="26">
        <f t="shared" si="34"/>
        <v>41</v>
      </c>
      <c r="X140" s="150">
        <f t="shared" si="35"/>
        <v>8.2000000000000011</v>
      </c>
      <c r="Y140" s="128">
        <v>23</v>
      </c>
      <c r="Z140" s="133">
        <f t="shared" si="36"/>
        <v>18.400000000000002</v>
      </c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3"/>
    </row>
    <row r="141" spans="1:44" s="111" customFormat="1" x14ac:dyDescent="0.3">
      <c r="A141" s="105">
        <v>135</v>
      </c>
      <c r="B141" s="121">
        <v>671335</v>
      </c>
      <c r="C141" s="122" t="s">
        <v>242</v>
      </c>
      <c r="D141" s="134">
        <v>8</v>
      </c>
      <c r="E141" s="134">
        <v>9</v>
      </c>
      <c r="F141" s="134">
        <v>8</v>
      </c>
      <c r="G141" s="134">
        <v>9</v>
      </c>
      <c r="H141" s="134">
        <v>8</v>
      </c>
      <c r="I141" s="106">
        <f t="shared" si="25"/>
        <v>42</v>
      </c>
      <c r="J141" s="106">
        <f t="shared" si="26"/>
        <v>6.3</v>
      </c>
      <c r="K141" s="135">
        <v>1.5</v>
      </c>
      <c r="L141" s="135">
        <v>2</v>
      </c>
      <c r="M141" s="135">
        <v>3</v>
      </c>
      <c r="N141" s="135">
        <v>4</v>
      </c>
      <c r="O141" s="135">
        <v>4</v>
      </c>
      <c r="P141" s="107">
        <f t="shared" si="27"/>
        <v>14.5</v>
      </c>
      <c r="Q141" s="107">
        <f t="shared" si="28"/>
        <v>0.72500000000000009</v>
      </c>
      <c r="R141" s="108">
        <f t="shared" si="29"/>
        <v>1.2749999999999999</v>
      </c>
      <c r="S141" s="108">
        <f t="shared" si="30"/>
        <v>1.45</v>
      </c>
      <c r="T141" s="108">
        <f t="shared" si="31"/>
        <v>1.35</v>
      </c>
      <c r="U141" s="108">
        <f t="shared" si="32"/>
        <v>1.5499999999999998</v>
      </c>
      <c r="V141" s="108">
        <f t="shared" si="33"/>
        <v>1.4</v>
      </c>
      <c r="W141" s="26">
        <f t="shared" si="34"/>
        <v>56.5</v>
      </c>
      <c r="X141" s="150">
        <f t="shared" si="35"/>
        <v>11.3</v>
      </c>
      <c r="Y141" s="128">
        <v>44</v>
      </c>
      <c r="Z141" s="133">
        <f t="shared" si="36"/>
        <v>35.200000000000003</v>
      </c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3"/>
    </row>
    <row r="142" spans="1:44" s="111" customFormat="1" x14ac:dyDescent="0.3">
      <c r="A142" s="105">
        <v>136</v>
      </c>
      <c r="B142" s="121">
        <v>671336</v>
      </c>
      <c r="C142" s="122" t="s">
        <v>243</v>
      </c>
      <c r="D142" s="134">
        <v>9</v>
      </c>
      <c r="E142" s="134">
        <v>12.5</v>
      </c>
      <c r="F142" s="134">
        <v>14</v>
      </c>
      <c r="G142" s="134">
        <v>12</v>
      </c>
      <c r="H142" s="134">
        <v>13</v>
      </c>
      <c r="I142" s="106">
        <f t="shared" si="25"/>
        <v>60.5</v>
      </c>
      <c r="J142" s="106">
        <f t="shared" si="26"/>
        <v>9.0749999999999993</v>
      </c>
      <c r="K142" s="135">
        <v>3.2</v>
      </c>
      <c r="L142" s="135">
        <v>3</v>
      </c>
      <c r="M142" s="135">
        <v>4</v>
      </c>
      <c r="N142" s="135">
        <v>3</v>
      </c>
      <c r="O142" s="135">
        <v>4</v>
      </c>
      <c r="P142" s="107">
        <f t="shared" si="27"/>
        <v>17.2</v>
      </c>
      <c r="Q142" s="107">
        <f t="shared" si="28"/>
        <v>0.86</v>
      </c>
      <c r="R142" s="108">
        <f t="shared" si="29"/>
        <v>1.5099999999999998</v>
      </c>
      <c r="S142" s="108">
        <f t="shared" si="30"/>
        <v>2.0249999999999999</v>
      </c>
      <c r="T142" s="108">
        <f t="shared" si="31"/>
        <v>2.3000000000000003</v>
      </c>
      <c r="U142" s="108">
        <f t="shared" si="32"/>
        <v>1.9499999999999997</v>
      </c>
      <c r="V142" s="108">
        <f t="shared" si="33"/>
        <v>2.15</v>
      </c>
      <c r="W142" s="26">
        <f t="shared" si="34"/>
        <v>77.7</v>
      </c>
      <c r="X142" s="150">
        <f t="shared" si="35"/>
        <v>15.540000000000001</v>
      </c>
      <c r="Y142" s="128">
        <v>62</v>
      </c>
      <c r="Z142" s="133">
        <f t="shared" si="36"/>
        <v>49.6</v>
      </c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3"/>
    </row>
    <row r="143" spans="1:44" s="111" customFormat="1" x14ac:dyDescent="0.3">
      <c r="A143" s="105">
        <v>137</v>
      </c>
      <c r="B143" s="121">
        <v>671337</v>
      </c>
      <c r="C143" s="122" t="s">
        <v>244</v>
      </c>
      <c r="D143" s="134">
        <v>12</v>
      </c>
      <c r="E143" s="134">
        <v>9</v>
      </c>
      <c r="F143" s="134">
        <v>8</v>
      </c>
      <c r="G143" s="134">
        <v>9</v>
      </c>
      <c r="H143" s="134">
        <v>8</v>
      </c>
      <c r="I143" s="106">
        <f t="shared" si="25"/>
        <v>46</v>
      </c>
      <c r="J143" s="106">
        <f t="shared" si="26"/>
        <v>6.8999999999999995</v>
      </c>
      <c r="K143" s="135">
        <v>2.5</v>
      </c>
      <c r="L143" s="135">
        <v>3</v>
      </c>
      <c r="M143" s="135">
        <v>4</v>
      </c>
      <c r="N143" s="135">
        <v>3</v>
      </c>
      <c r="O143" s="135">
        <v>4</v>
      </c>
      <c r="P143" s="107">
        <f t="shared" si="27"/>
        <v>16.5</v>
      </c>
      <c r="Q143" s="107">
        <f t="shared" si="28"/>
        <v>0.82500000000000007</v>
      </c>
      <c r="R143" s="108">
        <f t="shared" si="29"/>
        <v>1.9249999999999998</v>
      </c>
      <c r="S143" s="108">
        <f t="shared" si="30"/>
        <v>1.5</v>
      </c>
      <c r="T143" s="108">
        <f t="shared" si="31"/>
        <v>1.4</v>
      </c>
      <c r="U143" s="108">
        <f t="shared" si="32"/>
        <v>1.5</v>
      </c>
      <c r="V143" s="108">
        <f t="shared" si="33"/>
        <v>1.4</v>
      </c>
      <c r="W143" s="26">
        <f t="shared" si="34"/>
        <v>62.5</v>
      </c>
      <c r="X143" s="150">
        <f t="shared" si="35"/>
        <v>12.5</v>
      </c>
      <c r="Y143" s="128">
        <v>58</v>
      </c>
      <c r="Z143" s="133">
        <f t="shared" si="36"/>
        <v>46.400000000000006</v>
      </c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3"/>
    </row>
    <row r="144" spans="1:44" s="111" customFormat="1" x14ac:dyDescent="0.3">
      <c r="A144" s="105">
        <v>138</v>
      </c>
      <c r="B144" s="121">
        <v>671338</v>
      </c>
      <c r="C144" s="122" t="s">
        <v>245</v>
      </c>
      <c r="D144" s="134"/>
      <c r="E144" s="134"/>
      <c r="F144" s="134"/>
      <c r="G144" s="134"/>
      <c r="H144" s="134"/>
      <c r="I144" s="106">
        <f t="shared" si="25"/>
        <v>0</v>
      </c>
      <c r="J144" s="106">
        <f t="shared" si="26"/>
        <v>0</v>
      </c>
      <c r="K144" s="135"/>
      <c r="L144" s="135"/>
      <c r="M144" s="135"/>
      <c r="N144" s="135"/>
      <c r="O144" s="135"/>
      <c r="P144" s="107">
        <f t="shared" si="27"/>
        <v>0</v>
      </c>
      <c r="Q144" s="107">
        <f t="shared" si="28"/>
        <v>0</v>
      </c>
      <c r="R144" s="108">
        <f t="shared" si="29"/>
        <v>0</v>
      </c>
      <c r="S144" s="108">
        <f t="shared" si="30"/>
        <v>0</v>
      </c>
      <c r="T144" s="108">
        <f t="shared" si="31"/>
        <v>0</v>
      </c>
      <c r="U144" s="108">
        <f t="shared" si="32"/>
        <v>0</v>
      </c>
      <c r="V144" s="108">
        <f t="shared" si="33"/>
        <v>0</v>
      </c>
      <c r="W144" s="26">
        <f t="shared" si="34"/>
        <v>0</v>
      </c>
      <c r="X144" s="150">
        <f t="shared" si="35"/>
        <v>0</v>
      </c>
      <c r="Y144" s="128" t="s">
        <v>105</v>
      </c>
      <c r="Z144" s="133" t="e">
        <f t="shared" si="36"/>
        <v>#VALUE!</v>
      </c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3"/>
    </row>
    <row r="145" spans="1:44" s="111" customFormat="1" x14ac:dyDescent="0.3">
      <c r="A145" s="105">
        <v>139</v>
      </c>
      <c r="B145" s="121">
        <v>671339</v>
      </c>
      <c r="C145" s="122" t="s">
        <v>246</v>
      </c>
      <c r="D145" s="134">
        <v>1</v>
      </c>
      <c r="E145" s="134">
        <v>2</v>
      </c>
      <c r="F145" s="134">
        <v>3</v>
      </c>
      <c r="G145" s="134">
        <v>5</v>
      </c>
      <c r="H145" s="134">
        <v>4</v>
      </c>
      <c r="I145" s="106">
        <f t="shared" si="25"/>
        <v>15</v>
      </c>
      <c r="J145" s="106">
        <f t="shared" si="26"/>
        <v>2.25</v>
      </c>
      <c r="K145" s="135">
        <v>2.5</v>
      </c>
      <c r="L145" s="135">
        <v>2</v>
      </c>
      <c r="M145" s="135">
        <v>1</v>
      </c>
      <c r="N145" s="135">
        <v>3</v>
      </c>
      <c r="O145" s="135">
        <v>2.5</v>
      </c>
      <c r="P145" s="107">
        <f t="shared" si="27"/>
        <v>11</v>
      </c>
      <c r="Q145" s="107">
        <f t="shared" si="28"/>
        <v>0.55000000000000004</v>
      </c>
      <c r="R145" s="108">
        <f t="shared" si="29"/>
        <v>0.27500000000000002</v>
      </c>
      <c r="S145" s="108">
        <f t="shared" si="30"/>
        <v>0.4</v>
      </c>
      <c r="T145" s="108">
        <f t="shared" si="31"/>
        <v>0.49999999999999994</v>
      </c>
      <c r="U145" s="108">
        <f t="shared" si="32"/>
        <v>0.9</v>
      </c>
      <c r="V145" s="108">
        <f t="shared" si="33"/>
        <v>0.72499999999999998</v>
      </c>
      <c r="W145" s="26">
        <f t="shared" si="34"/>
        <v>26</v>
      </c>
      <c r="X145" s="150">
        <f t="shared" si="35"/>
        <v>5.2</v>
      </c>
      <c r="Y145" s="128">
        <v>15</v>
      </c>
      <c r="Z145" s="133">
        <f t="shared" si="36"/>
        <v>12</v>
      </c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3"/>
    </row>
    <row r="146" spans="1:44" s="111" customFormat="1" x14ac:dyDescent="0.3">
      <c r="A146" s="105">
        <v>140</v>
      </c>
      <c r="B146" s="121">
        <v>671340</v>
      </c>
      <c r="C146" s="122" t="s">
        <v>247</v>
      </c>
      <c r="D146" s="134">
        <v>6</v>
      </c>
      <c r="E146" s="134">
        <v>8</v>
      </c>
      <c r="F146" s="134">
        <v>6</v>
      </c>
      <c r="G146" s="134">
        <v>9</v>
      </c>
      <c r="H146" s="134">
        <v>8</v>
      </c>
      <c r="I146" s="106">
        <f t="shared" si="25"/>
        <v>37</v>
      </c>
      <c r="J146" s="106">
        <f t="shared" si="26"/>
        <v>5.55</v>
      </c>
      <c r="K146" s="135">
        <v>2.2999999999999998</v>
      </c>
      <c r="L146" s="135">
        <v>3</v>
      </c>
      <c r="M146" s="135">
        <v>4</v>
      </c>
      <c r="N146" s="135">
        <v>3</v>
      </c>
      <c r="O146" s="135">
        <v>4</v>
      </c>
      <c r="P146" s="107">
        <f t="shared" si="27"/>
        <v>16.3</v>
      </c>
      <c r="Q146" s="107">
        <f t="shared" si="28"/>
        <v>0.81500000000000006</v>
      </c>
      <c r="R146" s="108">
        <f t="shared" si="29"/>
        <v>1.0149999999999999</v>
      </c>
      <c r="S146" s="108">
        <f t="shared" si="30"/>
        <v>1.35</v>
      </c>
      <c r="T146" s="108">
        <f t="shared" si="31"/>
        <v>1.0999999999999999</v>
      </c>
      <c r="U146" s="108">
        <f t="shared" si="32"/>
        <v>1.5</v>
      </c>
      <c r="V146" s="108">
        <f t="shared" si="33"/>
        <v>1.4</v>
      </c>
      <c r="W146" s="26">
        <f t="shared" si="34"/>
        <v>53.3</v>
      </c>
      <c r="X146" s="150">
        <f t="shared" si="35"/>
        <v>10.66</v>
      </c>
      <c r="Y146" s="128">
        <v>55</v>
      </c>
      <c r="Z146" s="133">
        <f t="shared" si="36"/>
        <v>44</v>
      </c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3"/>
    </row>
    <row r="147" spans="1:44" s="111" customFormat="1" x14ac:dyDescent="0.3">
      <c r="A147" s="105">
        <v>141</v>
      </c>
      <c r="B147" s="121">
        <v>671341</v>
      </c>
      <c r="C147" s="122" t="s">
        <v>248</v>
      </c>
      <c r="D147" s="153"/>
      <c r="E147" s="134"/>
      <c r="F147" s="134"/>
      <c r="G147" s="134"/>
      <c r="H147" s="134"/>
      <c r="I147" s="106">
        <f t="shared" si="25"/>
        <v>0</v>
      </c>
      <c r="J147" s="106">
        <f t="shared" si="26"/>
        <v>0</v>
      </c>
      <c r="K147" s="135"/>
      <c r="L147" s="135"/>
      <c r="M147" s="135"/>
      <c r="N147" s="135"/>
      <c r="O147" s="135"/>
      <c r="P147" s="107">
        <f t="shared" si="27"/>
        <v>0</v>
      </c>
      <c r="Q147" s="107">
        <f t="shared" si="28"/>
        <v>0</v>
      </c>
      <c r="R147" s="108">
        <f t="shared" si="29"/>
        <v>0</v>
      </c>
      <c r="S147" s="108">
        <f t="shared" si="30"/>
        <v>0</v>
      </c>
      <c r="T147" s="108">
        <f t="shared" si="31"/>
        <v>0</v>
      </c>
      <c r="U147" s="108">
        <f t="shared" si="32"/>
        <v>0</v>
      </c>
      <c r="V147" s="108">
        <f t="shared" si="33"/>
        <v>0</v>
      </c>
      <c r="W147" s="26">
        <f t="shared" si="34"/>
        <v>0</v>
      </c>
      <c r="X147" s="150">
        <f t="shared" si="35"/>
        <v>0</v>
      </c>
      <c r="Y147" s="128" t="s">
        <v>105</v>
      </c>
      <c r="Z147" s="133" t="e">
        <f t="shared" si="36"/>
        <v>#VALUE!</v>
      </c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3"/>
    </row>
    <row r="148" spans="1:44" s="111" customFormat="1" x14ac:dyDescent="0.3">
      <c r="A148" s="105">
        <v>142</v>
      </c>
      <c r="B148" s="121">
        <v>671342</v>
      </c>
      <c r="C148" s="122" t="s">
        <v>249</v>
      </c>
      <c r="D148" s="134">
        <v>9</v>
      </c>
      <c r="E148" s="134">
        <v>4</v>
      </c>
      <c r="F148" s="134">
        <v>6</v>
      </c>
      <c r="G148" s="134">
        <v>5</v>
      </c>
      <c r="H148" s="134">
        <v>8</v>
      </c>
      <c r="I148" s="106">
        <f>SUM(D148:H148)</f>
        <v>32</v>
      </c>
      <c r="J148" s="106">
        <f t="shared" si="26"/>
        <v>4.8</v>
      </c>
      <c r="K148" s="135">
        <v>2</v>
      </c>
      <c r="L148" s="135">
        <v>3</v>
      </c>
      <c r="M148" s="135">
        <v>2</v>
      </c>
      <c r="N148" s="135">
        <v>4</v>
      </c>
      <c r="O148" s="135">
        <v>3</v>
      </c>
      <c r="P148" s="107">
        <f t="shared" si="27"/>
        <v>14</v>
      </c>
      <c r="Q148" s="107">
        <f t="shared" si="28"/>
        <v>0.70000000000000007</v>
      </c>
      <c r="R148" s="108">
        <f t="shared" si="29"/>
        <v>1.45</v>
      </c>
      <c r="S148" s="108">
        <f t="shared" si="30"/>
        <v>0.75</v>
      </c>
      <c r="T148" s="108">
        <f t="shared" si="31"/>
        <v>0.99999999999999989</v>
      </c>
      <c r="U148" s="108">
        <f t="shared" si="32"/>
        <v>0.95</v>
      </c>
      <c r="V148" s="108">
        <f t="shared" si="33"/>
        <v>1.35</v>
      </c>
      <c r="W148" s="26">
        <f t="shared" si="34"/>
        <v>46</v>
      </c>
      <c r="X148" s="150">
        <f t="shared" si="35"/>
        <v>9.2000000000000011</v>
      </c>
      <c r="Y148" s="128">
        <v>48</v>
      </c>
      <c r="Z148" s="133">
        <f t="shared" si="36"/>
        <v>38.400000000000006</v>
      </c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3"/>
    </row>
    <row r="149" spans="1:44" s="111" customFormat="1" x14ac:dyDescent="0.3">
      <c r="A149" s="105">
        <v>143</v>
      </c>
      <c r="B149" s="121">
        <v>671343</v>
      </c>
      <c r="C149" s="122" t="s">
        <v>250</v>
      </c>
      <c r="D149" s="134">
        <v>6</v>
      </c>
      <c r="E149" s="134">
        <v>8</v>
      </c>
      <c r="F149" s="134">
        <v>12</v>
      </c>
      <c r="G149" s="134">
        <v>8</v>
      </c>
      <c r="H149" s="134">
        <v>6</v>
      </c>
      <c r="I149" s="106">
        <f t="shared" si="25"/>
        <v>40</v>
      </c>
      <c r="J149" s="106">
        <f t="shared" si="26"/>
        <v>6</v>
      </c>
      <c r="K149" s="135">
        <v>3</v>
      </c>
      <c r="L149" s="135">
        <v>3</v>
      </c>
      <c r="M149" s="135">
        <v>2</v>
      </c>
      <c r="N149" s="135">
        <v>4</v>
      </c>
      <c r="O149" s="135">
        <v>3</v>
      </c>
      <c r="P149" s="107">
        <f t="shared" si="27"/>
        <v>15</v>
      </c>
      <c r="Q149" s="107">
        <f t="shared" si="28"/>
        <v>0.75</v>
      </c>
      <c r="R149" s="108">
        <f t="shared" si="29"/>
        <v>1.0499999999999998</v>
      </c>
      <c r="S149" s="108">
        <f t="shared" si="30"/>
        <v>1.35</v>
      </c>
      <c r="T149" s="108">
        <f t="shared" si="31"/>
        <v>1.9</v>
      </c>
      <c r="U149" s="108">
        <f t="shared" si="32"/>
        <v>1.4</v>
      </c>
      <c r="V149" s="108">
        <f t="shared" si="33"/>
        <v>1.0499999999999998</v>
      </c>
      <c r="W149" s="26">
        <f t="shared" si="34"/>
        <v>55</v>
      </c>
      <c r="X149" s="150">
        <f t="shared" si="35"/>
        <v>11</v>
      </c>
      <c r="Y149" s="128">
        <v>44</v>
      </c>
      <c r="Z149" s="133">
        <f t="shared" si="36"/>
        <v>35.200000000000003</v>
      </c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3"/>
    </row>
    <row r="150" spans="1:44" s="111" customFormat="1" x14ac:dyDescent="0.3">
      <c r="A150" s="105">
        <v>144</v>
      </c>
      <c r="B150" s="121">
        <v>671344</v>
      </c>
      <c r="C150" s="122" t="s">
        <v>251</v>
      </c>
      <c r="D150" s="134">
        <v>8</v>
      </c>
      <c r="E150" s="134">
        <v>6</v>
      </c>
      <c r="F150" s="134">
        <v>5</v>
      </c>
      <c r="G150" s="134">
        <v>6</v>
      </c>
      <c r="H150" s="134">
        <v>8</v>
      </c>
      <c r="I150" s="134">
        <f t="shared" ref="I150" si="37">SUM(D150:H150)</f>
        <v>33</v>
      </c>
      <c r="J150" s="134">
        <f t="shared" ref="J150" si="38">I150*0.15</f>
        <v>4.95</v>
      </c>
      <c r="K150" s="135">
        <v>1.5</v>
      </c>
      <c r="L150" s="135">
        <v>2</v>
      </c>
      <c r="M150" s="135">
        <v>1</v>
      </c>
      <c r="N150" s="135">
        <v>3</v>
      </c>
      <c r="O150" s="135">
        <v>2</v>
      </c>
      <c r="P150" s="107">
        <f t="shared" si="27"/>
        <v>9.5</v>
      </c>
      <c r="Q150" s="107">
        <f t="shared" si="28"/>
        <v>0.47500000000000003</v>
      </c>
      <c r="R150" s="108">
        <f t="shared" si="29"/>
        <v>1.2749999999999999</v>
      </c>
      <c r="S150" s="108">
        <f t="shared" si="30"/>
        <v>0.99999999999999989</v>
      </c>
      <c r="T150" s="108">
        <f t="shared" si="31"/>
        <v>0.8</v>
      </c>
      <c r="U150" s="108">
        <f t="shared" si="32"/>
        <v>1.0499999999999998</v>
      </c>
      <c r="V150" s="108">
        <f t="shared" si="33"/>
        <v>1.3</v>
      </c>
      <c r="W150" s="26">
        <f t="shared" si="34"/>
        <v>42.5</v>
      </c>
      <c r="X150" s="150">
        <f t="shared" si="35"/>
        <v>8.5</v>
      </c>
      <c r="Y150" s="128">
        <v>30</v>
      </c>
      <c r="Z150" s="133">
        <f t="shared" si="36"/>
        <v>24</v>
      </c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3"/>
    </row>
    <row r="151" spans="1:44" s="111" customFormat="1" x14ac:dyDescent="0.3">
      <c r="A151" s="105">
        <v>145</v>
      </c>
      <c r="B151" s="121">
        <v>671345</v>
      </c>
      <c r="C151" s="122" t="s">
        <v>252</v>
      </c>
      <c r="D151" s="134">
        <v>9</v>
      </c>
      <c r="E151" s="134">
        <v>8</v>
      </c>
      <c r="F151" s="134">
        <v>6</v>
      </c>
      <c r="G151" s="134">
        <v>8</v>
      </c>
      <c r="H151" s="134">
        <v>9</v>
      </c>
      <c r="I151" s="106">
        <f t="shared" si="25"/>
        <v>40</v>
      </c>
      <c r="J151" s="106">
        <f t="shared" si="26"/>
        <v>6</v>
      </c>
      <c r="K151" s="135">
        <v>3</v>
      </c>
      <c r="L151" s="135">
        <v>2.2999999999999998</v>
      </c>
      <c r="M151" s="135">
        <v>3.2</v>
      </c>
      <c r="N151" s="135">
        <v>4</v>
      </c>
      <c r="O151" s="135">
        <v>2</v>
      </c>
      <c r="P151" s="107">
        <f t="shared" si="27"/>
        <v>14.5</v>
      </c>
      <c r="Q151" s="107">
        <f t="shared" si="28"/>
        <v>0.72500000000000009</v>
      </c>
      <c r="R151" s="108">
        <f t="shared" si="29"/>
        <v>1.5</v>
      </c>
      <c r="S151" s="108">
        <f t="shared" si="30"/>
        <v>1.3149999999999999</v>
      </c>
      <c r="T151" s="108">
        <f t="shared" si="31"/>
        <v>1.06</v>
      </c>
      <c r="U151" s="108">
        <f t="shared" si="32"/>
        <v>1.4</v>
      </c>
      <c r="V151" s="108">
        <f t="shared" si="33"/>
        <v>1.45</v>
      </c>
      <c r="W151" s="26">
        <f t="shared" si="34"/>
        <v>54.5</v>
      </c>
      <c r="X151" s="150">
        <f t="shared" si="35"/>
        <v>10.9</v>
      </c>
      <c r="Y151" s="128">
        <v>40</v>
      </c>
      <c r="Z151" s="133">
        <f t="shared" si="36"/>
        <v>32</v>
      </c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3"/>
    </row>
    <row r="152" spans="1:44" s="111" customFormat="1" x14ac:dyDescent="0.3">
      <c r="A152" s="105">
        <v>146</v>
      </c>
      <c r="B152" s="121">
        <v>671346</v>
      </c>
      <c r="C152" s="122" t="s">
        <v>253</v>
      </c>
      <c r="D152" s="134">
        <v>9</v>
      </c>
      <c r="E152" s="134">
        <v>8</v>
      </c>
      <c r="F152" s="134">
        <v>9</v>
      </c>
      <c r="G152" s="134">
        <v>8</v>
      </c>
      <c r="H152" s="134">
        <v>9</v>
      </c>
      <c r="I152" s="106">
        <f t="shared" si="25"/>
        <v>43</v>
      </c>
      <c r="J152" s="106">
        <f t="shared" si="26"/>
        <v>6.45</v>
      </c>
      <c r="K152" s="135">
        <v>2.5</v>
      </c>
      <c r="L152" s="135">
        <v>3</v>
      </c>
      <c r="M152" s="135">
        <v>2</v>
      </c>
      <c r="N152" s="135">
        <v>4</v>
      </c>
      <c r="O152" s="135">
        <v>3</v>
      </c>
      <c r="P152" s="107">
        <f t="shared" si="27"/>
        <v>14.5</v>
      </c>
      <c r="Q152" s="107">
        <f t="shared" si="28"/>
        <v>0.72500000000000009</v>
      </c>
      <c r="R152" s="108">
        <f t="shared" si="29"/>
        <v>1.4749999999999999</v>
      </c>
      <c r="S152" s="108">
        <f t="shared" si="30"/>
        <v>1.35</v>
      </c>
      <c r="T152" s="108">
        <f t="shared" si="31"/>
        <v>1.45</v>
      </c>
      <c r="U152" s="108">
        <f t="shared" si="32"/>
        <v>1.4</v>
      </c>
      <c r="V152" s="108">
        <f t="shared" si="33"/>
        <v>1.5</v>
      </c>
      <c r="W152" s="26">
        <f t="shared" si="34"/>
        <v>57.5</v>
      </c>
      <c r="X152" s="150">
        <f t="shared" si="35"/>
        <v>11.5</v>
      </c>
      <c r="Y152" s="128">
        <v>45</v>
      </c>
      <c r="Z152" s="133">
        <f t="shared" si="36"/>
        <v>36</v>
      </c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3"/>
    </row>
    <row r="153" spans="1:44" s="111" customFormat="1" x14ac:dyDescent="0.3">
      <c r="A153" s="105">
        <v>147</v>
      </c>
      <c r="B153" s="121">
        <v>671347</v>
      </c>
      <c r="C153" s="122" t="s">
        <v>254</v>
      </c>
      <c r="D153" s="134">
        <v>6</v>
      </c>
      <c r="E153" s="134">
        <v>9</v>
      </c>
      <c r="F153" s="134">
        <v>8</v>
      </c>
      <c r="G153" s="134">
        <v>9</v>
      </c>
      <c r="H153" s="134">
        <v>8</v>
      </c>
      <c r="I153" s="106">
        <f t="shared" si="25"/>
        <v>40</v>
      </c>
      <c r="J153" s="106">
        <f t="shared" si="26"/>
        <v>6</v>
      </c>
      <c r="K153" s="135">
        <v>3.5</v>
      </c>
      <c r="L153" s="135">
        <v>3</v>
      </c>
      <c r="M153" s="135">
        <v>4</v>
      </c>
      <c r="N153" s="135">
        <v>3</v>
      </c>
      <c r="O153" s="135">
        <v>4</v>
      </c>
      <c r="P153" s="107">
        <f t="shared" si="27"/>
        <v>17.5</v>
      </c>
      <c r="Q153" s="107">
        <f t="shared" si="28"/>
        <v>0.875</v>
      </c>
      <c r="R153" s="108">
        <f t="shared" si="29"/>
        <v>1.075</v>
      </c>
      <c r="S153" s="108">
        <f t="shared" si="30"/>
        <v>1.5</v>
      </c>
      <c r="T153" s="108">
        <f t="shared" si="31"/>
        <v>1.4</v>
      </c>
      <c r="U153" s="108">
        <f t="shared" si="32"/>
        <v>1.5</v>
      </c>
      <c r="V153" s="108">
        <f t="shared" si="33"/>
        <v>1.4</v>
      </c>
      <c r="W153" s="26">
        <f t="shared" si="34"/>
        <v>57.5</v>
      </c>
      <c r="X153" s="150">
        <f t="shared" si="35"/>
        <v>11.5</v>
      </c>
      <c r="Y153" s="128">
        <v>40</v>
      </c>
      <c r="Z153" s="133">
        <f t="shared" si="36"/>
        <v>32</v>
      </c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3"/>
    </row>
    <row r="154" spans="1:44" s="111" customFormat="1" x14ac:dyDescent="0.3">
      <c r="A154" s="105">
        <v>148</v>
      </c>
      <c r="B154" s="121">
        <v>671348</v>
      </c>
      <c r="C154" s="122" t="s">
        <v>255</v>
      </c>
      <c r="D154" s="134">
        <v>9</v>
      </c>
      <c r="E154" s="134">
        <v>10.5</v>
      </c>
      <c r="F154" s="134">
        <v>12</v>
      </c>
      <c r="G154" s="134">
        <v>12</v>
      </c>
      <c r="H154" s="134">
        <v>12.5</v>
      </c>
      <c r="I154" s="106">
        <f t="shared" si="25"/>
        <v>56</v>
      </c>
      <c r="J154" s="106">
        <f t="shared" si="26"/>
        <v>8.4</v>
      </c>
      <c r="K154" s="135">
        <v>3.5</v>
      </c>
      <c r="L154" s="135">
        <v>2.5</v>
      </c>
      <c r="M154" s="135">
        <v>4</v>
      </c>
      <c r="N154" s="135">
        <v>3</v>
      </c>
      <c r="O154" s="135">
        <v>4</v>
      </c>
      <c r="P154" s="107">
        <f t="shared" si="27"/>
        <v>17</v>
      </c>
      <c r="Q154" s="107">
        <f t="shared" si="28"/>
        <v>0.85000000000000009</v>
      </c>
      <c r="R154" s="108">
        <f t="shared" si="29"/>
        <v>1.5249999999999999</v>
      </c>
      <c r="S154" s="108">
        <f t="shared" si="30"/>
        <v>1.7</v>
      </c>
      <c r="T154" s="108">
        <f t="shared" si="31"/>
        <v>1.9999999999999998</v>
      </c>
      <c r="U154" s="108">
        <f t="shared" si="32"/>
        <v>1.9499999999999997</v>
      </c>
      <c r="V154" s="108">
        <f t="shared" si="33"/>
        <v>2.0750000000000002</v>
      </c>
      <c r="W154" s="26">
        <f t="shared" si="34"/>
        <v>73</v>
      </c>
      <c r="X154" s="150">
        <f t="shared" si="35"/>
        <v>14.600000000000001</v>
      </c>
      <c r="Y154" s="128">
        <v>56</v>
      </c>
      <c r="Z154" s="133">
        <f t="shared" si="36"/>
        <v>44.800000000000004</v>
      </c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3"/>
    </row>
    <row r="155" spans="1:44" s="111" customFormat="1" ht="19.899999999999999" customHeight="1" x14ac:dyDescent="0.3">
      <c r="A155" s="105">
        <v>149</v>
      </c>
      <c r="B155" s="121">
        <v>671349</v>
      </c>
      <c r="C155" s="122" t="s">
        <v>256</v>
      </c>
      <c r="D155" s="134">
        <v>2</v>
      </c>
      <c r="E155" s="134">
        <v>2.5</v>
      </c>
      <c r="F155" s="134">
        <v>3</v>
      </c>
      <c r="G155" s="134">
        <v>2</v>
      </c>
      <c r="H155" s="134">
        <v>2</v>
      </c>
      <c r="I155" s="106">
        <f t="shared" si="25"/>
        <v>11.5</v>
      </c>
      <c r="J155" s="106">
        <f t="shared" si="26"/>
        <v>1.7249999999999999</v>
      </c>
      <c r="K155" s="135">
        <v>2.2999999999999998</v>
      </c>
      <c r="L155" s="135">
        <v>3</v>
      </c>
      <c r="M155" s="135">
        <v>3.2</v>
      </c>
      <c r="N155" s="135">
        <v>4</v>
      </c>
      <c r="O155" s="135">
        <v>3</v>
      </c>
      <c r="P155" s="107">
        <f t="shared" si="27"/>
        <v>15.5</v>
      </c>
      <c r="Q155" s="107">
        <f t="shared" si="28"/>
        <v>0.77500000000000002</v>
      </c>
      <c r="R155" s="108">
        <f t="shared" si="29"/>
        <v>0.41499999999999998</v>
      </c>
      <c r="S155" s="108">
        <f t="shared" si="30"/>
        <v>0.52500000000000002</v>
      </c>
      <c r="T155" s="108">
        <f t="shared" si="31"/>
        <v>0.61</v>
      </c>
      <c r="U155" s="108">
        <f t="shared" si="32"/>
        <v>0.5</v>
      </c>
      <c r="V155" s="108">
        <f t="shared" si="33"/>
        <v>0.45</v>
      </c>
      <c r="W155" s="26">
        <f t="shared" si="34"/>
        <v>27</v>
      </c>
      <c r="X155" s="150">
        <f t="shared" si="35"/>
        <v>5.4</v>
      </c>
      <c r="Y155" s="128">
        <v>12</v>
      </c>
      <c r="Z155" s="133">
        <f t="shared" si="36"/>
        <v>9.6000000000000014</v>
      </c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3"/>
    </row>
    <row r="156" spans="1:44" s="111" customFormat="1" ht="19.899999999999999" customHeight="1" x14ac:dyDescent="0.3">
      <c r="A156" s="105">
        <v>150</v>
      </c>
      <c r="B156" s="121">
        <v>671350</v>
      </c>
      <c r="C156" s="122" t="s">
        <v>257</v>
      </c>
      <c r="D156" s="134">
        <v>8</v>
      </c>
      <c r="E156" s="134">
        <v>7</v>
      </c>
      <c r="F156" s="134">
        <v>8</v>
      </c>
      <c r="G156" s="134">
        <v>9</v>
      </c>
      <c r="H156" s="134">
        <v>8</v>
      </c>
      <c r="I156" s="106">
        <f t="shared" si="25"/>
        <v>40</v>
      </c>
      <c r="J156" s="106">
        <f t="shared" si="26"/>
        <v>6</v>
      </c>
      <c r="K156" s="135">
        <v>2.5</v>
      </c>
      <c r="L156" s="135">
        <v>3</v>
      </c>
      <c r="M156" s="135">
        <v>1</v>
      </c>
      <c r="N156" s="135">
        <v>2</v>
      </c>
      <c r="O156" s="135">
        <v>3</v>
      </c>
      <c r="P156" s="107">
        <f t="shared" si="27"/>
        <v>11.5</v>
      </c>
      <c r="Q156" s="107">
        <f t="shared" si="28"/>
        <v>0.57500000000000007</v>
      </c>
      <c r="R156" s="108">
        <f t="shared" si="29"/>
        <v>1.325</v>
      </c>
      <c r="S156" s="108">
        <f t="shared" si="30"/>
        <v>1.2000000000000002</v>
      </c>
      <c r="T156" s="108">
        <f t="shared" si="31"/>
        <v>1.25</v>
      </c>
      <c r="U156" s="108">
        <f t="shared" si="32"/>
        <v>1.45</v>
      </c>
      <c r="V156" s="108">
        <f t="shared" si="33"/>
        <v>1.35</v>
      </c>
      <c r="W156" s="26">
        <f t="shared" si="34"/>
        <v>51.5</v>
      </c>
      <c r="X156" s="150">
        <f t="shared" si="35"/>
        <v>10.3</v>
      </c>
      <c r="Y156" s="128">
        <v>61</v>
      </c>
      <c r="Z156" s="133">
        <f t="shared" si="36"/>
        <v>48.800000000000004</v>
      </c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3"/>
    </row>
    <row r="157" spans="1:44" s="111" customFormat="1" ht="19.899999999999999" customHeight="1" x14ac:dyDescent="0.3">
      <c r="A157" s="105">
        <v>151</v>
      </c>
      <c r="B157" s="121">
        <v>671351</v>
      </c>
      <c r="C157" s="122" t="s">
        <v>258</v>
      </c>
      <c r="D157" s="8">
        <v>4</v>
      </c>
      <c r="E157" s="8">
        <v>5</v>
      </c>
      <c r="F157" s="8">
        <v>6</v>
      </c>
      <c r="G157" s="8">
        <v>9</v>
      </c>
      <c r="H157" s="8">
        <v>6</v>
      </c>
      <c r="I157" s="106">
        <f t="shared" si="25"/>
        <v>30</v>
      </c>
      <c r="J157" s="106">
        <f t="shared" si="26"/>
        <v>4.5</v>
      </c>
      <c r="K157" s="135">
        <v>2.5</v>
      </c>
      <c r="L157" s="135">
        <v>3</v>
      </c>
      <c r="M157" s="135">
        <v>2</v>
      </c>
      <c r="N157" s="135">
        <v>4</v>
      </c>
      <c r="O157" s="135">
        <v>1</v>
      </c>
      <c r="P157" s="107">
        <f t="shared" si="27"/>
        <v>12.5</v>
      </c>
      <c r="Q157" s="107">
        <f t="shared" si="28"/>
        <v>0.625</v>
      </c>
      <c r="R157" s="108">
        <f t="shared" si="29"/>
        <v>0.72499999999999998</v>
      </c>
      <c r="S157" s="108">
        <f t="shared" si="30"/>
        <v>0.9</v>
      </c>
      <c r="T157" s="108">
        <f t="shared" si="31"/>
        <v>0.99999999999999989</v>
      </c>
      <c r="U157" s="108">
        <f t="shared" si="32"/>
        <v>1.5499999999999998</v>
      </c>
      <c r="V157" s="108">
        <f t="shared" si="33"/>
        <v>0.95</v>
      </c>
      <c r="W157" s="26">
        <f t="shared" si="34"/>
        <v>42.5</v>
      </c>
      <c r="X157" s="150">
        <f t="shared" si="35"/>
        <v>8.5</v>
      </c>
      <c r="Y157" s="128">
        <v>41</v>
      </c>
      <c r="Z157" s="133">
        <f t="shared" si="36"/>
        <v>32.800000000000004</v>
      </c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3"/>
    </row>
    <row r="158" spans="1:44" s="111" customFormat="1" ht="19.899999999999999" customHeight="1" x14ac:dyDescent="0.3">
      <c r="A158" s="105">
        <v>152</v>
      </c>
      <c r="B158" s="121">
        <v>671352</v>
      </c>
      <c r="C158" s="122" t="s">
        <v>259</v>
      </c>
      <c r="D158" s="8">
        <v>5.6</v>
      </c>
      <c r="E158" s="8">
        <v>9</v>
      </c>
      <c r="F158" s="8">
        <v>10</v>
      </c>
      <c r="G158" s="8">
        <v>5</v>
      </c>
      <c r="H158" s="8">
        <v>6</v>
      </c>
      <c r="I158" s="106">
        <f t="shared" si="25"/>
        <v>35.6</v>
      </c>
      <c r="J158" s="106">
        <f t="shared" si="26"/>
        <v>5.34</v>
      </c>
      <c r="K158" s="135">
        <v>2</v>
      </c>
      <c r="L158" s="135">
        <v>2.5</v>
      </c>
      <c r="M158" s="135">
        <v>3</v>
      </c>
      <c r="N158" s="135">
        <v>2</v>
      </c>
      <c r="O158" s="135">
        <v>3</v>
      </c>
      <c r="P158" s="107">
        <f t="shared" si="27"/>
        <v>12.5</v>
      </c>
      <c r="Q158" s="107">
        <f t="shared" si="28"/>
        <v>0.625</v>
      </c>
      <c r="R158" s="108">
        <f t="shared" si="29"/>
        <v>0.94</v>
      </c>
      <c r="S158" s="108">
        <f t="shared" si="30"/>
        <v>1.4749999999999999</v>
      </c>
      <c r="T158" s="108">
        <f t="shared" si="31"/>
        <v>1.65</v>
      </c>
      <c r="U158" s="108">
        <f t="shared" si="32"/>
        <v>0.85</v>
      </c>
      <c r="V158" s="108">
        <f t="shared" si="33"/>
        <v>1.0499999999999998</v>
      </c>
      <c r="W158" s="26">
        <f t="shared" si="34"/>
        <v>48.1</v>
      </c>
      <c r="X158" s="150">
        <f t="shared" si="35"/>
        <v>9.620000000000001</v>
      </c>
      <c r="Y158" s="128">
        <v>58</v>
      </c>
      <c r="Z158" s="133">
        <f t="shared" si="36"/>
        <v>46.400000000000006</v>
      </c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3"/>
    </row>
    <row r="159" spans="1:44" s="111" customFormat="1" ht="19.899999999999999" customHeight="1" x14ac:dyDescent="0.3">
      <c r="A159" s="105">
        <v>153</v>
      </c>
      <c r="B159" s="121">
        <v>671353</v>
      </c>
      <c r="C159" s="122" t="s">
        <v>260</v>
      </c>
      <c r="D159" s="8">
        <v>9</v>
      </c>
      <c r="E159" s="8">
        <v>5</v>
      </c>
      <c r="F159" s="8">
        <v>6</v>
      </c>
      <c r="G159" s="8">
        <v>9</v>
      </c>
      <c r="H159" s="8">
        <v>8</v>
      </c>
      <c r="I159" s="106">
        <f t="shared" si="25"/>
        <v>37</v>
      </c>
      <c r="J159" s="106">
        <f t="shared" si="26"/>
        <v>5.55</v>
      </c>
      <c r="K159" s="135">
        <v>2.5</v>
      </c>
      <c r="L159" s="135">
        <v>3</v>
      </c>
      <c r="M159" s="135">
        <v>4</v>
      </c>
      <c r="N159" s="135">
        <v>3</v>
      </c>
      <c r="O159" s="135">
        <v>4</v>
      </c>
      <c r="P159" s="107">
        <f t="shared" si="27"/>
        <v>16.5</v>
      </c>
      <c r="Q159" s="107">
        <f t="shared" si="28"/>
        <v>0.82500000000000007</v>
      </c>
      <c r="R159" s="108">
        <f t="shared" si="29"/>
        <v>1.4749999999999999</v>
      </c>
      <c r="S159" s="108">
        <f t="shared" si="30"/>
        <v>0.9</v>
      </c>
      <c r="T159" s="108">
        <f t="shared" si="31"/>
        <v>1.0999999999999999</v>
      </c>
      <c r="U159" s="108">
        <f t="shared" si="32"/>
        <v>1.5</v>
      </c>
      <c r="V159" s="108">
        <f t="shared" si="33"/>
        <v>1.4</v>
      </c>
      <c r="W159" s="26">
        <f t="shared" si="34"/>
        <v>53.5</v>
      </c>
      <c r="X159" s="150">
        <f t="shared" si="35"/>
        <v>10.700000000000001</v>
      </c>
      <c r="Y159" s="128">
        <v>60</v>
      </c>
      <c r="Z159" s="133">
        <f t="shared" si="36"/>
        <v>48</v>
      </c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3"/>
    </row>
    <row r="160" spans="1:44" s="111" customFormat="1" ht="19.899999999999999" customHeight="1" x14ac:dyDescent="0.3">
      <c r="A160" s="105">
        <v>154</v>
      </c>
      <c r="B160" s="121">
        <v>671354</v>
      </c>
      <c r="C160" s="122" t="s">
        <v>261</v>
      </c>
      <c r="D160" s="8">
        <v>9</v>
      </c>
      <c r="E160" s="8">
        <v>8</v>
      </c>
      <c r="F160" s="8">
        <v>6</v>
      </c>
      <c r="G160" s="8">
        <v>5</v>
      </c>
      <c r="H160" s="8">
        <v>6</v>
      </c>
      <c r="I160" s="106">
        <f t="shared" si="25"/>
        <v>34</v>
      </c>
      <c r="J160" s="106">
        <f t="shared" si="26"/>
        <v>5.0999999999999996</v>
      </c>
      <c r="K160" s="11">
        <v>2.5</v>
      </c>
      <c r="L160" s="11">
        <v>3</v>
      </c>
      <c r="M160" s="11">
        <v>2</v>
      </c>
      <c r="N160" s="11">
        <v>3</v>
      </c>
      <c r="O160" s="11">
        <v>2</v>
      </c>
      <c r="P160" s="107">
        <f t="shared" si="27"/>
        <v>12.5</v>
      </c>
      <c r="Q160" s="107">
        <f t="shared" si="28"/>
        <v>0.625</v>
      </c>
      <c r="R160" s="108">
        <f t="shared" si="29"/>
        <v>1.4749999999999999</v>
      </c>
      <c r="S160" s="108">
        <f t="shared" si="30"/>
        <v>1.35</v>
      </c>
      <c r="T160" s="108">
        <f t="shared" si="31"/>
        <v>0.99999999999999989</v>
      </c>
      <c r="U160" s="108">
        <f t="shared" si="32"/>
        <v>0.9</v>
      </c>
      <c r="V160" s="108">
        <f t="shared" si="33"/>
        <v>0.99999999999999989</v>
      </c>
      <c r="W160" s="26">
        <f t="shared" si="34"/>
        <v>46.5</v>
      </c>
      <c r="X160" s="150">
        <f t="shared" si="35"/>
        <v>9.3000000000000007</v>
      </c>
      <c r="Y160" s="128">
        <v>40</v>
      </c>
      <c r="Z160" s="133">
        <f t="shared" si="36"/>
        <v>32</v>
      </c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3"/>
    </row>
    <row r="161" spans="1:44" s="111" customFormat="1" ht="19.899999999999999" customHeight="1" x14ac:dyDescent="0.3">
      <c r="A161" s="105">
        <v>155</v>
      </c>
      <c r="B161" s="121">
        <v>671355</v>
      </c>
      <c r="C161" s="122" t="s">
        <v>262</v>
      </c>
      <c r="D161" s="8">
        <v>9</v>
      </c>
      <c r="E161" s="8">
        <v>8</v>
      </c>
      <c r="F161" s="8">
        <v>10</v>
      </c>
      <c r="G161" s="8">
        <v>8</v>
      </c>
      <c r="H161" s="8">
        <v>9</v>
      </c>
      <c r="I161" s="106">
        <f t="shared" si="25"/>
        <v>44</v>
      </c>
      <c r="J161" s="106">
        <f t="shared" si="26"/>
        <v>6.6</v>
      </c>
      <c r="K161" s="11">
        <v>4</v>
      </c>
      <c r="L161" s="11">
        <v>3</v>
      </c>
      <c r="M161" s="11">
        <v>3.5</v>
      </c>
      <c r="N161" s="11">
        <v>2</v>
      </c>
      <c r="O161" s="11">
        <v>2</v>
      </c>
      <c r="P161" s="107">
        <f t="shared" si="27"/>
        <v>14.5</v>
      </c>
      <c r="Q161" s="107">
        <f t="shared" si="28"/>
        <v>0.72500000000000009</v>
      </c>
      <c r="R161" s="108">
        <f t="shared" si="29"/>
        <v>1.5499999999999998</v>
      </c>
      <c r="S161" s="108">
        <f t="shared" si="30"/>
        <v>1.35</v>
      </c>
      <c r="T161" s="108">
        <f t="shared" si="31"/>
        <v>1.675</v>
      </c>
      <c r="U161" s="108">
        <f t="shared" si="32"/>
        <v>1.3</v>
      </c>
      <c r="V161" s="108">
        <f t="shared" si="33"/>
        <v>1.45</v>
      </c>
      <c r="W161" s="26">
        <f t="shared" si="34"/>
        <v>58.5</v>
      </c>
      <c r="X161" s="150">
        <f t="shared" si="35"/>
        <v>11.700000000000001</v>
      </c>
      <c r="Y161" s="128">
        <v>62</v>
      </c>
      <c r="Z161" s="133">
        <f t="shared" si="36"/>
        <v>49.6</v>
      </c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3"/>
    </row>
    <row r="162" spans="1:44" s="111" customFormat="1" ht="19.899999999999999" customHeight="1" x14ac:dyDescent="0.3">
      <c r="A162" s="105">
        <v>156</v>
      </c>
      <c r="B162" s="121">
        <v>671356</v>
      </c>
      <c r="C162" s="122" t="s">
        <v>263</v>
      </c>
      <c r="D162" s="8">
        <v>2</v>
      </c>
      <c r="E162" s="8">
        <v>1</v>
      </c>
      <c r="F162" s="8">
        <v>2</v>
      </c>
      <c r="G162" s="8">
        <v>3</v>
      </c>
      <c r="H162" s="8">
        <v>1</v>
      </c>
      <c r="I162" s="106">
        <f t="shared" si="25"/>
        <v>9</v>
      </c>
      <c r="J162" s="106">
        <f t="shared" si="26"/>
        <v>1.3499999999999999</v>
      </c>
      <c r="K162" s="11">
        <v>2</v>
      </c>
      <c r="L162" s="11">
        <v>1</v>
      </c>
      <c r="M162" s="11">
        <v>2</v>
      </c>
      <c r="N162" s="11">
        <v>1</v>
      </c>
      <c r="O162" s="11">
        <v>1</v>
      </c>
      <c r="P162" s="107">
        <f t="shared" si="27"/>
        <v>7</v>
      </c>
      <c r="Q162" s="107">
        <f t="shared" si="28"/>
        <v>0.35000000000000003</v>
      </c>
      <c r="R162" s="108">
        <f t="shared" si="29"/>
        <v>0.4</v>
      </c>
      <c r="S162" s="108">
        <f t="shared" si="30"/>
        <v>0.2</v>
      </c>
      <c r="T162" s="108">
        <f t="shared" si="31"/>
        <v>0.4</v>
      </c>
      <c r="U162" s="108">
        <f t="shared" si="32"/>
        <v>0.49999999999999994</v>
      </c>
      <c r="V162" s="108">
        <f t="shared" si="33"/>
        <v>0.2</v>
      </c>
      <c r="W162" s="26">
        <f t="shared" si="34"/>
        <v>16</v>
      </c>
      <c r="X162" s="150">
        <f t="shared" si="35"/>
        <v>3.2</v>
      </c>
      <c r="Y162" s="128">
        <v>12</v>
      </c>
      <c r="Z162" s="133">
        <f t="shared" si="36"/>
        <v>9.6000000000000014</v>
      </c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3"/>
    </row>
    <row r="163" spans="1:44" s="111" customFormat="1" ht="19.899999999999999" customHeight="1" x14ac:dyDescent="0.3">
      <c r="A163" s="105">
        <v>157</v>
      </c>
      <c r="B163" s="121">
        <v>671357</v>
      </c>
      <c r="C163" s="122" t="s">
        <v>264</v>
      </c>
      <c r="D163" s="8">
        <v>8</v>
      </c>
      <c r="E163" s="8">
        <v>5.3</v>
      </c>
      <c r="F163" s="8">
        <v>8</v>
      </c>
      <c r="G163" s="8">
        <v>7</v>
      </c>
      <c r="H163" s="8">
        <v>9</v>
      </c>
      <c r="I163" s="106">
        <f t="shared" si="25"/>
        <v>37.299999999999997</v>
      </c>
      <c r="J163" s="106">
        <f t="shared" si="26"/>
        <v>5.5949999999999998</v>
      </c>
      <c r="K163" s="11">
        <v>2</v>
      </c>
      <c r="L163" s="11">
        <v>3</v>
      </c>
      <c r="M163" s="11">
        <v>2</v>
      </c>
      <c r="N163" s="11">
        <v>1</v>
      </c>
      <c r="O163" s="11">
        <v>2</v>
      </c>
      <c r="P163" s="107">
        <f t="shared" si="27"/>
        <v>10</v>
      </c>
      <c r="Q163" s="107">
        <f t="shared" si="28"/>
        <v>0.5</v>
      </c>
      <c r="R163" s="108">
        <f t="shared" si="29"/>
        <v>1.3</v>
      </c>
      <c r="S163" s="108">
        <f t="shared" si="30"/>
        <v>0.94499999999999995</v>
      </c>
      <c r="T163" s="108">
        <f t="shared" si="31"/>
        <v>1.3</v>
      </c>
      <c r="U163" s="108">
        <f t="shared" si="32"/>
        <v>1.1000000000000001</v>
      </c>
      <c r="V163" s="108">
        <f t="shared" si="33"/>
        <v>1.45</v>
      </c>
      <c r="W163" s="26">
        <f t="shared" si="34"/>
        <v>47.3</v>
      </c>
      <c r="X163" s="150">
        <f t="shared" si="35"/>
        <v>9.4599999999999991</v>
      </c>
      <c r="Y163" s="128">
        <v>59</v>
      </c>
      <c r="Z163" s="133">
        <f t="shared" si="36"/>
        <v>47.2</v>
      </c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3"/>
    </row>
    <row r="164" spans="1:44" s="111" customFormat="1" ht="19.899999999999999" customHeight="1" x14ac:dyDescent="0.3">
      <c r="A164" s="105">
        <v>158</v>
      </c>
      <c r="B164" s="121">
        <v>671358</v>
      </c>
      <c r="C164" s="122" t="s">
        <v>265</v>
      </c>
      <c r="D164" s="8">
        <v>4</v>
      </c>
      <c r="E164" s="8">
        <v>5</v>
      </c>
      <c r="F164" s="8">
        <v>6</v>
      </c>
      <c r="G164" s="8">
        <v>8</v>
      </c>
      <c r="H164" s="8">
        <v>4</v>
      </c>
      <c r="I164" s="106">
        <f t="shared" si="25"/>
        <v>27</v>
      </c>
      <c r="J164" s="106">
        <f t="shared" si="26"/>
        <v>4.05</v>
      </c>
      <c r="K164" s="11">
        <v>2</v>
      </c>
      <c r="L164" s="11">
        <v>2.5</v>
      </c>
      <c r="M164" s="11">
        <v>3</v>
      </c>
      <c r="N164" s="11">
        <v>2</v>
      </c>
      <c r="O164" s="11">
        <v>1</v>
      </c>
      <c r="P164" s="107">
        <f t="shared" si="27"/>
        <v>10.5</v>
      </c>
      <c r="Q164" s="107">
        <f t="shared" si="28"/>
        <v>0.52500000000000002</v>
      </c>
      <c r="R164" s="108">
        <f t="shared" si="29"/>
        <v>0.7</v>
      </c>
      <c r="S164" s="108">
        <f t="shared" si="30"/>
        <v>0.875</v>
      </c>
      <c r="T164" s="108">
        <f t="shared" si="31"/>
        <v>1.0499999999999998</v>
      </c>
      <c r="U164" s="108">
        <f t="shared" si="32"/>
        <v>1.3</v>
      </c>
      <c r="V164" s="108">
        <f t="shared" si="33"/>
        <v>0.65</v>
      </c>
      <c r="W164" s="26">
        <f t="shared" si="34"/>
        <v>37.5</v>
      </c>
      <c r="X164" s="150">
        <f t="shared" si="35"/>
        <v>7.5</v>
      </c>
      <c r="Y164" s="128">
        <v>41</v>
      </c>
      <c r="Z164" s="133">
        <f t="shared" si="36"/>
        <v>32.800000000000004</v>
      </c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3"/>
    </row>
    <row r="165" spans="1:44" s="111" customFormat="1" ht="19.899999999999999" customHeight="1" x14ac:dyDescent="0.3">
      <c r="A165" s="105">
        <v>159</v>
      </c>
      <c r="B165" s="121">
        <v>671359</v>
      </c>
      <c r="C165" s="122" t="s">
        <v>266</v>
      </c>
      <c r="D165" s="8">
        <v>6</v>
      </c>
      <c r="E165" s="8">
        <v>8</v>
      </c>
      <c r="F165" s="8">
        <v>7</v>
      </c>
      <c r="G165" s="8">
        <v>6</v>
      </c>
      <c r="H165" s="8">
        <v>4</v>
      </c>
      <c r="I165" s="134">
        <f t="shared" ref="I165:I228" si="39">SUM(D165:H165)</f>
        <v>31</v>
      </c>
      <c r="J165" s="134">
        <f t="shared" ref="J165:J228" si="40">I165*0.15</f>
        <v>4.6499999999999995</v>
      </c>
      <c r="K165" s="11">
        <v>2</v>
      </c>
      <c r="L165" s="11">
        <v>1</v>
      </c>
      <c r="M165" s="11">
        <v>2</v>
      </c>
      <c r="N165" s="11">
        <v>3</v>
      </c>
      <c r="O165" s="11">
        <v>2</v>
      </c>
      <c r="P165" s="135">
        <f t="shared" ref="P165:P228" si="41">SUM(K165:O165)</f>
        <v>10</v>
      </c>
      <c r="Q165" s="135">
        <f t="shared" ref="Q165:Q228" si="42">P165*0.05</f>
        <v>0.5</v>
      </c>
      <c r="R165" s="108">
        <f t="shared" si="29"/>
        <v>0.99999999999999989</v>
      </c>
      <c r="S165" s="108">
        <f t="shared" si="30"/>
        <v>1.25</v>
      </c>
      <c r="T165" s="108">
        <f t="shared" si="31"/>
        <v>1.1500000000000001</v>
      </c>
      <c r="U165" s="108">
        <f t="shared" si="32"/>
        <v>1.0499999999999998</v>
      </c>
      <c r="V165" s="108">
        <f t="shared" si="33"/>
        <v>0.7</v>
      </c>
      <c r="W165" s="26">
        <f t="shared" si="34"/>
        <v>41</v>
      </c>
      <c r="X165" s="150">
        <f t="shared" si="35"/>
        <v>8.2000000000000011</v>
      </c>
      <c r="Y165" s="128">
        <v>46</v>
      </c>
      <c r="Z165" s="133">
        <f t="shared" si="36"/>
        <v>36.800000000000004</v>
      </c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3"/>
    </row>
    <row r="166" spans="1:44" s="111" customFormat="1" ht="19.899999999999999" customHeight="1" x14ac:dyDescent="0.3">
      <c r="A166" s="105">
        <v>160</v>
      </c>
      <c r="B166" s="121">
        <v>671360</v>
      </c>
      <c r="C166" s="122" t="s">
        <v>267</v>
      </c>
      <c r="D166" s="8">
        <v>10</v>
      </c>
      <c r="E166" s="8">
        <v>11</v>
      </c>
      <c r="F166" s="8">
        <v>9</v>
      </c>
      <c r="G166" s="8">
        <v>12</v>
      </c>
      <c r="H166" s="8">
        <v>14</v>
      </c>
      <c r="I166" s="134">
        <f t="shared" si="39"/>
        <v>56</v>
      </c>
      <c r="J166" s="134">
        <f t="shared" si="40"/>
        <v>8.4</v>
      </c>
      <c r="K166" s="11">
        <v>3</v>
      </c>
      <c r="L166" s="11">
        <v>3.5</v>
      </c>
      <c r="M166" s="11">
        <v>2</v>
      </c>
      <c r="N166" s="11">
        <v>3.5</v>
      </c>
      <c r="O166" s="11">
        <v>3</v>
      </c>
      <c r="P166" s="135">
        <f t="shared" si="41"/>
        <v>15</v>
      </c>
      <c r="Q166" s="135">
        <f t="shared" si="42"/>
        <v>0.75</v>
      </c>
      <c r="R166" s="108">
        <f t="shared" si="29"/>
        <v>1.65</v>
      </c>
      <c r="S166" s="108">
        <f t="shared" si="30"/>
        <v>1.825</v>
      </c>
      <c r="T166" s="108">
        <f t="shared" si="31"/>
        <v>1.45</v>
      </c>
      <c r="U166" s="108">
        <f t="shared" si="32"/>
        <v>1.9749999999999999</v>
      </c>
      <c r="V166" s="108">
        <f t="shared" si="33"/>
        <v>2.25</v>
      </c>
      <c r="W166" s="26">
        <f t="shared" si="34"/>
        <v>71</v>
      </c>
      <c r="X166" s="150">
        <f t="shared" si="35"/>
        <v>14.200000000000001</v>
      </c>
      <c r="Y166" s="128">
        <v>85</v>
      </c>
      <c r="Z166" s="133">
        <f t="shared" si="36"/>
        <v>68</v>
      </c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3"/>
    </row>
    <row r="167" spans="1:44" x14ac:dyDescent="0.3">
      <c r="A167" s="105">
        <v>161</v>
      </c>
      <c r="B167" s="121">
        <v>671361</v>
      </c>
      <c r="C167" s="122" t="s">
        <v>268</v>
      </c>
      <c r="D167" s="134">
        <v>4</v>
      </c>
      <c r="E167" s="134">
        <v>5</v>
      </c>
      <c r="F167" s="134">
        <v>6</v>
      </c>
      <c r="G167" s="134">
        <v>8</v>
      </c>
      <c r="H167" s="134">
        <v>9</v>
      </c>
      <c r="I167" s="134">
        <f t="shared" si="39"/>
        <v>32</v>
      </c>
      <c r="J167" s="134">
        <f t="shared" si="40"/>
        <v>4.8</v>
      </c>
      <c r="K167" s="11">
        <v>2</v>
      </c>
      <c r="L167" s="11">
        <v>1</v>
      </c>
      <c r="M167" s="11">
        <v>0</v>
      </c>
      <c r="N167" s="11">
        <v>2</v>
      </c>
      <c r="O167" s="11">
        <v>3</v>
      </c>
      <c r="P167" s="135">
        <f t="shared" si="41"/>
        <v>8</v>
      </c>
      <c r="Q167" s="135">
        <f t="shared" si="42"/>
        <v>0.4</v>
      </c>
      <c r="R167" s="108">
        <f t="shared" si="29"/>
        <v>0.7</v>
      </c>
      <c r="S167" s="108">
        <f t="shared" si="30"/>
        <v>0.8</v>
      </c>
      <c r="T167" s="108">
        <f t="shared" si="31"/>
        <v>0.89999999999999991</v>
      </c>
      <c r="U167" s="108">
        <f t="shared" si="32"/>
        <v>1.3</v>
      </c>
      <c r="V167" s="108">
        <f t="shared" si="33"/>
        <v>1.5</v>
      </c>
      <c r="W167" s="26">
        <f t="shared" si="34"/>
        <v>40</v>
      </c>
      <c r="X167" s="150">
        <f t="shared" si="35"/>
        <v>8</v>
      </c>
      <c r="Y167" s="128">
        <v>41</v>
      </c>
      <c r="Z167" s="133">
        <f t="shared" si="36"/>
        <v>32.800000000000004</v>
      </c>
      <c r="AA167" s="111"/>
      <c r="AB167" s="111"/>
    </row>
    <row r="168" spans="1:44" ht="20.25" customHeight="1" x14ac:dyDescent="0.3">
      <c r="A168" s="105">
        <v>162</v>
      </c>
      <c r="B168" s="121">
        <v>671362</v>
      </c>
      <c r="C168" s="122" t="s">
        <v>269</v>
      </c>
      <c r="D168" s="143">
        <v>2</v>
      </c>
      <c r="E168" s="143">
        <v>4</v>
      </c>
      <c r="F168" s="143">
        <v>3</v>
      </c>
      <c r="G168" s="143">
        <v>4</v>
      </c>
      <c r="H168" s="143">
        <v>5</v>
      </c>
      <c r="I168" s="134">
        <f t="shared" si="39"/>
        <v>18</v>
      </c>
      <c r="J168" s="134">
        <f t="shared" si="40"/>
        <v>2.6999999999999997</v>
      </c>
      <c r="K168" s="11">
        <v>2</v>
      </c>
      <c r="L168" s="11">
        <v>1</v>
      </c>
      <c r="M168" s="11">
        <v>0</v>
      </c>
      <c r="N168" s="11">
        <v>2</v>
      </c>
      <c r="O168" s="11">
        <v>2</v>
      </c>
      <c r="P168" s="135">
        <f t="shared" si="41"/>
        <v>7</v>
      </c>
      <c r="Q168" s="135">
        <f t="shared" si="42"/>
        <v>0.35000000000000003</v>
      </c>
      <c r="R168" s="108">
        <f t="shared" si="29"/>
        <v>0.4</v>
      </c>
      <c r="S168" s="108">
        <f t="shared" si="30"/>
        <v>0.65</v>
      </c>
      <c r="T168" s="108">
        <f t="shared" si="31"/>
        <v>0.44999999999999996</v>
      </c>
      <c r="U168" s="108">
        <f t="shared" si="32"/>
        <v>0.7</v>
      </c>
      <c r="V168" s="108">
        <f t="shared" si="33"/>
        <v>0.85</v>
      </c>
      <c r="W168" s="26">
        <f t="shared" si="34"/>
        <v>25</v>
      </c>
      <c r="X168" s="150">
        <f t="shared" si="35"/>
        <v>5</v>
      </c>
      <c r="Y168" s="128">
        <v>29</v>
      </c>
      <c r="Z168" s="133">
        <f t="shared" si="36"/>
        <v>23.200000000000003</v>
      </c>
      <c r="AA168" s="111"/>
      <c r="AB168" s="111"/>
    </row>
    <row r="169" spans="1:44" ht="21" customHeight="1" x14ac:dyDescent="0.3">
      <c r="A169" s="105">
        <v>163</v>
      </c>
      <c r="B169" s="121">
        <v>671363</v>
      </c>
      <c r="C169" s="122" t="s">
        <v>270</v>
      </c>
      <c r="D169" s="143">
        <v>0</v>
      </c>
      <c r="E169" s="143">
        <v>2</v>
      </c>
      <c r="F169" s="143">
        <v>3</v>
      </c>
      <c r="G169" s="143">
        <v>1</v>
      </c>
      <c r="H169" s="143">
        <v>0</v>
      </c>
      <c r="I169" s="134">
        <f t="shared" si="39"/>
        <v>6</v>
      </c>
      <c r="J169" s="134">
        <f t="shared" si="40"/>
        <v>0.89999999999999991</v>
      </c>
      <c r="K169" s="11">
        <v>1</v>
      </c>
      <c r="L169" s="11">
        <v>2</v>
      </c>
      <c r="M169" s="11">
        <v>0</v>
      </c>
      <c r="N169" s="11">
        <v>2</v>
      </c>
      <c r="O169" s="11">
        <v>1</v>
      </c>
      <c r="P169" s="135">
        <f t="shared" si="41"/>
        <v>6</v>
      </c>
      <c r="Q169" s="135">
        <f t="shared" si="42"/>
        <v>0.30000000000000004</v>
      </c>
      <c r="R169" s="108">
        <f t="shared" si="29"/>
        <v>0.05</v>
      </c>
      <c r="S169" s="108">
        <f t="shared" si="30"/>
        <v>0.4</v>
      </c>
      <c r="T169" s="108">
        <f t="shared" si="31"/>
        <v>0.44999999999999996</v>
      </c>
      <c r="U169" s="108">
        <f t="shared" si="32"/>
        <v>0.25</v>
      </c>
      <c r="V169" s="108">
        <f t="shared" si="33"/>
        <v>0.05</v>
      </c>
      <c r="W169" s="26">
        <f t="shared" si="34"/>
        <v>12</v>
      </c>
      <c r="X169" s="150">
        <f t="shared" si="35"/>
        <v>2.4000000000000004</v>
      </c>
      <c r="Y169" s="128">
        <v>10</v>
      </c>
      <c r="Z169" s="133">
        <f t="shared" si="36"/>
        <v>8</v>
      </c>
      <c r="AA169" s="111"/>
      <c r="AB169" s="111"/>
    </row>
    <row r="170" spans="1:44" ht="20.25" customHeight="1" x14ac:dyDescent="0.3">
      <c r="A170" s="105">
        <v>164</v>
      </c>
      <c r="B170" s="121">
        <v>671364</v>
      </c>
      <c r="C170" s="122" t="s">
        <v>271</v>
      </c>
      <c r="D170" s="143">
        <v>10</v>
      </c>
      <c r="E170" s="143">
        <v>9</v>
      </c>
      <c r="F170" s="143">
        <v>8</v>
      </c>
      <c r="G170" s="143">
        <v>6</v>
      </c>
      <c r="H170" s="143">
        <v>10</v>
      </c>
      <c r="I170" s="134">
        <f t="shared" si="39"/>
        <v>43</v>
      </c>
      <c r="J170" s="134">
        <f t="shared" si="40"/>
        <v>6.45</v>
      </c>
      <c r="K170" s="11">
        <v>2</v>
      </c>
      <c r="L170" s="11">
        <v>3</v>
      </c>
      <c r="M170" s="11">
        <v>2</v>
      </c>
      <c r="N170" s="11">
        <v>1</v>
      </c>
      <c r="O170" s="11">
        <v>2</v>
      </c>
      <c r="P170" s="135">
        <f t="shared" si="41"/>
        <v>10</v>
      </c>
      <c r="Q170" s="135">
        <f t="shared" si="42"/>
        <v>0.5</v>
      </c>
      <c r="R170" s="108">
        <f t="shared" si="29"/>
        <v>1.6</v>
      </c>
      <c r="S170" s="108">
        <f t="shared" si="30"/>
        <v>1.5</v>
      </c>
      <c r="T170" s="108">
        <f t="shared" si="31"/>
        <v>1.3</v>
      </c>
      <c r="U170" s="108">
        <f t="shared" si="32"/>
        <v>0.95</v>
      </c>
      <c r="V170" s="108">
        <f t="shared" si="33"/>
        <v>1.6</v>
      </c>
      <c r="W170" s="26">
        <f t="shared" si="34"/>
        <v>53</v>
      </c>
      <c r="X170" s="150">
        <f t="shared" si="35"/>
        <v>10.600000000000001</v>
      </c>
      <c r="Y170" s="128">
        <v>71</v>
      </c>
      <c r="Z170" s="133">
        <f t="shared" si="36"/>
        <v>56.800000000000004</v>
      </c>
      <c r="AA170" s="111"/>
      <c r="AB170" s="111"/>
    </row>
    <row r="171" spans="1:44" ht="21" customHeight="1" x14ac:dyDescent="0.3">
      <c r="A171" s="105">
        <v>165</v>
      </c>
      <c r="B171" s="121">
        <v>671365</v>
      </c>
      <c r="C171" s="122" t="s">
        <v>272</v>
      </c>
      <c r="D171" s="143">
        <v>10</v>
      </c>
      <c r="E171" s="143">
        <v>12</v>
      </c>
      <c r="F171" s="143">
        <v>14</v>
      </c>
      <c r="G171" s="143">
        <v>9</v>
      </c>
      <c r="H171" s="143">
        <v>5</v>
      </c>
      <c r="I171" s="134">
        <f t="shared" si="39"/>
        <v>50</v>
      </c>
      <c r="J171" s="134">
        <f t="shared" si="40"/>
        <v>7.5</v>
      </c>
      <c r="K171" s="11">
        <v>2</v>
      </c>
      <c r="L171" s="11">
        <v>3</v>
      </c>
      <c r="M171" s="11">
        <v>2</v>
      </c>
      <c r="N171" s="11">
        <v>4</v>
      </c>
      <c r="O171" s="11">
        <v>3</v>
      </c>
      <c r="P171" s="135">
        <f t="shared" si="41"/>
        <v>14</v>
      </c>
      <c r="Q171" s="135">
        <f t="shared" si="42"/>
        <v>0.70000000000000007</v>
      </c>
      <c r="R171" s="108">
        <f t="shared" si="29"/>
        <v>1.6</v>
      </c>
      <c r="S171" s="108">
        <f t="shared" si="30"/>
        <v>1.9499999999999997</v>
      </c>
      <c r="T171" s="108">
        <f t="shared" si="31"/>
        <v>2.2000000000000002</v>
      </c>
      <c r="U171" s="108">
        <f t="shared" si="32"/>
        <v>1.5499999999999998</v>
      </c>
      <c r="V171" s="108">
        <f t="shared" si="33"/>
        <v>0.9</v>
      </c>
      <c r="W171" s="26">
        <f t="shared" si="34"/>
        <v>64</v>
      </c>
      <c r="X171" s="150">
        <f t="shared" si="35"/>
        <v>12.8</v>
      </c>
      <c r="Y171" s="128">
        <v>59</v>
      </c>
      <c r="Z171" s="133">
        <f t="shared" si="36"/>
        <v>47.2</v>
      </c>
      <c r="AA171" s="111"/>
      <c r="AB171" s="111"/>
    </row>
    <row r="172" spans="1:44" x14ac:dyDescent="0.3">
      <c r="A172" s="105">
        <v>166</v>
      </c>
      <c r="B172" s="121">
        <v>671366</v>
      </c>
      <c r="C172" s="122" t="s">
        <v>273</v>
      </c>
      <c r="D172" s="143">
        <v>4</v>
      </c>
      <c r="E172" s="143">
        <v>5</v>
      </c>
      <c r="F172" s="143">
        <v>6</v>
      </c>
      <c r="G172" s="143">
        <v>9</v>
      </c>
      <c r="H172" s="143">
        <v>7</v>
      </c>
      <c r="I172" s="134">
        <f t="shared" si="39"/>
        <v>31</v>
      </c>
      <c r="J172" s="134">
        <f t="shared" si="40"/>
        <v>4.6499999999999995</v>
      </c>
      <c r="K172" s="11">
        <v>2</v>
      </c>
      <c r="L172" s="11">
        <v>2</v>
      </c>
      <c r="M172" s="11">
        <v>0</v>
      </c>
      <c r="N172" s="11">
        <v>2</v>
      </c>
      <c r="O172" s="11">
        <v>1</v>
      </c>
      <c r="P172" s="135">
        <f t="shared" si="41"/>
        <v>7</v>
      </c>
      <c r="Q172" s="135">
        <f t="shared" si="42"/>
        <v>0.35000000000000003</v>
      </c>
      <c r="R172" s="108">
        <f t="shared" si="29"/>
        <v>0.7</v>
      </c>
      <c r="S172" s="108">
        <f t="shared" si="30"/>
        <v>0.85</v>
      </c>
      <c r="T172" s="108">
        <f t="shared" si="31"/>
        <v>0.89999999999999991</v>
      </c>
      <c r="U172" s="108">
        <f t="shared" si="32"/>
        <v>1.45</v>
      </c>
      <c r="V172" s="108">
        <f t="shared" si="33"/>
        <v>1.1000000000000001</v>
      </c>
      <c r="W172" s="26">
        <f t="shared" si="34"/>
        <v>38</v>
      </c>
      <c r="X172" s="150">
        <f t="shared" si="35"/>
        <v>7.6000000000000005</v>
      </c>
      <c r="Y172" s="128">
        <v>48</v>
      </c>
      <c r="Z172" s="133">
        <f t="shared" si="36"/>
        <v>38.400000000000006</v>
      </c>
      <c r="AA172" s="111"/>
      <c r="AB172" s="111"/>
    </row>
    <row r="173" spans="1:44" ht="21" customHeight="1" x14ac:dyDescent="0.3">
      <c r="A173" s="105">
        <v>167</v>
      </c>
      <c r="B173" s="121">
        <v>671367</v>
      </c>
      <c r="C173" s="122" t="s">
        <v>274</v>
      </c>
      <c r="D173" s="143">
        <v>6</v>
      </c>
      <c r="E173" s="143">
        <v>5</v>
      </c>
      <c r="F173" s="143">
        <v>4</v>
      </c>
      <c r="G173" s="143">
        <v>8</v>
      </c>
      <c r="H173" s="143">
        <v>4</v>
      </c>
      <c r="I173" s="134">
        <f t="shared" si="39"/>
        <v>27</v>
      </c>
      <c r="J173" s="134">
        <f t="shared" si="40"/>
        <v>4.05</v>
      </c>
      <c r="K173" s="11">
        <v>1</v>
      </c>
      <c r="L173" s="11">
        <v>1</v>
      </c>
      <c r="M173" s="11">
        <v>2</v>
      </c>
      <c r="N173" s="11">
        <v>3</v>
      </c>
      <c r="O173" s="11">
        <v>2</v>
      </c>
      <c r="P173" s="135">
        <f t="shared" si="41"/>
        <v>9</v>
      </c>
      <c r="Q173" s="135">
        <f t="shared" si="42"/>
        <v>0.45</v>
      </c>
      <c r="R173" s="108">
        <f t="shared" si="29"/>
        <v>0.95</v>
      </c>
      <c r="S173" s="108">
        <f t="shared" si="30"/>
        <v>0.8</v>
      </c>
      <c r="T173" s="108">
        <f t="shared" si="31"/>
        <v>0.7</v>
      </c>
      <c r="U173" s="108">
        <f t="shared" si="32"/>
        <v>1.35</v>
      </c>
      <c r="V173" s="108">
        <f t="shared" si="33"/>
        <v>0.7</v>
      </c>
      <c r="W173" s="26">
        <f t="shared" si="34"/>
        <v>36</v>
      </c>
      <c r="X173" s="150">
        <f t="shared" si="35"/>
        <v>7.2</v>
      </c>
      <c r="Y173" s="128">
        <v>71</v>
      </c>
      <c r="Z173" s="133">
        <f t="shared" si="36"/>
        <v>56.800000000000004</v>
      </c>
      <c r="AA173" s="111"/>
      <c r="AB173" s="111"/>
    </row>
    <row r="174" spans="1:44" x14ac:dyDescent="0.3">
      <c r="A174" s="105">
        <v>168</v>
      </c>
      <c r="B174" s="121">
        <v>671368</v>
      </c>
      <c r="C174" s="122" t="s">
        <v>275</v>
      </c>
      <c r="D174" s="154">
        <v>10</v>
      </c>
      <c r="E174" s="154">
        <v>8</v>
      </c>
      <c r="F174" s="154">
        <v>7</v>
      </c>
      <c r="G174" s="154">
        <v>6</v>
      </c>
      <c r="H174" s="154">
        <v>3.6</v>
      </c>
      <c r="I174" s="134">
        <f t="shared" si="39"/>
        <v>34.6</v>
      </c>
      <c r="J174" s="134">
        <f t="shared" si="40"/>
        <v>5.19</v>
      </c>
      <c r="K174" s="11">
        <v>1.5</v>
      </c>
      <c r="L174" s="11">
        <v>2</v>
      </c>
      <c r="M174" s="11">
        <v>3</v>
      </c>
      <c r="N174" s="11">
        <v>2</v>
      </c>
      <c r="O174" s="11">
        <v>1</v>
      </c>
      <c r="P174" s="135">
        <f t="shared" si="41"/>
        <v>9.5</v>
      </c>
      <c r="Q174" s="135">
        <f t="shared" si="42"/>
        <v>0.47500000000000003</v>
      </c>
      <c r="R174" s="108">
        <f t="shared" si="29"/>
        <v>1.575</v>
      </c>
      <c r="S174" s="108">
        <f t="shared" si="30"/>
        <v>1.3</v>
      </c>
      <c r="T174" s="108">
        <f t="shared" si="31"/>
        <v>1.2000000000000002</v>
      </c>
      <c r="U174" s="108">
        <f t="shared" si="32"/>
        <v>0.99999999999999989</v>
      </c>
      <c r="V174" s="108">
        <f t="shared" si="33"/>
        <v>0.59000000000000008</v>
      </c>
      <c r="W174" s="26">
        <f t="shared" si="34"/>
        <v>44.1</v>
      </c>
      <c r="X174" s="150">
        <f t="shared" si="35"/>
        <v>8.82</v>
      </c>
      <c r="Y174" s="128">
        <v>69</v>
      </c>
      <c r="Z174" s="133">
        <f t="shared" si="36"/>
        <v>55.2</v>
      </c>
      <c r="AA174" s="111"/>
      <c r="AB174" s="111"/>
    </row>
    <row r="175" spans="1:44" x14ac:dyDescent="0.3">
      <c r="A175" s="105">
        <v>169</v>
      </c>
      <c r="B175" s="137">
        <v>671369</v>
      </c>
      <c r="C175" s="138" t="s">
        <v>276</v>
      </c>
      <c r="D175" s="154">
        <v>4</v>
      </c>
      <c r="E175" s="155">
        <v>6</v>
      </c>
      <c r="F175" s="155">
        <v>9</v>
      </c>
      <c r="G175" s="155">
        <v>7</v>
      </c>
      <c r="H175" s="155">
        <v>3.5</v>
      </c>
      <c r="I175" s="134">
        <f t="shared" si="39"/>
        <v>29.5</v>
      </c>
      <c r="J175" s="134">
        <f t="shared" si="40"/>
        <v>4.4249999999999998</v>
      </c>
      <c r="K175" s="11">
        <v>2.5</v>
      </c>
      <c r="L175" s="11">
        <v>2</v>
      </c>
      <c r="M175" s="11">
        <v>1</v>
      </c>
      <c r="N175" s="11">
        <v>2</v>
      </c>
      <c r="O175" s="11">
        <v>3</v>
      </c>
      <c r="P175" s="135">
        <f t="shared" si="41"/>
        <v>10.5</v>
      </c>
      <c r="Q175" s="135">
        <f t="shared" si="42"/>
        <v>0.52500000000000002</v>
      </c>
      <c r="R175" s="108">
        <f t="shared" si="29"/>
        <v>0.72499999999999998</v>
      </c>
      <c r="S175" s="108">
        <f t="shared" si="30"/>
        <v>0.99999999999999989</v>
      </c>
      <c r="T175" s="108">
        <f t="shared" si="31"/>
        <v>1.4</v>
      </c>
      <c r="U175" s="108">
        <f t="shared" si="32"/>
        <v>1.1500000000000001</v>
      </c>
      <c r="V175" s="108">
        <f t="shared" si="33"/>
        <v>0.67500000000000004</v>
      </c>
      <c r="W175" s="26">
        <f t="shared" si="34"/>
        <v>40</v>
      </c>
      <c r="X175" s="150">
        <f t="shared" si="35"/>
        <v>8</v>
      </c>
      <c r="Y175" s="139">
        <v>69</v>
      </c>
      <c r="Z175" s="133">
        <f t="shared" si="36"/>
        <v>55.2</v>
      </c>
      <c r="AA175" s="111"/>
      <c r="AB175" s="111"/>
    </row>
    <row r="176" spans="1:44" x14ac:dyDescent="0.3">
      <c r="A176" s="105">
        <v>170</v>
      </c>
      <c r="B176" s="140">
        <v>671370</v>
      </c>
      <c r="C176" s="141" t="s">
        <v>277</v>
      </c>
      <c r="D176" s="154">
        <v>5</v>
      </c>
      <c r="E176" s="155">
        <v>6</v>
      </c>
      <c r="F176" s="155">
        <v>4</v>
      </c>
      <c r="G176" s="155">
        <v>2.6</v>
      </c>
      <c r="H176" s="155">
        <v>9</v>
      </c>
      <c r="I176" s="134">
        <f t="shared" si="39"/>
        <v>26.6</v>
      </c>
      <c r="J176" s="134">
        <f t="shared" si="40"/>
        <v>3.99</v>
      </c>
      <c r="K176" s="11">
        <v>2</v>
      </c>
      <c r="L176" s="11">
        <v>1</v>
      </c>
      <c r="M176" s="11">
        <v>2</v>
      </c>
      <c r="N176" s="11">
        <v>3</v>
      </c>
      <c r="O176" s="11">
        <v>2</v>
      </c>
      <c r="P176" s="135">
        <f t="shared" si="41"/>
        <v>10</v>
      </c>
      <c r="Q176" s="135">
        <f t="shared" si="42"/>
        <v>0.5</v>
      </c>
      <c r="R176" s="108">
        <f t="shared" si="29"/>
        <v>0.85</v>
      </c>
      <c r="S176" s="108">
        <f t="shared" si="30"/>
        <v>0.95</v>
      </c>
      <c r="T176" s="108">
        <f t="shared" si="31"/>
        <v>0.7</v>
      </c>
      <c r="U176" s="108">
        <f t="shared" si="32"/>
        <v>0.54</v>
      </c>
      <c r="V176" s="108">
        <f t="shared" si="33"/>
        <v>1.45</v>
      </c>
      <c r="W176" s="26">
        <f t="shared" si="34"/>
        <v>36.6</v>
      </c>
      <c r="X176" s="150">
        <f t="shared" si="35"/>
        <v>7.32</v>
      </c>
      <c r="Y176" s="142">
        <v>45</v>
      </c>
      <c r="Z176" s="133">
        <f t="shared" si="36"/>
        <v>36</v>
      </c>
      <c r="AA176" s="111"/>
      <c r="AB176" s="111"/>
    </row>
    <row r="177" spans="1:28" x14ac:dyDescent="0.3">
      <c r="A177" s="105">
        <v>171</v>
      </c>
      <c r="B177" s="140">
        <v>671371</v>
      </c>
      <c r="C177" s="141" t="s">
        <v>278</v>
      </c>
      <c r="D177" s="45">
        <v>2</v>
      </c>
      <c r="E177" s="45">
        <v>1</v>
      </c>
      <c r="F177" s="45">
        <v>0</v>
      </c>
      <c r="G177" s="45">
        <v>1</v>
      </c>
      <c r="H177" s="45">
        <v>2</v>
      </c>
      <c r="I177" s="134">
        <f t="shared" si="39"/>
        <v>6</v>
      </c>
      <c r="J177" s="134">
        <f t="shared" si="40"/>
        <v>0.89999999999999991</v>
      </c>
      <c r="K177" s="11">
        <v>1</v>
      </c>
      <c r="L177" s="11">
        <v>1</v>
      </c>
      <c r="M177" s="11">
        <v>1</v>
      </c>
      <c r="N177" s="11">
        <v>1</v>
      </c>
      <c r="O177" s="11">
        <v>1</v>
      </c>
      <c r="P177" s="135">
        <f t="shared" si="41"/>
        <v>5</v>
      </c>
      <c r="Q177" s="135">
        <f t="shared" si="42"/>
        <v>0.25</v>
      </c>
      <c r="R177" s="108">
        <f t="shared" si="29"/>
        <v>0.35</v>
      </c>
      <c r="S177" s="108">
        <f t="shared" si="30"/>
        <v>0.2</v>
      </c>
      <c r="T177" s="108">
        <f t="shared" si="31"/>
        <v>0.05</v>
      </c>
      <c r="U177" s="108">
        <f t="shared" si="32"/>
        <v>0.2</v>
      </c>
      <c r="V177" s="108">
        <f t="shared" si="33"/>
        <v>0.35</v>
      </c>
      <c r="W177" s="26">
        <f t="shared" si="34"/>
        <v>11</v>
      </c>
      <c r="X177" s="150">
        <f t="shared" si="35"/>
        <v>2.2000000000000002</v>
      </c>
      <c r="Y177" s="142">
        <v>11</v>
      </c>
      <c r="Z177" s="133">
        <f t="shared" si="36"/>
        <v>8.8000000000000007</v>
      </c>
      <c r="AA177" s="111"/>
      <c r="AB177" s="111"/>
    </row>
    <row r="178" spans="1:28" x14ac:dyDescent="0.3">
      <c r="A178" s="105">
        <v>172</v>
      </c>
      <c r="B178" s="140">
        <v>671372</v>
      </c>
      <c r="C178" s="141" t="s">
        <v>279</v>
      </c>
      <c r="D178" s="45">
        <v>8</v>
      </c>
      <c r="E178" s="45">
        <v>9</v>
      </c>
      <c r="F178" s="45">
        <v>8</v>
      </c>
      <c r="G178" s="45">
        <v>7</v>
      </c>
      <c r="H178" s="45">
        <v>6</v>
      </c>
      <c r="I178" s="134">
        <f t="shared" si="39"/>
        <v>38</v>
      </c>
      <c r="J178" s="134">
        <f t="shared" si="40"/>
        <v>5.7</v>
      </c>
      <c r="K178" s="11">
        <v>1.5</v>
      </c>
      <c r="L178" s="11">
        <v>2</v>
      </c>
      <c r="M178" s="11">
        <v>1</v>
      </c>
      <c r="N178" s="11">
        <v>2</v>
      </c>
      <c r="O178" s="11">
        <v>3</v>
      </c>
      <c r="P178" s="135">
        <f t="shared" si="41"/>
        <v>9.5</v>
      </c>
      <c r="Q178" s="135">
        <f t="shared" si="42"/>
        <v>0.47500000000000003</v>
      </c>
      <c r="R178" s="108">
        <f t="shared" si="29"/>
        <v>1.2749999999999999</v>
      </c>
      <c r="S178" s="108">
        <f t="shared" si="30"/>
        <v>1.45</v>
      </c>
      <c r="T178" s="108">
        <f t="shared" si="31"/>
        <v>1.25</v>
      </c>
      <c r="U178" s="108">
        <f t="shared" si="32"/>
        <v>1.1500000000000001</v>
      </c>
      <c r="V178" s="108">
        <f t="shared" si="33"/>
        <v>1.0499999999999998</v>
      </c>
      <c r="W178" s="26">
        <f t="shared" si="34"/>
        <v>47.5</v>
      </c>
      <c r="X178" s="150">
        <f t="shared" si="35"/>
        <v>9.5</v>
      </c>
      <c r="Y178" s="142">
        <v>46</v>
      </c>
      <c r="Z178" s="133">
        <f t="shared" si="36"/>
        <v>36.800000000000004</v>
      </c>
      <c r="AA178" s="111"/>
      <c r="AB178" s="111"/>
    </row>
    <row r="179" spans="1:28" x14ac:dyDescent="0.3">
      <c r="A179" s="105">
        <v>173</v>
      </c>
      <c r="B179" s="140">
        <v>671373</v>
      </c>
      <c r="C179" s="141" t="s">
        <v>280</v>
      </c>
      <c r="D179" s="45">
        <v>10</v>
      </c>
      <c r="E179" s="45">
        <v>8</v>
      </c>
      <c r="F179" s="45">
        <v>11</v>
      </c>
      <c r="G179" s="45">
        <v>7</v>
      </c>
      <c r="H179" s="45">
        <v>9</v>
      </c>
      <c r="I179" s="134">
        <f t="shared" si="39"/>
        <v>45</v>
      </c>
      <c r="J179" s="134">
        <f t="shared" si="40"/>
        <v>6.75</v>
      </c>
      <c r="K179" s="11">
        <v>2</v>
      </c>
      <c r="L179" s="11">
        <v>1</v>
      </c>
      <c r="M179" s="11">
        <v>2</v>
      </c>
      <c r="N179" s="11">
        <v>3</v>
      </c>
      <c r="O179" s="11">
        <v>2</v>
      </c>
      <c r="P179" s="135">
        <f t="shared" si="41"/>
        <v>10</v>
      </c>
      <c r="Q179" s="135">
        <f t="shared" si="42"/>
        <v>0.5</v>
      </c>
      <c r="R179" s="108">
        <f t="shared" si="29"/>
        <v>1.6</v>
      </c>
      <c r="S179" s="108">
        <f t="shared" si="30"/>
        <v>1.25</v>
      </c>
      <c r="T179" s="108">
        <f t="shared" si="31"/>
        <v>1.75</v>
      </c>
      <c r="U179" s="108">
        <f t="shared" si="32"/>
        <v>1.2000000000000002</v>
      </c>
      <c r="V179" s="108">
        <f t="shared" si="33"/>
        <v>1.45</v>
      </c>
      <c r="W179" s="26">
        <f t="shared" si="34"/>
        <v>55</v>
      </c>
      <c r="X179" s="150">
        <f t="shared" si="35"/>
        <v>11</v>
      </c>
      <c r="Y179" s="142">
        <v>50</v>
      </c>
      <c r="Z179" s="133">
        <f t="shared" si="36"/>
        <v>40</v>
      </c>
      <c r="AA179" s="111"/>
      <c r="AB179" s="111"/>
    </row>
    <row r="180" spans="1:28" x14ac:dyDescent="0.3">
      <c r="A180" s="105">
        <v>174</v>
      </c>
      <c r="B180" s="140">
        <v>671374</v>
      </c>
      <c r="C180" s="141" t="s">
        <v>281</v>
      </c>
      <c r="D180" s="45">
        <v>5</v>
      </c>
      <c r="E180" s="45">
        <v>3.2</v>
      </c>
      <c r="F180" s="45">
        <v>5</v>
      </c>
      <c r="G180" s="45">
        <v>6</v>
      </c>
      <c r="H180" s="45">
        <v>8</v>
      </c>
      <c r="I180" s="134">
        <f t="shared" si="39"/>
        <v>27.2</v>
      </c>
      <c r="J180" s="134">
        <f t="shared" si="40"/>
        <v>4.08</v>
      </c>
      <c r="K180" s="11">
        <v>1.5</v>
      </c>
      <c r="L180" s="11">
        <v>3</v>
      </c>
      <c r="M180" s="11">
        <v>2</v>
      </c>
      <c r="N180" s="11">
        <v>2</v>
      </c>
      <c r="O180" s="11">
        <v>3</v>
      </c>
      <c r="P180" s="135">
        <f t="shared" si="41"/>
        <v>11.5</v>
      </c>
      <c r="Q180" s="135">
        <f t="shared" si="42"/>
        <v>0.57500000000000007</v>
      </c>
      <c r="R180" s="108">
        <f t="shared" si="29"/>
        <v>0.82499999999999996</v>
      </c>
      <c r="S180" s="108">
        <f t="shared" si="30"/>
        <v>0.63</v>
      </c>
      <c r="T180" s="108">
        <f t="shared" si="31"/>
        <v>0.85</v>
      </c>
      <c r="U180" s="108">
        <f t="shared" si="32"/>
        <v>0.99999999999999989</v>
      </c>
      <c r="V180" s="108">
        <f t="shared" si="33"/>
        <v>1.35</v>
      </c>
      <c r="W180" s="26">
        <f t="shared" si="34"/>
        <v>38.700000000000003</v>
      </c>
      <c r="X180" s="150">
        <f t="shared" si="35"/>
        <v>7.7400000000000011</v>
      </c>
      <c r="Y180" s="142">
        <v>44</v>
      </c>
      <c r="Z180" s="133">
        <f t="shared" si="36"/>
        <v>35.200000000000003</v>
      </c>
      <c r="AA180" s="111"/>
      <c r="AB180" s="111"/>
    </row>
    <row r="181" spans="1:28" x14ac:dyDescent="0.3">
      <c r="A181" s="105">
        <v>175</v>
      </c>
      <c r="B181" s="140">
        <v>671375</v>
      </c>
      <c r="C181" s="141" t="s">
        <v>282</v>
      </c>
      <c r="D181" s="45">
        <v>9</v>
      </c>
      <c r="E181" s="45">
        <v>8</v>
      </c>
      <c r="F181" s="45">
        <v>7</v>
      </c>
      <c r="G181" s="45">
        <v>5</v>
      </c>
      <c r="H181" s="45">
        <v>8</v>
      </c>
      <c r="I181" s="134">
        <f t="shared" si="39"/>
        <v>37</v>
      </c>
      <c r="J181" s="134">
        <f t="shared" si="40"/>
        <v>5.55</v>
      </c>
      <c r="K181" s="11">
        <v>1</v>
      </c>
      <c r="L181" s="11">
        <v>1.5</v>
      </c>
      <c r="M181" s="11">
        <v>2</v>
      </c>
      <c r="N181" s="11">
        <v>3</v>
      </c>
      <c r="O181" s="11">
        <v>2</v>
      </c>
      <c r="P181" s="135">
        <f t="shared" si="41"/>
        <v>9.5</v>
      </c>
      <c r="Q181" s="135">
        <f t="shared" si="42"/>
        <v>0.47500000000000003</v>
      </c>
      <c r="R181" s="108">
        <f t="shared" si="29"/>
        <v>1.4</v>
      </c>
      <c r="S181" s="108">
        <f t="shared" si="30"/>
        <v>1.2749999999999999</v>
      </c>
      <c r="T181" s="108">
        <f t="shared" si="31"/>
        <v>1.1500000000000001</v>
      </c>
      <c r="U181" s="108">
        <f t="shared" si="32"/>
        <v>0.9</v>
      </c>
      <c r="V181" s="108">
        <f t="shared" si="33"/>
        <v>1.3</v>
      </c>
      <c r="W181" s="26">
        <f t="shared" si="34"/>
        <v>46.5</v>
      </c>
      <c r="X181" s="150">
        <f t="shared" si="35"/>
        <v>9.3000000000000007</v>
      </c>
      <c r="Y181" s="142">
        <v>45</v>
      </c>
      <c r="Z181" s="133">
        <f t="shared" si="36"/>
        <v>36</v>
      </c>
      <c r="AA181" s="111"/>
      <c r="AB181" s="111"/>
    </row>
    <row r="182" spans="1:28" x14ac:dyDescent="0.3">
      <c r="A182" s="105">
        <v>176</v>
      </c>
      <c r="B182" s="140">
        <v>671376</v>
      </c>
      <c r="C182" s="141" t="s">
        <v>283</v>
      </c>
      <c r="D182" s="45">
        <v>10</v>
      </c>
      <c r="E182" s="45">
        <v>11</v>
      </c>
      <c r="F182" s="45">
        <v>9</v>
      </c>
      <c r="G182" s="45">
        <v>8</v>
      </c>
      <c r="H182" s="45">
        <v>7</v>
      </c>
      <c r="I182" s="134">
        <f t="shared" si="39"/>
        <v>45</v>
      </c>
      <c r="J182" s="134">
        <f t="shared" si="40"/>
        <v>6.75</v>
      </c>
      <c r="K182" s="11">
        <v>1.5</v>
      </c>
      <c r="L182" s="11">
        <v>2</v>
      </c>
      <c r="M182" s="11">
        <v>3</v>
      </c>
      <c r="N182" s="11">
        <v>2</v>
      </c>
      <c r="O182" s="11">
        <v>2</v>
      </c>
      <c r="P182" s="135">
        <f t="shared" si="41"/>
        <v>10.5</v>
      </c>
      <c r="Q182" s="135">
        <f t="shared" si="42"/>
        <v>0.52500000000000002</v>
      </c>
      <c r="R182" s="108">
        <f t="shared" si="29"/>
        <v>1.575</v>
      </c>
      <c r="S182" s="108">
        <f t="shared" si="30"/>
        <v>1.75</v>
      </c>
      <c r="T182" s="108">
        <f t="shared" si="31"/>
        <v>1.5</v>
      </c>
      <c r="U182" s="108">
        <f t="shared" si="32"/>
        <v>1.3</v>
      </c>
      <c r="V182" s="108">
        <f t="shared" si="33"/>
        <v>1.1500000000000001</v>
      </c>
      <c r="W182" s="26">
        <f t="shared" si="34"/>
        <v>55.5</v>
      </c>
      <c r="X182" s="150">
        <f t="shared" si="35"/>
        <v>11.100000000000001</v>
      </c>
      <c r="Y182" s="142">
        <v>80</v>
      </c>
      <c r="Z182" s="133">
        <f t="shared" si="36"/>
        <v>64</v>
      </c>
      <c r="AA182" s="111"/>
      <c r="AB182" s="111"/>
    </row>
    <row r="183" spans="1:28" x14ac:dyDescent="0.3">
      <c r="A183" s="105">
        <v>177</v>
      </c>
      <c r="B183" s="140">
        <v>671377</v>
      </c>
      <c r="C183" s="141" t="s">
        <v>284</v>
      </c>
      <c r="D183" s="45">
        <v>10</v>
      </c>
      <c r="E183" s="45">
        <v>9</v>
      </c>
      <c r="F183" s="45">
        <v>8</v>
      </c>
      <c r="G183" s="45">
        <v>7</v>
      </c>
      <c r="H183" s="45">
        <v>6</v>
      </c>
      <c r="I183" s="134">
        <f t="shared" si="39"/>
        <v>40</v>
      </c>
      <c r="J183" s="134">
        <f t="shared" si="40"/>
        <v>6</v>
      </c>
      <c r="K183" s="11">
        <v>2.5</v>
      </c>
      <c r="L183" s="11">
        <v>3</v>
      </c>
      <c r="M183" s="11">
        <v>2</v>
      </c>
      <c r="N183" s="11">
        <v>3</v>
      </c>
      <c r="O183" s="11">
        <v>2</v>
      </c>
      <c r="P183" s="135">
        <f t="shared" si="41"/>
        <v>12.5</v>
      </c>
      <c r="Q183" s="135">
        <f t="shared" si="42"/>
        <v>0.625</v>
      </c>
      <c r="R183" s="108">
        <f t="shared" si="29"/>
        <v>1.625</v>
      </c>
      <c r="S183" s="108">
        <f t="shared" si="30"/>
        <v>1.5</v>
      </c>
      <c r="T183" s="108">
        <f t="shared" si="31"/>
        <v>1.3</v>
      </c>
      <c r="U183" s="108">
        <f t="shared" si="32"/>
        <v>1.2000000000000002</v>
      </c>
      <c r="V183" s="108">
        <f t="shared" si="33"/>
        <v>0.99999999999999989</v>
      </c>
      <c r="W183" s="26">
        <f t="shared" si="34"/>
        <v>52.5</v>
      </c>
      <c r="X183" s="150">
        <f t="shared" si="35"/>
        <v>10.5</v>
      </c>
      <c r="Y183" s="142">
        <v>64</v>
      </c>
      <c r="Z183" s="133">
        <f t="shared" si="36"/>
        <v>51.2</v>
      </c>
      <c r="AA183" s="111"/>
      <c r="AB183" s="111"/>
    </row>
    <row r="184" spans="1:28" x14ac:dyDescent="0.3">
      <c r="A184" s="105">
        <v>178</v>
      </c>
      <c r="B184" s="140">
        <v>671378</v>
      </c>
      <c r="C184" s="141" t="s">
        <v>285</v>
      </c>
      <c r="D184" s="45"/>
      <c r="E184" s="45"/>
      <c r="F184" s="45"/>
      <c r="G184" s="45"/>
      <c r="H184" s="45"/>
      <c r="I184" s="134">
        <f t="shared" si="39"/>
        <v>0</v>
      </c>
      <c r="J184" s="134">
        <f t="shared" si="40"/>
        <v>0</v>
      </c>
      <c r="K184" s="11"/>
      <c r="L184" s="11"/>
      <c r="M184" s="11"/>
      <c r="N184" s="11"/>
      <c r="O184" s="11"/>
      <c r="P184" s="135">
        <f t="shared" si="41"/>
        <v>0</v>
      </c>
      <c r="Q184" s="135">
        <f t="shared" si="42"/>
        <v>0</v>
      </c>
      <c r="R184" s="108">
        <f t="shared" si="29"/>
        <v>0</v>
      </c>
      <c r="S184" s="108">
        <f t="shared" si="30"/>
        <v>0</v>
      </c>
      <c r="T184" s="108">
        <f t="shared" si="31"/>
        <v>0</v>
      </c>
      <c r="U184" s="108">
        <f t="shared" si="32"/>
        <v>0</v>
      </c>
      <c r="V184" s="108">
        <f t="shared" si="33"/>
        <v>0</v>
      </c>
      <c r="W184" s="26">
        <f t="shared" si="34"/>
        <v>0</v>
      </c>
      <c r="X184" s="150">
        <f t="shared" si="35"/>
        <v>0</v>
      </c>
      <c r="Y184" s="142" t="s">
        <v>105</v>
      </c>
      <c r="Z184" s="133" t="e">
        <f t="shared" si="36"/>
        <v>#VALUE!</v>
      </c>
      <c r="AA184" s="111"/>
      <c r="AB184" s="111"/>
    </row>
    <row r="185" spans="1:28" x14ac:dyDescent="0.3">
      <c r="A185" s="105">
        <v>179</v>
      </c>
      <c r="B185" s="140">
        <v>671379</v>
      </c>
      <c r="C185" s="141" t="s">
        <v>286</v>
      </c>
      <c r="D185" s="45">
        <v>10</v>
      </c>
      <c r="E185" s="45">
        <v>8</v>
      </c>
      <c r="F185" s="45">
        <v>9</v>
      </c>
      <c r="G185" s="45">
        <v>5</v>
      </c>
      <c r="H185" s="45">
        <v>7</v>
      </c>
      <c r="I185" s="134">
        <f t="shared" si="39"/>
        <v>39</v>
      </c>
      <c r="J185" s="134">
        <f t="shared" si="40"/>
        <v>5.85</v>
      </c>
      <c r="K185" s="11">
        <v>2</v>
      </c>
      <c r="L185" s="11">
        <v>2.5</v>
      </c>
      <c r="M185" s="11">
        <v>3</v>
      </c>
      <c r="N185" s="11">
        <v>2</v>
      </c>
      <c r="O185" s="11">
        <v>1</v>
      </c>
      <c r="P185" s="135">
        <f t="shared" si="41"/>
        <v>10.5</v>
      </c>
      <c r="Q185" s="135">
        <f t="shared" si="42"/>
        <v>0.52500000000000002</v>
      </c>
      <c r="R185" s="108">
        <f t="shared" si="29"/>
        <v>1.6</v>
      </c>
      <c r="S185" s="108">
        <f t="shared" si="30"/>
        <v>1.325</v>
      </c>
      <c r="T185" s="108">
        <f t="shared" si="31"/>
        <v>1.5</v>
      </c>
      <c r="U185" s="108">
        <f t="shared" si="32"/>
        <v>0.85</v>
      </c>
      <c r="V185" s="108">
        <f t="shared" si="33"/>
        <v>1.1000000000000001</v>
      </c>
      <c r="W185" s="26">
        <f t="shared" si="34"/>
        <v>49.5</v>
      </c>
      <c r="X185" s="150">
        <f t="shared" si="35"/>
        <v>9.9</v>
      </c>
      <c r="Y185" s="142">
        <v>53</v>
      </c>
      <c r="Z185" s="133">
        <f t="shared" si="36"/>
        <v>42.400000000000006</v>
      </c>
      <c r="AA185" s="111"/>
      <c r="AB185" s="111"/>
    </row>
    <row r="186" spans="1:28" x14ac:dyDescent="0.3">
      <c r="A186" s="105">
        <v>180</v>
      </c>
      <c r="B186" s="140">
        <v>671380</v>
      </c>
      <c r="C186" s="141" t="s">
        <v>287</v>
      </c>
      <c r="D186" s="45">
        <v>3.9</v>
      </c>
      <c r="E186" s="45">
        <v>10</v>
      </c>
      <c r="F186" s="45">
        <v>9</v>
      </c>
      <c r="G186" s="45">
        <v>4.5</v>
      </c>
      <c r="H186" s="45">
        <v>8</v>
      </c>
      <c r="I186" s="134">
        <f t="shared" si="39"/>
        <v>35.4</v>
      </c>
      <c r="J186" s="134">
        <f t="shared" si="40"/>
        <v>5.31</v>
      </c>
      <c r="K186" s="11">
        <v>2.5</v>
      </c>
      <c r="L186" s="11">
        <v>3</v>
      </c>
      <c r="M186" s="11">
        <v>2</v>
      </c>
      <c r="N186" s="11">
        <v>1</v>
      </c>
      <c r="O186" s="11">
        <v>2</v>
      </c>
      <c r="P186" s="135">
        <f t="shared" si="41"/>
        <v>10.5</v>
      </c>
      <c r="Q186" s="135">
        <f t="shared" si="42"/>
        <v>0.52500000000000002</v>
      </c>
      <c r="R186" s="108">
        <f t="shared" si="29"/>
        <v>0.71</v>
      </c>
      <c r="S186" s="108">
        <f t="shared" si="30"/>
        <v>1.65</v>
      </c>
      <c r="T186" s="108">
        <f t="shared" si="31"/>
        <v>1.45</v>
      </c>
      <c r="U186" s="108">
        <f t="shared" si="32"/>
        <v>0.72499999999999998</v>
      </c>
      <c r="V186" s="108">
        <f t="shared" si="33"/>
        <v>1.3</v>
      </c>
      <c r="W186" s="26">
        <f t="shared" si="34"/>
        <v>45.9</v>
      </c>
      <c r="X186" s="150">
        <f t="shared" si="35"/>
        <v>9.18</v>
      </c>
      <c r="Y186" s="142">
        <v>70</v>
      </c>
      <c r="Z186" s="133">
        <f t="shared" si="36"/>
        <v>56</v>
      </c>
      <c r="AA186" s="111"/>
      <c r="AB186" s="111"/>
    </row>
    <row r="187" spans="1:28" x14ac:dyDescent="0.3">
      <c r="A187" s="105">
        <v>181</v>
      </c>
      <c r="B187" s="140">
        <v>671381</v>
      </c>
      <c r="C187" s="141" t="s">
        <v>288</v>
      </c>
      <c r="D187" s="45">
        <v>6</v>
      </c>
      <c r="E187" s="45">
        <v>9</v>
      </c>
      <c r="F187" s="45">
        <v>8</v>
      </c>
      <c r="G187" s="45">
        <v>7</v>
      </c>
      <c r="H187" s="45">
        <v>5.2</v>
      </c>
      <c r="I187" s="134">
        <f t="shared" si="39"/>
        <v>35.200000000000003</v>
      </c>
      <c r="J187" s="134">
        <f t="shared" si="40"/>
        <v>5.28</v>
      </c>
      <c r="K187" s="11">
        <v>2</v>
      </c>
      <c r="L187" s="11">
        <v>3</v>
      </c>
      <c r="M187" s="11">
        <v>2</v>
      </c>
      <c r="N187" s="11">
        <v>1</v>
      </c>
      <c r="O187" s="11">
        <v>2</v>
      </c>
      <c r="P187" s="135">
        <f t="shared" si="41"/>
        <v>10</v>
      </c>
      <c r="Q187" s="135">
        <f t="shared" si="42"/>
        <v>0.5</v>
      </c>
      <c r="R187" s="108">
        <f t="shared" si="29"/>
        <v>0.99999999999999989</v>
      </c>
      <c r="S187" s="108">
        <f t="shared" si="30"/>
        <v>1.5</v>
      </c>
      <c r="T187" s="108">
        <f t="shared" si="31"/>
        <v>1.3</v>
      </c>
      <c r="U187" s="108">
        <f t="shared" si="32"/>
        <v>1.1000000000000001</v>
      </c>
      <c r="V187" s="108">
        <f t="shared" si="33"/>
        <v>0.88</v>
      </c>
      <c r="W187" s="26">
        <f t="shared" si="34"/>
        <v>45.2</v>
      </c>
      <c r="X187" s="150">
        <f t="shared" si="35"/>
        <v>9.0400000000000009</v>
      </c>
      <c r="Y187" s="142">
        <v>57</v>
      </c>
      <c r="Z187" s="133">
        <f t="shared" si="36"/>
        <v>45.6</v>
      </c>
      <c r="AA187" s="111"/>
      <c r="AB187" s="111"/>
    </row>
    <row r="188" spans="1:28" x14ac:dyDescent="0.3">
      <c r="A188" s="105">
        <v>182</v>
      </c>
      <c r="B188" s="140">
        <v>671382</v>
      </c>
      <c r="C188" s="141" t="s">
        <v>289</v>
      </c>
      <c r="D188" s="45">
        <v>9</v>
      </c>
      <c r="E188" s="45">
        <v>8</v>
      </c>
      <c r="F188" s="45">
        <v>6</v>
      </c>
      <c r="G188" s="45">
        <v>7</v>
      </c>
      <c r="H188" s="45">
        <v>5</v>
      </c>
      <c r="I188" s="134">
        <f t="shared" si="39"/>
        <v>35</v>
      </c>
      <c r="J188" s="134">
        <f t="shared" si="40"/>
        <v>5.25</v>
      </c>
      <c r="K188" s="11">
        <v>2.5</v>
      </c>
      <c r="L188" s="11">
        <v>3</v>
      </c>
      <c r="M188" s="11">
        <v>2</v>
      </c>
      <c r="N188" s="11">
        <v>2</v>
      </c>
      <c r="O188" s="11">
        <v>2</v>
      </c>
      <c r="P188" s="135">
        <f t="shared" si="41"/>
        <v>11.5</v>
      </c>
      <c r="Q188" s="135">
        <f t="shared" si="42"/>
        <v>0.57500000000000007</v>
      </c>
      <c r="R188" s="108">
        <f t="shared" si="29"/>
        <v>1.4749999999999999</v>
      </c>
      <c r="S188" s="108">
        <f t="shared" si="30"/>
        <v>1.35</v>
      </c>
      <c r="T188" s="108">
        <f t="shared" si="31"/>
        <v>0.99999999999999989</v>
      </c>
      <c r="U188" s="108">
        <f t="shared" si="32"/>
        <v>1.1500000000000001</v>
      </c>
      <c r="V188" s="108">
        <f t="shared" si="33"/>
        <v>0.85</v>
      </c>
      <c r="W188" s="26">
        <f t="shared" si="34"/>
        <v>46.5</v>
      </c>
      <c r="X188" s="150">
        <f t="shared" si="35"/>
        <v>9.3000000000000007</v>
      </c>
      <c r="Y188" s="142">
        <v>55</v>
      </c>
      <c r="Z188" s="133">
        <f t="shared" si="36"/>
        <v>44</v>
      </c>
      <c r="AA188" s="111"/>
      <c r="AB188" s="111"/>
    </row>
    <row r="189" spans="1:28" x14ac:dyDescent="0.3">
      <c r="A189" s="105">
        <v>183</v>
      </c>
      <c r="B189" s="140">
        <v>671383</v>
      </c>
      <c r="C189" s="141" t="s">
        <v>290</v>
      </c>
      <c r="D189" s="45"/>
      <c r="E189" s="45"/>
      <c r="F189" s="45"/>
      <c r="G189" s="45"/>
      <c r="H189" s="45"/>
      <c r="I189" s="134">
        <f t="shared" si="39"/>
        <v>0</v>
      </c>
      <c r="J189" s="134">
        <f t="shared" si="40"/>
        <v>0</v>
      </c>
      <c r="K189" s="11"/>
      <c r="L189" s="11"/>
      <c r="M189" s="11"/>
      <c r="N189" s="11"/>
      <c r="O189" s="11"/>
      <c r="P189" s="135">
        <f t="shared" si="41"/>
        <v>0</v>
      </c>
      <c r="Q189" s="135">
        <f t="shared" si="42"/>
        <v>0</v>
      </c>
      <c r="R189" s="108">
        <f t="shared" si="29"/>
        <v>0</v>
      </c>
      <c r="S189" s="108">
        <f t="shared" si="30"/>
        <v>0</v>
      </c>
      <c r="T189" s="108">
        <f t="shared" si="31"/>
        <v>0</v>
      </c>
      <c r="U189" s="108">
        <f t="shared" si="32"/>
        <v>0</v>
      </c>
      <c r="V189" s="108">
        <f t="shared" si="33"/>
        <v>0</v>
      </c>
      <c r="W189" s="26">
        <f t="shared" si="34"/>
        <v>0</v>
      </c>
      <c r="X189" s="150">
        <f t="shared" si="35"/>
        <v>0</v>
      </c>
      <c r="Y189" s="142" t="s">
        <v>105</v>
      </c>
      <c r="Z189" s="133" t="e">
        <f t="shared" si="36"/>
        <v>#VALUE!</v>
      </c>
      <c r="AA189" s="111"/>
      <c r="AB189" s="111"/>
    </row>
    <row r="190" spans="1:28" x14ac:dyDescent="0.3">
      <c r="A190" s="105">
        <v>184</v>
      </c>
      <c r="B190" s="140">
        <v>671384</v>
      </c>
      <c r="C190" s="141" t="s">
        <v>291</v>
      </c>
      <c r="D190" s="45">
        <v>8</v>
      </c>
      <c r="E190" s="45">
        <v>4</v>
      </c>
      <c r="F190" s="45">
        <v>7</v>
      </c>
      <c r="G190" s="45">
        <v>9</v>
      </c>
      <c r="H190" s="45">
        <v>6</v>
      </c>
      <c r="I190" s="134">
        <f t="shared" si="39"/>
        <v>34</v>
      </c>
      <c r="J190" s="134">
        <f t="shared" si="40"/>
        <v>5.0999999999999996</v>
      </c>
      <c r="K190" s="11">
        <v>2</v>
      </c>
      <c r="L190" s="11">
        <v>2.5</v>
      </c>
      <c r="M190" s="11">
        <v>3</v>
      </c>
      <c r="N190" s="11">
        <v>2</v>
      </c>
      <c r="O190" s="11">
        <v>1</v>
      </c>
      <c r="P190" s="135">
        <f t="shared" si="41"/>
        <v>10.5</v>
      </c>
      <c r="Q190" s="135">
        <f t="shared" si="42"/>
        <v>0.52500000000000002</v>
      </c>
      <c r="R190" s="108">
        <f t="shared" si="29"/>
        <v>1.3</v>
      </c>
      <c r="S190" s="108">
        <f t="shared" si="30"/>
        <v>0.72499999999999998</v>
      </c>
      <c r="T190" s="108">
        <f t="shared" si="31"/>
        <v>1.2000000000000002</v>
      </c>
      <c r="U190" s="108">
        <f t="shared" si="32"/>
        <v>1.45</v>
      </c>
      <c r="V190" s="108">
        <f t="shared" si="33"/>
        <v>0.95</v>
      </c>
      <c r="W190" s="26">
        <f t="shared" si="34"/>
        <v>44.5</v>
      </c>
      <c r="X190" s="150">
        <f t="shared" si="35"/>
        <v>8.9</v>
      </c>
      <c r="Y190" s="142">
        <v>52</v>
      </c>
      <c r="Z190" s="133">
        <f t="shared" si="36"/>
        <v>41.6</v>
      </c>
      <c r="AA190" s="111"/>
      <c r="AB190" s="111"/>
    </row>
    <row r="191" spans="1:28" x14ac:dyDescent="0.3">
      <c r="A191" s="105">
        <v>185</v>
      </c>
      <c r="B191" s="140">
        <v>671385</v>
      </c>
      <c r="C191" s="141" t="s">
        <v>292</v>
      </c>
      <c r="D191" s="45">
        <v>6</v>
      </c>
      <c r="E191" s="45">
        <v>5</v>
      </c>
      <c r="F191" s="45">
        <v>7</v>
      </c>
      <c r="G191" s="45">
        <v>8</v>
      </c>
      <c r="H191" s="45">
        <v>9</v>
      </c>
      <c r="I191" s="134">
        <f t="shared" si="39"/>
        <v>35</v>
      </c>
      <c r="J191" s="134">
        <f t="shared" si="40"/>
        <v>5.25</v>
      </c>
      <c r="K191" s="11">
        <v>2</v>
      </c>
      <c r="L191" s="11">
        <v>1.5</v>
      </c>
      <c r="M191" s="11">
        <v>3</v>
      </c>
      <c r="N191" s="11">
        <v>2</v>
      </c>
      <c r="O191" s="11">
        <v>1</v>
      </c>
      <c r="P191" s="135">
        <f t="shared" si="41"/>
        <v>9.5</v>
      </c>
      <c r="Q191" s="135">
        <f t="shared" si="42"/>
        <v>0.47500000000000003</v>
      </c>
      <c r="R191" s="108">
        <f t="shared" si="29"/>
        <v>0.99999999999999989</v>
      </c>
      <c r="S191" s="108">
        <f t="shared" si="30"/>
        <v>0.82499999999999996</v>
      </c>
      <c r="T191" s="108">
        <f t="shared" si="31"/>
        <v>1.2000000000000002</v>
      </c>
      <c r="U191" s="108">
        <f t="shared" si="32"/>
        <v>1.3</v>
      </c>
      <c r="V191" s="108">
        <f t="shared" si="33"/>
        <v>1.4</v>
      </c>
      <c r="W191" s="26">
        <f t="shared" si="34"/>
        <v>44.5</v>
      </c>
      <c r="X191" s="150">
        <f t="shared" si="35"/>
        <v>8.9</v>
      </c>
      <c r="Y191" s="142">
        <v>65</v>
      </c>
      <c r="Z191" s="133">
        <f t="shared" si="36"/>
        <v>52</v>
      </c>
      <c r="AA191" s="111"/>
      <c r="AB191" s="111"/>
    </row>
    <row r="192" spans="1:28" x14ac:dyDescent="0.3">
      <c r="A192" s="105">
        <v>186</v>
      </c>
      <c r="B192" s="140">
        <v>671386</v>
      </c>
      <c r="C192" s="141" t="s">
        <v>293</v>
      </c>
      <c r="D192" s="45">
        <v>3</v>
      </c>
      <c r="E192" s="45">
        <v>4</v>
      </c>
      <c r="F192" s="45">
        <v>5</v>
      </c>
      <c r="G192" s="45">
        <v>6</v>
      </c>
      <c r="H192" s="45">
        <v>4</v>
      </c>
      <c r="I192" s="134">
        <f t="shared" si="39"/>
        <v>22</v>
      </c>
      <c r="J192" s="134">
        <f t="shared" si="40"/>
        <v>3.3</v>
      </c>
      <c r="K192" s="11">
        <v>1.5</v>
      </c>
      <c r="L192" s="11">
        <v>2</v>
      </c>
      <c r="M192" s="11">
        <v>2</v>
      </c>
      <c r="N192" s="11">
        <v>1</v>
      </c>
      <c r="O192" s="11">
        <v>2</v>
      </c>
      <c r="P192" s="135">
        <f t="shared" si="41"/>
        <v>8.5</v>
      </c>
      <c r="Q192" s="135">
        <f t="shared" si="42"/>
        <v>0.42500000000000004</v>
      </c>
      <c r="R192" s="108">
        <f t="shared" si="29"/>
        <v>0.52499999999999991</v>
      </c>
      <c r="S192" s="108">
        <f t="shared" si="30"/>
        <v>0.7</v>
      </c>
      <c r="T192" s="108">
        <f t="shared" si="31"/>
        <v>0.85</v>
      </c>
      <c r="U192" s="108">
        <f t="shared" si="32"/>
        <v>0.95</v>
      </c>
      <c r="V192" s="108">
        <f t="shared" si="33"/>
        <v>0.7</v>
      </c>
      <c r="W192" s="26">
        <f t="shared" si="34"/>
        <v>30.5</v>
      </c>
      <c r="X192" s="150">
        <f t="shared" si="35"/>
        <v>6.1000000000000005</v>
      </c>
      <c r="Y192" s="142">
        <v>35</v>
      </c>
      <c r="Z192" s="133">
        <f t="shared" si="36"/>
        <v>28</v>
      </c>
      <c r="AA192" s="111"/>
      <c r="AB192" s="111"/>
    </row>
    <row r="193" spans="1:28" x14ac:dyDescent="0.3">
      <c r="A193" s="105">
        <v>187</v>
      </c>
      <c r="B193" s="140">
        <v>671387</v>
      </c>
      <c r="C193" s="141" t="s">
        <v>294</v>
      </c>
      <c r="D193" s="45">
        <v>10</v>
      </c>
      <c r="E193" s="45">
        <v>5</v>
      </c>
      <c r="F193" s="45">
        <v>6</v>
      </c>
      <c r="G193" s="45">
        <v>8</v>
      </c>
      <c r="H193" s="45">
        <v>4</v>
      </c>
      <c r="I193" s="134">
        <f t="shared" si="39"/>
        <v>33</v>
      </c>
      <c r="J193" s="134">
        <f t="shared" si="40"/>
        <v>4.95</v>
      </c>
      <c r="K193" s="11">
        <v>1.5</v>
      </c>
      <c r="L193" s="11">
        <v>3</v>
      </c>
      <c r="M193" s="11">
        <v>2</v>
      </c>
      <c r="N193" s="11">
        <v>1</v>
      </c>
      <c r="O193" s="11">
        <v>2</v>
      </c>
      <c r="P193" s="135">
        <f t="shared" si="41"/>
        <v>9.5</v>
      </c>
      <c r="Q193" s="135">
        <f t="shared" si="42"/>
        <v>0.47500000000000003</v>
      </c>
      <c r="R193" s="108">
        <f t="shared" si="29"/>
        <v>1.575</v>
      </c>
      <c r="S193" s="108">
        <f t="shared" si="30"/>
        <v>0.9</v>
      </c>
      <c r="T193" s="108">
        <f t="shared" si="31"/>
        <v>0.99999999999999989</v>
      </c>
      <c r="U193" s="108">
        <f t="shared" si="32"/>
        <v>1.25</v>
      </c>
      <c r="V193" s="108">
        <f t="shared" si="33"/>
        <v>0.7</v>
      </c>
      <c r="W193" s="26">
        <f t="shared" si="34"/>
        <v>42.5</v>
      </c>
      <c r="X193" s="150">
        <f t="shared" si="35"/>
        <v>8.5</v>
      </c>
      <c r="Y193" s="142">
        <v>80</v>
      </c>
      <c r="Z193" s="133">
        <f t="shared" si="36"/>
        <v>64</v>
      </c>
      <c r="AA193" s="111"/>
      <c r="AB193" s="111"/>
    </row>
    <row r="194" spans="1:28" x14ac:dyDescent="0.3">
      <c r="A194" s="105">
        <v>188</v>
      </c>
      <c r="B194" s="140">
        <v>671388</v>
      </c>
      <c r="C194" s="141" t="s">
        <v>295</v>
      </c>
      <c r="D194" s="151">
        <v>7</v>
      </c>
      <c r="E194" s="151">
        <v>5</v>
      </c>
      <c r="F194" s="151">
        <v>9</v>
      </c>
      <c r="G194" s="151">
        <v>9</v>
      </c>
      <c r="H194" s="151">
        <v>5</v>
      </c>
      <c r="I194" s="134">
        <f t="shared" si="39"/>
        <v>35</v>
      </c>
      <c r="J194" s="134">
        <f t="shared" si="40"/>
        <v>5.25</v>
      </c>
      <c r="K194" s="11">
        <v>2.5</v>
      </c>
      <c r="L194" s="11">
        <v>3</v>
      </c>
      <c r="M194" s="11">
        <v>2</v>
      </c>
      <c r="N194" s="11">
        <v>2</v>
      </c>
      <c r="O194" s="11">
        <v>2</v>
      </c>
      <c r="P194" s="135">
        <f t="shared" si="41"/>
        <v>11.5</v>
      </c>
      <c r="Q194" s="135">
        <f t="shared" si="42"/>
        <v>0.57500000000000007</v>
      </c>
      <c r="R194" s="108">
        <f t="shared" si="29"/>
        <v>1.175</v>
      </c>
      <c r="S194" s="108">
        <f t="shared" si="30"/>
        <v>0.9</v>
      </c>
      <c r="T194" s="108">
        <f t="shared" si="31"/>
        <v>1.45</v>
      </c>
      <c r="U194" s="108">
        <f t="shared" si="32"/>
        <v>1.45</v>
      </c>
      <c r="V194" s="108">
        <f t="shared" si="33"/>
        <v>0.85</v>
      </c>
      <c r="W194" s="26">
        <f t="shared" si="34"/>
        <v>46.5</v>
      </c>
      <c r="X194" s="150">
        <f t="shared" si="35"/>
        <v>9.3000000000000007</v>
      </c>
      <c r="Y194" s="142">
        <v>43</v>
      </c>
      <c r="Z194" s="133">
        <f t="shared" si="36"/>
        <v>34.4</v>
      </c>
      <c r="AA194" s="111"/>
      <c r="AB194" s="111"/>
    </row>
    <row r="195" spans="1:28" x14ac:dyDescent="0.3">
      <c r="A195" s="105">
        <v>189</v>
      </c>
      <c r="B195" s="140">
        <v>671389</v>
      </c>
      <c r="C195" s="141" t="s">
        <v>296</v>
      </c>
      <c r="D195" s="45">
        <v>9</v>
      </c>
      <c r="E195" s="45">
        <v>6</v>
      </c>
      <c r="F195" s="45">
        <v>8</v>
      </c>
      <c r="G195" s="45">
        <v>4</v>
      </c>
      <c r="H195" s="45">
        <v>5</v>
      </c>
      <c r="I195" s="134">
        <f t="shared" si="39"/>
        <v>32</v>
      </c>
      <c r="J195" s="134">
        <f t="shared" si="40"/>
        <v>4.8</v>
      </c>
      <c r="K195" s="11">
        <v>2.5</v>
      </c>
      <c r="L195" s="11">
        <v>3</v>
      </c>
      <c r="M195" s="11">
        <v>3</v>
      </c>
      <c r="N195" s="11">
        <v>2</v>
      </c>
      <c r="O195" s="11">
        <v>3</v>
      </c>
      <c r="P195" s="135">
        <f t="shared" si="41"/>
        <v>13.5</v>
      </c>
      <c r="Q195" s="135">
        <f t="shared" si="42"/>
        <v>0.67500000000000004</v>
      </c>
      <c r="R195" s="108">
        <f t="shared" si="29"/>
        <v>1.4749999999999999</v>
      </c>
      <c r="S195" s="108">
        <f t="shared" si="30"/>
        <v>1.0499999999999998</v>
      </c>
      <c r="T195" s="108">
        <f t="shared" si="31"/>
        <v>1.35</v>
      </c>
      <c r="U195" s="108">
        <f t="shared" si="32"/>
        <v>0.7</v>
      </c>
      <c r="V195" s="108">
        <f t="shared" si="33"/>
        <v>0.9</v>
      </c>
      <c r="W195" s="26">
        <f t="shared" si="34"/>
        <v>45.5</v>
      </c>
      <c r="X195" s="150">
        <f t="shared" si="35"/>
        <v>9.1</v>
      </c>
      <c r="Y195" s="142">
        <v>59</v>
      </c>
      <c r="Z195" s="133">
        <f t="shared" si="36"/>
        <v>47.2</v>
      </c>
      <c r="AA195" s="111"/>
      <c r="AB195" s="111"/>
    </row>
    <row r="196" spans="1:28" x14ac:dyDescent="0.3">
      <c r="A196" s="105">
        <v>190</v>
      </c>
      <c r="B196" s="140">
        <v>671390</v>
      </c>
      <c r="C196" s="141" t="s">
        <v>297</v>
      </c>
      <c r="D196" s="45">
        <v>4</v>
      </c>
      <c r="E196" s="45">
        <v>3</v>
      </c>
      <c r="F196" s="45">
        <v>4</v>
      </c>
      <c r="G196" s="45">
        <v>2</v>
      </c>
      <c r="H196" s="45">
        <v>4</v>
      </c>
      <c r="I196" s="134">
        <f t="shared" si="39"/>
        <v>17</v>
      </c>
      <c r="J196" s="134">
        <f t="shared" si="40"/>
        <v>2.5499999999999998</v>
      </c>
      <c r="K196" s="11">
        <v>1</v>
      </c>
      <c r="L196" s="11">
        <v>2</v>
      </c>
      <c r="M196" s="11">
        <v>2.5</v>
      </c>
      <c r="N196" s="11">
        <v>3</v>
      </c>
      <c r="O196" s="11">
        <v>2</v>
      </c>
      <c r="P196" s="135">
        <f t="shared" si="41"/>
        <v>10.5</v>
      </c>
      <c r="Q196" s="135">
        <f t="shared" si="42"/>
        <v>0.52500000000000002</v>
      </c>
      <c r="R196" s="108">
        <f t="shared" si="29"/>
        <v>0.65</v>
      </c>
      <c r="S196" s="108">
        <f t="shared" si="30"/>
        <v>0.54999999999999993</v>
      </c>
      <c r="T196" s="108">
        <f t="shared" si="31"/>
        <v>0.72499999999999998</v>
      </c>
      <c r="U196" s="108">
        <f t="shared" si="32"/>
        <v>0.45</v>
      </c>
      <c r="V196" s="108">
        <f t="shared" si="33"/>
        <v>0.7</v>
      </c>
      <c r="W196" s="26">
        <f t="shared" si="34"/>
        <v>27.5</v>
      </c>
      <c r="X196" s="150">
        <f t="shared" si="35"/>
        <v>5.5</v>
      </c>
      <c r="Y196" s="142">
        <v>24</v>
      </c>
      <c r="Z196" s="133">
        <f t="shared" si="36"/>
        <v>19.200000000000003</v>
      </c>
      <c r="AA196" s="111"/>
      <c r="AB196" s="111"/>
    </row>
    <row r="197" spans="1:28" x14ac:dyDescent="0.3">
      <c r="A197" s="105">
        <v>191</v>
      </c>
      <c r="B197" s="140">
        <v>671391</v>
      </c>
      <c r="C197" s="141" t="s">
        <v>298</v>
      </c>
      <c r="D197" s="45">
        <v>6</v>
      </c>
      <c r="E197" s="45">
        <v>4</v>
      </c>
      <c r="F197" s="45">
        <v>5</v>
      </c>
      <c r="G197" s="45">
        <v>6</v>
      </c>
      <c r="H197" s="45">
        <v>4</v>
      </c>
      <c r="I197" s="134">
        <f t="shared" si="39"/>
        <v>25</v>
      </c>
      <c r="J197" s="134">
        <f t="shared" si="40"/>
        <v>3.75</v>
      </c>
      <c r="K197" s="11">
        <v>2</v>
      </c>
      <c r="L197" s="11">
        <v>2.5</v>
      </c>
      <c r="M197" s="11">
        <v>3</v>
      </c>
      <c r="N197" s="11">
        <v>2</v>
      </c>
      <c r="O197" s="11">
        <v>1</v>
      </c>
      <c r="P197" s="135">
        <f t="shared" si="41"/>
        <v>10.5</v>
      </c>
      <c r="Q197" s="135">
        <f t="shared" si="42"/>
        <v>0.52500000000000002</v>
      </c>
      <c r="R197" s="108">
        <f t="shared" si="29"/>
        <v>0.99999999999999989</v>
      </c>
      <c r="S197" s="108">
        <f t="shared" si="30"/>
        <v>0.72499999999999998</v>
      </c>
      <c r="T197" s="108">
        <f t="shared" si="31"/>
        <v>0.9</v>
      </c>
      <c r="U197" s="108">
        <f t="shared" si="32"/>
        <v>0.99999999999999989</v>
      </c>
      <c r="V197" s="108">
        <f t="shared" si="33"/>
        <v>0.65</v>
      </c>
      <c r="W197" s="26">
        <f t="shared" si="34"/>
        <v>35.5</v>
      </c>
      <c r="X197" s="150">
        <f t="shared" si="35"/>
        <v>7.1000000000000005</v>
      </c>
      <c r="Y197" s="142">
        <v>48</v>
      </c>
      <c r="Z197" s="133">
        <f t="shared" si="36"/>
        <v>38.400000000000006</v>
      </c>
      <c r="AA197" s="111"/>
      <c r="AB197" s="111"/>
    </row>
    <row r="198" spans="1:28" x14ac:dyDescent="0.3">
      <c r="A198" s="105">
        <v>192</v>
      </c>
      <c r="B198" s="140">
        <v>671392</v>
      </c>
      <c r="C198" s="141" t="s">
        <v>299</v>
      </c>
      <c r="D198" s="45">
        <v>4</v>
      </c>
      <c r="E198" s="45">
        <v>5</v>
      </c>
      <c r="F198" s="45">
        <v>6</v>
      </c>
      <c r="G198" s="45">
        <v>4</v>
      </c>
      <c r="H198" s="45">
        <v>3</v>
      </c>
      <c r="I198" s="134">
        <f t="shared" si="39"/>
        <v>22</v>
      </c>
      <c r="J198" s="134">
        <f t="shared" si="40"/>
        <v>3.3</v>
      </c>
      <c r="K198" s="11">
        <v>2</v>
      </c>
      <c r="L198" s="11">
        <v>1</v>
      </c>
      <c r="M198" s="11">
        <v>2</v>
      </c>
      <c r="N198" s="11">
        <v>3</v>
      </c>
      <c r="O198" s="11">
        <v>2</v>
      </c>
      <c r="P198" s="135">
        <f t="shared" si="41"/>
        <v>10</v>
      </c>
      <c r="Q198" s="135">
        <f t="shared" si="42"/>
        <v>0.5</v>
      </c>
      <c r="R198" s="108">
        <f t="shared" si="29"/>
        <v>0.7</v>
      </c>
      <c r="S198" s="108">
        <f t="shared" si="30"/>
        <v>0.8</v>
      </c>
      <c r="T198" s="108">
        <f t="shared" si="31"/>
        <v>0.99999999999999989</v>
      </c>
      <c r="U198" s="108">
        <f t="shared" si="32"/>
        <v>0.75</v>
      </c>
      <c r="V198" s="108">
        <f t="shared" si="33"/>
        <v>0.54999999999999993</v>
      </c>
      <c r="W198" s="26">
        <f t="shared" si="34"/>
        <v>32</v>
      </c>
      <c r="X198" s="150">
        <f t="shared" si="35"/>
        <v>6.4</v>
      </c>
      <c r="Y198" s="142">
        <v>48</v>
      </c>
      <c r="Z198" s="133">
        <f t="shared" si="36"/>
        <v>38.400000000000006</v>
      </c>
      <c r="AA198" s="111"/>
      <c r="AB198" s="111"/>
    </row>
    <row r="199" spans="1:28" x14ac:dyDescent="0.3">
      <c r="A199" s="105">
        <v>193</v>
      </c>
      <c r="B199" s="140">
        <v>671393</v>
      </c>
      <c r="C199" s="141" t="s">
        <v>300</v>
      </c>
      <c r="D199" s="45">
        <v>5</v>
      </c>
      <c r="E199" s="45">
        <v>8</v>
      </c>
      <c r="F199" s="45">
        <v>6</v>
      </c>
      <c r="G199" s="45">
        <v>2.2999999999999998</v>
      </c>
      <c r="H199" s="45">
        <v>3</v>
      </c>
      <c r="I199" s="134">
        <f t="shared" si="39"/>
        <v>24.3</v>
      </c>
      <c r="J199" s="134">
        <f t="shared" si="40"/>
        <v>3.645</v>
      </c>
      <c r="K199" s="11">
        <v>2.5</v>
      </c>
      <c r="L199" s="11">
        <v>3</v>
      </c>
      <c r="M199" s="11">
        <v>2</v>
      </c>
      <c r="N199" s="11">
        <v>1</v>
      </c>
      <c r="O199" s="11">
        <v>2</v>
      </c>
      <c r="P199" s="135">
        <f t="shared" si="41"/>
        <v>10.5</v>
      </c>
      <c r="Q199" s="135">
        <f t="shared" si="42"/>
        <v>0.52500000000000002</v>
      </c>
      <c r="R199" s="108">
        <f t="shared" si="29"/>
        <v>0.875</v>
      </c>
      <c r="S199" s="108">
        <f t="shared" si="30"/>
        <v>1.35</v>
      </c>
      <c r="T199" s="108">
        <f t="shared" si="31"/>
        <v>0.99999999999999989</v>
      </c>
      <c r="U199" s="108">
        <f t="shared" si="32"/>
        <v>0.39499999999999996</v>
      </c>
      <c r="V199" s="108">
        <f t="shared" si="33"/>
        <v>0.54999999999999993</v>
      </c>
      <c r="W199" s="26">
        <f t="shared" si="34"/>
        <v>34.799999999999997</v>
      </c>
      <c r="X199" s="150">
        <f t="shared" si="35"/>
        <v>6.96</v>
      </c>
      <c r="Y199" s="142">
        <v>47</v>
      </c>
      <c r="Z199" s="133">
        <f t="shared" si="36"/>
        <v>37.6</v>
      </c>
      <c r="AA199" s="111"/>
      <c r="AB199" s="111"/>
    </row>
    <row r="200" spans="1:28" x14ac:dyDescent="0.3">
      <c r="A200" s="105">
        <v>194</v>
      </c>
      <c r="B200" s="140">
        <v>671394</v>
      </c>
      <c r="C200" s="141" t="s">
        <v>301</v>
      </c>
      <c r="D200" s="45">
        <v>4</v>
      </c>
      <c r="E200" s="45">
        <v>5</v>
      </c>
      <c r="F200" s="45">
        <v>6</v>
      </c>
      <c r="G200" s="45">
        <v>7</v>
      </c>
      <c r="H200" s="45">
        <v>2.6</v>
      </c>
      <c r="I200" s="134">
        <f t="shared" si="39"/>
        <v>24.6</v>
      </c>
      <c r="J200" s="134">
        <f t="shared" si="40"/>
        <v>3.69</v>
      </c>
      <c r="K200" s="11">
        <v>2.5</v>
      </c>
      <c r="L200" s="11">
        <v>3</v>
      </c>
      <c r="M200" s="11">
        <v>2</v>
      </c>
      <c r="N200" s="11">
        <v>1</v>
      </c>
      <c r="O200" s="11">
        <v>2</v>
      </c>
      <c r="P200" s="135">
        <f t="shared" si="41"/>
        <v>10.5</v>
      </c>
      <c r="Q200" s="135">
        <f t="shared" si="42"/>
        <v>0.52500000000000002</v>
      </c>
      <c r="R200" s="108">
        <f t="shared" ref="R200:R263" si="43">D200*0.15+K200:K200*0.05</f>
        <v>0.72499999999999998</v>
      </c>
      <c r="S200" s="108">
        <f t="shared" ref="S200:S263" si="44">E200*0.15+L200:L200*0.05</f>
        <v>0.9</v>
      </c>
      <c r="T200" s="108">
        <f t="shared" ref="T200:T263" si="45">F200*0.15+M200:M200*0.05</f>
        <v>0.99999999999999989</v>
      </c>
      <c r="U200" s="108">
        <f t="shared" ref="U200:U263" si="46">G200*0.15+N200:N200*0.05</f>
        <v>1.1000000000000001</v>
      </c>
      <c r="V200" s="108">
        <f t="shared" ref="V200:V263" si="47">H200*0.15+O200:O200*0.05</f>
        <v>0.49</v>
      </c>
      <c r="W200" s="26">
        <f t="shared" ref="W200:W263" si="48">I200+P200</f>
        <v>35.1</v>
      </c>
      <c r="X200" s="150">
        <f t="shared" ref="X200:X263" si="49">W200*0.2</f>
        <v>7.0200000000000005</v>
      </c>
      <c r="Y200" s="142">
        <v>38</v>
      </c>
      <c r="Z200" s="133">
        <f t="shared" ref="Z200:Z263" si="50">Y200*0.8</f>
        <v>30.400000000000002</v>
      </c>
      <c r="AA200" s="111"/>
      <c r="AB200" s="111"/>
    </row>
    <row r="201" spans="1:28" x14ac:dyDescent="0.3">
      <c r="A201" s="105">
        <v>195</v>
      </c>
      <c r="B201" s="140">
        <v>671395</v>
      </c>
      <c r="C201" s="141" t="s">
        <v>302</v>
      </c>
      <c r="D201" s="45">
        <v>7</v>
      </c>
      <c r="E201" s="45">
        <v>5</v>
      </c>
      <c r="F201" s="45">
        <v>6</v>
      </c>
      <c r="G201" s="45">
        <v>3.6</v>
      </c>
      <c r="H201" s="45">
        <v>2.2999999999999998</v>
      </c>
      <c r="I201" s="134">
        <f t="shared" si="39"/>
        <v>23.900000000000002</v>
      </c>
      <c r="J201" s="134">
        <f t="shared" si="40"/>
        <v>3.5850000000000004</v>
      </c>
      <c r="K201" s="11">
        <v>2.5</v>
      </c>
      <c r="L201" s="11">
        <v>3</v>
      </c>
      <c r="M201" s="11">
        <v>2</v>
      </c>
      <c r="N201" s="11">
        <v>1</v>
      </c>
      <c r="O201" s="11">
        <v>1.5</v>
      </c>
      <c r="P201" s="135">
        <f t="shared" si="41"/>
        <v>10</v>
      </c>
      <c r="Q201" s="135">
        <f t="shared" si="42"/>
        <v>0.5</v>
      </c>
      <c r="R201" s="108">
        <f t="shared" si="43"/>
        <v>1.175</v>
      </c>
      <c r="S201" s="108">
        <f t="shared" si="44"/>
        <v>0.9</v>
      </c>
      <c r="T201" s="108">
        <f t="shared" si="45"/>
        <v>0.99999999999999989</v>
      </c>
      <c r="U201" s="108">
        <f t="shared" si="46"/>
        <v>0.59000000000000008</v>
      </c>
      <c r="V201" s="108">
        <f t="shared" si="47"/>
        <v>0.42</v>
      </c>
      <c r="W201" s="26">
        <f t="shared" si="48"/>
        <v>33.900000000000006</v>
      </c>
      <c r="X201" s="150">
        <f t="shared" si="49"/>
        <v>6.7800000000000011</v>
      </c>
      <c r="Y201" s="142">
        <v>48</v>
      </c>
      <c r="Z201" s="133">
        <f t="shared" si="50"/>
        <v>38.400000000000006</v>
      </c>
      <c r="AA201" s="111"/>
      <c r="AB201" s="111"/>
    </row>
    <row r="202" spans="1:28" x14ac:dyDescent="0.3">
      <c r="A202" s="105">
        <v>196</v>
      </c>
      <c r="B202" s="140">
        <v>671396</v>
      </c>
      <c r="C202" s="141" t="s">
        <v>303</v>
      </c>
      <c r="D202" s="153">
        <v>6</v>
      </c>
      <c r="E202" s="153">
        <v>3.2</v>
      </c>
      <c r="F202" s="153">
        <v>6</v>
      </c>
      <c r="G202" s="153">
        <v>8</v>
      </c>
      <c r="H202" s="153">
        <v>8</v>
      </c>
      <c r="I202" s="134">
        <f t="shared" si="39"/>
        <v>31.2</v>
      </c>
      <c r="J202" s="134">
        <f t="shared" si="40"/>
        <v>4.68</v>
      </c>
      <c r="K202" s="11">
        <v>1.5</v>
      </c>
      <c r="L202" s="11">
        <v>2.5</v>
      </c>
      <c r="M202" s="11">
        <v>3</v>
      </c>
      <c r="N202" s="11">
        <v>2</v>
      </c>
      <c r="O202" s="11">
        <v>1</v>
      </c>
      <c r="P202" s="135">
        <f t="shared" si="41"/>
        <v>10</v>
      </c>
      <c r="Q202" s="135">
        <f t="shared" si="42"/>
        <v>0.5</v>
      </c>
      <c r="R202" s="108">
        <f t="shared" si="43"/>
        <v>0.97499999999999987</v>
      </c>
      <c r="S202" s="108">
        <f t="shared" si="44"/>
        <v>0.60499999999999998</v>
      </c>
      <c r="T202" s="108">
        <f t="shared" si="45"/>
        <v>1.0499999999999998</v>
      </c>
      <c r="U202" s="108">
        <f t="shared" si="46"/>
        <v>1.3</v>
      </c>
      <c r="V202" s="108">
        <f t="shared" si="47"/>
        <v>1.25</v>
      </c>
      <c r="W202" s="26">
        <f t="shared" si="48"/>
        <v>41.2</v>
      </c>
      <c r="X202" s="150">
        <f t="shared" si="49"/>
        <v>8.24</v>
      </c>
      <c r="Y202" s="142">
        <v>64</v>
      </c>
      <c r="Z202" s="133">
        <f t="shared" si="50"/>
        <v>51.2</v>
      </c>
      <c r="AA202" s="111"/>
      <c r="AB202" s="111"/>
    </row>
    <row r="203" spans="1:28" x14ac:dyDescent="0.3">
      <c r="A203" s="105">
        <v>197</v>
      </c>
      <c r="B203" s="140">
        <v>671397</v>
      </c>
      <c r="C203" s="141" t="s">
        <v>304</v>
      </c>
      <c r="D203" s="153">
        <v>5</v>
      </c>
      <c r="E203" s="153">
        <v>4</v>
      </c>
      <c r="F203" s="153">
        <v>6</v>
      </c>
      <c r="G203" s="153">
        <v>5</v>
      </c>
      <c r="H203" s="153">
        <v>4</v>
      </c>
      <c r="I203" s="134">
        <f t="shared" si="39"/>
        <v>24</v>
      </c>
      <c r="J203" s="134">
        <f t="shared" si="40"/>
        <v>3.5999999999999996</v>
      </c>
      <c r="K203" s="11">
        <v>2.5</v>
      </c>
      <c r="L203" s="11">
        <v>1</v>
      </c>
      <c r="M203" s="11">
        <v>2.5</v>
      </c>
      <c r="N203" s="11">
        <v>2.5</v>
      </c>
      <c r="O203" s="11">
        <v>2.5</v>
      </c>
      <c r="P203" s="135">
        <f t="shared" si="41"/>
        <v>11</v>
      </c>
      <c r="Q203" s="135">
        <f t="shared" si="42"/>
        <v>0.55000000000000004</v>
      </c>
      <c r="R203" s="108">
        <f t="shared" si="43"/>
        <v>0.875</v>
      </c>
      <c r="S203" s="108">
        <f t="shared" si="44"/>
        <v>0.65</v>
      </c>
      <c r="T203" s="108">
        <f t="shared" si="45"/>
        <v>1.0249999999999999</v>
      </c>
      <c r="U203" s="108">
        <f t="shared" si="46"/>
        <v>0.875</v>
      </c>
      <c r="V203" s="108">
        <f t="shared" si="47"/>
        <v>0.72499999999999998</v>
      </c>
      <c r="W203" s="26">
        <f t="shared" si="48"/>
        <v>35</v>
      </c>
      <c r="X203" s="150">
        <f t="shared" si="49"/>
        <v>7</v>
      </c>
      <c r="Y203" s="142">
        <v>33</v>
      </c>
      <c r="Z203" s="133">
        <f t="shared" si="50"/>
        <v>26.400000000000002</v>
      </c>
      <c r="AA203" s="111"/>
      <c r="AB203" s="111"/>
    </row>
    <row r="204" spans="1:28" x14ac:dyDescent="0.3">
      <c r="A204" s="105">
        <v>198</v>
      </c>
      <c r="B204" s="140">
        <v>671398</v>
      </c>
      <c r="C204" s="141" t="s">
        <v>305</v>
      </c>
      <c r="D204" s="153">
        <v>5</v>
      </c>
      <c r="E204" s="153">
        <v>6</v>
      </c>
      <c r="F204" s="153">
        <v>5</v>
      </c>
      <c r="G204" s="153">
        <v>4</v>
      </c>
      <c r="H204" s="153">
        <v>6</v>
      </c>
      <c r="I204" s="134">
        <f t="shared" si="39"/>
        <v>26</v>
      </c>
      <c r="J204" s="134">
        <f t="shared" si="40"/>
        <v>3.9</v>
      </c>
      <c r="K204" s="11">
        <v>2</v>
      </c>
      <c r="L204" s="11">
        <v>2</v>
      </c>
      <c r="M204" s="11">
        <v>1</v>
      </c>
      <c r="N204" s="11">
        <v>3</v>
      </c>
      <c r="O204" s="11">
        <v>2</v>
      </c>
      <c r="P204" s="135">
        <f t="shared" si="41"/>
        <v>10</v>
      </c>
      <c r="Q204" s="135">
        <f t="shared" si="42"/>
        <v>0.5</v>
      </c>
      <c r="R204" s="108">
        <f t="shared" si="43"/>
        <v>0.85</v>
      </c>
      <c r="S204" s="108">
        <f t="shared" si="44"/>
        <v>0.99999999999999989</v>
      </c>
      <c r="T204" s="108">
        <f t="shared" si="45"/>
        <v>0.8</v>
      </c>
      <c r="U204" s="108">
        <f t="shared" si="46"/>
        <v>0.75</v>
      </c>
      <c r="V204" s="108">
        <f t="shared" si="47"/>
        <v>0.99999999999999989</v>
      </c>
      <c r="W204" s="26">
        <f t="shared" si="48"/>
        <v>36</v>
      </c>
      <c r="X204" s="150">
        <f t="shared" si="49"/>
        <v>7.2</v>
      </c>
      <c r="Y204" s="142">
        <v>38</v>
      </c>
      <c r="Z204" s="133">
        <f t="shared" si="50"/>
        <v>30.400000000000002</v>
      </c>
      <c r="AA204" s="111"/>
      <c r="AB204" s="111"/>
    </row>
    <row r="205" spans="1:28" x14ac:dyDescent="0.3">
      <c r="A205" s="105">
        <v>199</v>
      </c>
      <c r="B205" s="140">
        <v>671399</v>
      </c>
      <c r="C205" s="141" t="s">
        <v>306</v>
      </c>
      <c r="D205" s="153">
        <v>8</v>
      </c>
      <c r="E205" s="153">
        <v>6</v>
      </c>
      <c r="F205" s="153">
        <v>8</v>
      </c>
      <c r="G205" s="153">
        <v>7</v>
      </c>
      <c r="H205" s="153">
        <v>6</v>
      </c>
      <c r="I205" s="134">
        <f t="shared" si="39"/>
        <v>35</v>
      </c>
      <c r="J205" s="134">
        <f t="shared" si="40"/>
        <v>5.25</v>
      </c>
      <c r="K205" s="11">
        <v>2.5</v>
      </c>
      <c r="L205" s="11">
        <v>3</v>
      </c>
      <c r="M205" s="11">
        <v>1</v>
      </c>
      <c r="N205" s="11">
        <v>2</v>
      </c>
      <c r="O205" s="11">
        <v>3</v>
      </c>
      <c r="P205" s="135">
        <f t="shared" si="41"/>
        <v>11.5</v>
      </c>
      <c r="Q205" s="135">
        <f t="shared" si="42"/>
        <v>0.57500000000000007</v>
      </c>
      <c r="R205" s="108">
        <f t="shared" si="43"/>
        <v>1.325</v>
      </c>
      <c r="S205" s="108">
        <f t="shared" si="44"/>
        <v>1.0499999999999998</v>
      </c>
      <c r="T205" s="108">
        <f t="shared" si="45"/>
        <v>1.25</v>
      </c>
      <c r="U205" s="108">
        <f t="shared" si="46"/>
        <v>1.1500000000000001</v>
      </c>
      <c r="V205" s="108">
        <f t="shared" si="47"/>
        <v>1.0499999999999998</v>
      </c>
      <c r="W205" s="26">
        <f t="shared" si="48"/>
        <v>46.5</v>
      </c>
      <c r="X205" s="150">
        <f t="shared" si="49"/>
        <v>9.3000000000000007</v>
      </c>
      <c r="Y205" s="142">
        <v>49</v>
      </c>
      <c r="Z205" s="133">
        <f t="shared" si="50"/>
        <v>39.200000000000003</v>
      </c>
      <c r="AA205" s="111"/>
      <c r="AB205" s="111"/>
    </row>
    <row r="206" spans="1:28" x14ac:dyDescent="0.3">
      <c r="A206" s="105">
        <v>200</v>
      </c>
      <c r="B206" s="140">
        <v>671400</v>
      </c>
      <c r="C206" s="141" t="s">
        <v>307</v>
      </c>
      <c r="D206" s="153">
        <v>9</v>
      </c>
      <c r="E206" s="153">
        <v>8</v>
      </c>
      <c r="F206" s="153">
        <v>9</v>
      </c>
      <c r="G206" s="153">
        <v>12</v>
      </c>
      <c r="H206" s="153">
        <v>10</v>
      </c>
      <c r="I206" s="134">
        <f t="shared" si="39"/>
        <v>48</v>
      </c>
      <c r="J206" s="134">
        <f t="shared" si="40"/>
        <v>7.1999999999999993</v>
      </c>
      <c r="K206" s="11">
        <v>2</v>
      </c>
      <c r="L206" s="11">
        <v>2.5</v>
      </c>
      <c r="M206" s="11">
        <v>2</v>
      </c>
      <c r="N206" s="11">
        <v>2.5</v>
      </c>
      <c r="O206" s="11">
        <v>2</v>
      </c>
      <c r="P206" s="135">
        <f t="shared" si="41"/>
        <v>11</v>
      </c>
      <c r="Q206" s="135">
        <f t="shared" si="42"/>
        <v>0.55000000000000004</v>
      </c>
      <c r="R206" s="108">
        <f t="shared" si="43"/>
        <v>1.45</v>
      </c>
      <c r="S206" s="108">
        <f t="shared" si="44"/>
        <v>1.325</v>
      </c>
      <c r="T206" s="108">
        <f t="shared" si="45"/>
        <v>1.45</v>
      </c>
      <c r="U206" s="108">
        <f t="shared" si="46"/>
        <v>1.9249999999999998</v>
      </c>
      <c r="V206" s="108">
        <f t="shared" si="47"/>
        <v>1.6</v>
      </c>
      <c r="W206" s="26">
        <f t="shared" si="48"/>
        <v>59</v>
      </c>
      <c r="X206" s="150">
        <f t="shared" si="49"/>
        <v>11.8</v>
      </c>
      <c r="Y206" s="142">
        <v>52</v>
      </c>
      <c r="Z206" s="133">
        <f t="shared" si="50"/>
        <v>41.6</v>
      </c>
      <c r="AA206" s="111"/>
      <c r="AB206" s="111"/>
    </row>
    <row r="207" spans="1:28" x14ac:dyDescent="0.3">
      <c r="A207" s="105">
        <v>201</v>
      </c>
      <c r="B207" s="140">
        <v>671401</v>
      </c>
      <c r="C207" s="141" t="s">
        <v>308</v>
      </c>
      <c r="D207" s="153">
        <v>6</v>
      </c>
      <c r="E207" s="153">
        <v>8</v>
      </c>
      <c r="F207" s="153">
        <v>9</v>
      </c>
      <c r="G207" s="153">
        <v>8</v>
      </c>
      <c r="H207" s="153">
        <v>9</v>
      </c>
      <c r="I207" s="134">
        <f t="shared" si="39"/>
        <v>40</v>
      </c>
      <c r="J207" s="134">
        <f t="shared" si="40"/>
        <v>6</v>
      </c>
      <c r="K207" s="11">
        <v>2</v>
      </c>
      <c r="L207" s="11">
        <v>3</v>
      </c>
      <c r="M207" s="11">
        <v>2</v>
      </c>
      <c r="N207" s="11">
        <v>1</v>
      </c>
      <c r="O207" s="11">
        <v>2</v>
      </c>
      <c r="P207" s="135">
        <f t="shared" si="41"/>
        <v>10</v>
      </c>
      <c r="Q207" s="135">
        <f t="shared" si="42"/>
        <v>0.5</v>
      </c>
      <c r="R207" s="108">
        <f t="shared" si="43"/>
        <v>0.99999999999999989</v>
      </c>
      <c r="S207" s="108">
        <f t="shared" si="44"/>
        <v>1.35</v>
      </c>
      <c r="T207" s="108">
        <f t="shared" si="45"/>
        <v>1.45</v>
      </c>
      <c r="U207" s="108">
        <f t="shared" si="46"/>
        <v>1.25</v>
      </c>
      <c r="V207" s="108">
        <f t="shared" si="47"/>
        <v>1.45</v>
      </c>
      <c r="W207" s="26">
        <f t="shared" si="48"/>
        <v>50</v>
      </c>
      <c r="X207" s="150">
        <f t="shared" si="49"/>
        <v>10</v>
      </c>
      <c r="Y207" s="142">
        <v>54</v>
      </c>
      <c r="Z207" s="133">
        <f t="shared" si="50"/>
        <v>43.2</v>
      </c>
      <c r="AA207" s="111"/>
      <c r="AB207" s="111"/>
    </row>
    <row r="208" spans="1:28" x14ac:dyDescent="0.3">
      <c r="A208" s="105">
        <v>202</v>
      </c>
      <c r="B208" s="140">
        <v>671402</v>
      </c>
      <c r="C208" s="141" t="s">
        <v>309</v>
      </c>
      <c r="D208" s="153">
        <v>8</v>
      </c>
      <c r="E208" s="153">
        <v>9</v>
      </c>
      <c r="F208" s="153">
        <v>8</v>
      </c>
      <c r="G208" s="153">
        <v>9</v>
      </c>
      <c r="H208" s="153">
        <v>8</v>
      </c>
      <c r="I208" s="134">
        <f t="shared" si="39"/>
        <v>42</v>
      </c>
      <c r="J208" s="134">
        <f t="shared" si="40"/>
        <v>6.3</v>
      </c>
      <c r="K208" s="11">
        <v>2.5</v>
      </c>
      <c r="L208" s="11">
        <v>3</v>
      </c>
      <c r="M208" s="11">
        <v>2</v>
      </c>
      <c r="N208" s="11">
        <v>1</v>
      </c>
      <c r="O208" s="11">
        <v>2</v>
      </c>
      <c r="P208" s="135">
        <f t="shared" si="41"/>
        <v>10.5</v>
      </c>
      <c r="Q208" s="135">
        <f t="shared" si="42"/>
        <v>0.52500000000000002</v>
      </c>
      <c r="R208" s="108">
        <f t="shared" si="43"/>
        <v>1.325</v>
      </c>
      <c r="S208" s="108">
        <f t="shared" si="44"/>
        <v>1.5</v>
      </c>
      <c r="T208" s="108">
        <f t="shared" si="45"/>
        <v>1.3</v>
      </c>
      <c r="U208" s="108">
        <f t="shared" si="46"/>
        <v>1.4</v>
      </c>
      <c r="V208" s="108">
        <f t="shared" si="47"/>
        <v>1.3</v>
      </c>
      <c r="W208" s="26">
        <f t="shared" si="48"/>
        <v>52.5</v>
      </c>
      <c r="X208" s="150">
        <f t="shared" si="49"/>
        <v>10.5</v>
      </c>
      <c r="Y208" s="142">
        <v>45</v>
      </c>
      <c r="Z208" s="133">
        <f t="shared" si="50"/>
        <v>36</v>
      </c>
      <c r="AA208" s="111"/>
      <c r="AB208" s="111"/>
    </row>
    <row r="209" spans="1:28" x14ac:dyDescent="0.3">
      <c r="A209" s="105">
        <v>203</v>
      </c>
      <c r="B209" s="140">
        <v>671403</v>
      </c>
      <c r="C209" s="141" t="s">
        <v>310</v>
      </c>
      <c r="D209" s="153">
        <v>8</v>
      </c>
      <c r="E209" s="153">
        <v>9</v>
      </c>
      <c r="F209" s="153">
        <v>7</v>
      </c>
      <c r="G209" s="153">
        <v>9</v>
      </c>
      <c r="H209" s="153">
        <v>8</v>
      </c>
      <c r="I209" s="134">
        <f t="shared" si="39"/>
        <v>41</v>
      </c>
      <c r="J209" s="134">
        <f t="shared" si="40"/>
        <v>6.1499999999999995</v>
      </c>
      <c r="K209" s="11">
        <v>2</v>
      </c>
      <c r="L209" s="11">
        <v>2.5</v>
      </c>
      <c r="M209" s="11">
        <v>3</v>
      </c>
      <c r="N209" s="11">
        <v>2</v>
      </c>
      <c r="O209" s="11">
        <v>1</v>
      </c>
      <c r="P209" s="135">
        <f t="shared" si="41"/>
        <v>10.5</v>
      </c>
      <c r="Q209" s="135">
        <f t="shared" si="42"/>
        <v>0.52500000000000002</v>
      </c>
      <c r="R209" s="108">
        <f t="shared" si="43"/>
        <v>1.3</v>
      </c>
      <c r="S209" s="108">
        <f t="shared" si="44"/>
        <v>1.4749999999999999</v>
      </c>
      <c r="T209" s="108">
        <f t="shared" si="45"/>
        <v>1.2000000000000002</v>
      </c>
      <c r="U209" s="108">
        <f t="shared" si="46"/>
        <v>1.45</v>
      </c>
      <c r="V209" s="108">
        <f t="shared" si="47"/>
        <v>1.25</v>
      </c>
      <c r="W209" s="26">
        <f t="shared" si="48"/>
        <v>51.5</v>
      </c>
      <c r="X209" s="150">
        <f t="shared" si="49"/>
        <v>10.3</v>
      </c>
      <c r="Y209" s="142">
        <v>43</v>
      </c>
      <c r="Z209" s="133">
        <f t="shared" si="50"/>
        <v>34.4</v>
      </c>
      <c r="AA209" s="111"/>
      <c r="AB209" s="111"/>
    </row>
    <row r="210" spans="1:28" x14ac:dyDescent="0.3">
      <c r="A210" s="105">
        <v>204</v>
      </c>
      <c r="B210" s="140">
        <v>671404</v>
      </c>
      <c r="C210" s="141" t="s">
        <v>311</v>
      </c>
      <c r="D210" s="153">
        <v>16</v>
      </c>
      <c r="E210" s="153">
        <v>15</v>
      </c>
      <c r="F210" s="153">
        <v>14</v>
      </c>
      <c r="G210" s="153">
        <v>16</v>
      </c>
      <c r="H210" s="153">
        <v>10</v>
      </c>
      <c r="I210" s="134">
        <f t="shared" si="39"/>
        <v>71</v>
      </c>
      <c r="J210" s="134">
        <f t="shared" si="40"/>
        <v>10.65</v>
      </c>
      <c r="K210" s="11">
        <v>2.5</v>
      </c>
      <c r="L210" s="11">
        <v>4</v>
      </c>
      <c r="M210" s="11">
        <v>3</v>
      </c>
      <c r="N210" s="11">
        <v>4</v>
      </c>
      <c r="O210" s="11">
        <v>5</v>
      </c>
      <c r="P210" s="135">
        <f t="shared" si="41"/>
        <v>18.5</v>
      </c>
      <c r="Q210" s="135">
        <f t="shared" si="42"/>
        <v>0.92500000000000004</v>
      </c>
      <c r="R210" s="108">
        <f t="shared" si="43"/>
        <v>2.5249999999999999</v>
      </c>
      <c r="S210" s="108">
        <f t="shared" si="44"/>
        <v>2.4500000000000002</v>
      </c>
      <c r="T210" s="108">
        <f t="shared" si="45"/>
        <v>2.25</v>
      </c>
      <c r="U210" s="108">
        <f t="shared" si="46"/>
        <v>2.6</v>
      </c>
      <c r="V210" s="108">
        <f t="shared" si="47"/>
        <v>1.75</v>
      </c>
      <c r="W210" s="26">
        <f t="shared" si="48"/>
        <v>89.5</v>
      </c>
      <c r="X210" s="150">
        <f t="shared" si="49"/>
        <v>17.900000000000002</v>
      </c>
      <c r="Y210" s="142">
        <v>83</v>
      </c>
      <c r="Z210" s="133">
        <f t="shared" si="50"/>
        <v>66.400000000000006</v>
      </c>
      <c r="AA210" s="111"/>
      <c r="AB210" s="111"/>
    </row>
    <row r="211" spans="1:28" x14ac:dyDescent="0.3">
      <c r="A211" s="105">
        <v>205</v>
      </c>
      <c r="B211" s="140">
        <v>671405</v>
      </c>
      <c r="C211" s="141" t="s">
        <v>312</v>
      </c>
      <c r="D211" s="153">
        <v>7</v>
      </c>
      <c r="E211" s="153">
        <v>6</v>
      </c>
      <c r="F211" s="153">
        <v>5</v>
      </c>
      <c r="G211" s="153">
        <v>6</v>
      </c>
      <c r="H211" s="153">
        <v>5</v>
      </c>
      <c r="I211" s="134">
        <f t="shared" si="39"/>
        <v>29</v>
      </c>
      <c r="J211" s="134">
        <f t="shared" si="40"/>
        <v>4.3499999999999996</v>
      </c>
      <c r="K211" s="11">
        <v>1.5</v>
      </c>
      <c r="L211" s="11">
        <v>3</v>
      </c>
      <c r="M211" s="11">
        <v>2</v>
      </c>
      <c r="N211" s="11">
        <v>1</v>
      </c>
      <c r="O211" s="11">
        <v>2</v>
      </c>
      <c r="P211" s="135">
        <f t="shared" si="41"/>
        <v>9.5</v>
      </c>
      <c r="Q211" s="135">
        <f t="shared" si="42"/>
        <v>0.47500000000000003</v>
      </c>
      <c r="R211" s="108">
        <f t="shared" si="43"/>
        <v>1.125</v>
      </c>
      <c r="S211" s="108">
        <f t="shared" si="44"/>
        <v>1.0499999999999998</v>
      </c>
      <c r="T211" s="108">
        <f t="shared" si="45"/>
        <v>0.85</v>
      </c>
      <c r="U211" s="108">
        <f t="shared" si="46"/>
        <v>0.95</v>
      </c>
      <c r="V211" s="108">
        <f t="shared" si="47"/>
        <v>0.85</v>
      </c>
      <c r="W211" s="26">
        <f t="shared" si="48"/>
        <v>38.5</v>
      </c>
      <c r="X211" s="150">
        <f t="shared" si="49"/>
        <v>7.7</v>
      </c>
      <c r="Y211" s="142">
        <v>40</v>
      </c>
      <c r="Z211" s="133">
        <f t="shared" si="50"/>
        <v>32</v>
      </c>
      <c r="AA211" s="111"/>
      <c r="AB211" s="111"/>
    </row>
    <row r="212" spans="1:28" x14ac:dyDescent="0.3">
      <c r="A212" s="105">
        <v>206</v>
      </c>
      <c r="B212" s="140">
        <v>671406</v>
      </c>
      <c r="C212" s="141" t="s">
        <v>313</v>
      </c>
      <c r="D212" s="153">
        <v>9</v>
      </c>
      <c r="E212" s="153">
        <v>8</v>
      </c>
      <c r="F212" s="153">
        <v>9</v>
      </c>
      <c r="G212" s="153">
        <v>8</v>
      </c>
      <c r="H212" s="153">
        <v>9</v>
      </c>
      <c r="I212" s="134">
        <f t="shared" si="39"/>
        <v>43</v>
      </c>
      <c r="J212" s="134">
        <f t="shared" si="40"/>
        <v>6.45</v>
      </c>
      <c r="K212" s="11">
        <v>2.5</v>
      </c>
      <c r="L212" s="11">
        <v>3</v>
      </c>
      <c r="M212" s="11">
        <v>2</v>
      </c>
      <c r="N212" s="11">
        <v>2</v>
      </c>
      <c r="O212" s="11">
        <v>2</v>
      </c>
      <c r="P212" s="135">
        <f t="shared" si="41"/>
        <v>11.5</v>
      </c>
      <c r="Q212" s="135">
        <f t="shared" si="42"/>
        <v>0.57500000000000007</v>
      </c>
      <c r="R212" s="108">
        <f t="shared" si="43"/>
        <v>1.4749999999999999</v>
      </c>
      <c r="S212" s="108">
        <f t="shared" si="44"/>
        <v>1.35</v>
      </c>
      <c r="T212" s="108">
        <f t="shared" si="45"/>
        <v>1.45</v>
      </c>
      <c r="U212" s="108">
        <f t="shared" si="46"/>
        <v>1.3</v>
      </c>
      <c r="V212" s="108">
        <f t="shared" si="47"/>
        <v>1.45</v>
      </c>
      <c r="W212" s="26">
        <f t="shared" si="48"/>
        <v>54.5</v>
      </c>
      <c r="X212" s="150">
        <f t="shared" si="49"/>
        <v>10.9</v>
      </c>
      <c r="Y212" s="142">
        <v>51</v>
      </c>
      <c r="Z212" s="133">
        <f t="shared" si="50"/>
        <v>40.800000000000004</v>
      </c>
      <c r="AA212" s="111"/>
      <c r="AB212" s="111"/>
    </row>
    <row r="213" spans="1:28" x14ac:dyDescent="0.3">
      <c r="A213" s="105">
        <v>207</v>
      </c>
      <c r="B213" s="140">
        <v>671407</v>
      </c>
      <c r="C213" s="141" t="s">
        <v>314</v>
      </c>
      <c r="D213" s="153">
        <v>9</v>
      </c>
      <c r="E213" s="153">
        <v>12</v>
      </c>
      <c r="F213" s="153">
        <v>15</v>
      </c>
      <c r="G213" s="153">
        <v>16</v>
      </c>
      <c r="H213" s="153">
        <v>14</v>
      </c>
      <c r="I213" s="134">
        <f t="shared" si="39"/>
        <v>66</v>
      </c>
      <c r="J213" s="134">
        <f t="shared" si="40"/>
        <v>9.9</v>
      </c>
      <c r="K213" s="11">
        <v>2.5</v>
      </c>
      <c r="L213" s="11">
        <v>3</v>
      </c>
      <c r="M213" s="11">
        <v>4</v>
      </c>
      <c r="N213" s="11">
        <v>3</v>
      </c>
      <c r="O213" s="11">
        <v>4</v>
      </c>
      <c r="P213" s="135">
        <f t="shared" si="41"/>
        <v>16.5</v>
      </c>
      <c r="Q213" s="135">
        <f t="shared" si="42"/>
        <v>0.82500000000000007</v>
      </c>
      <c r="R213" s="108">
        <f t="shared" si="43"/>
        <v>1.4749999999999999</v>
      </c>
      <c r="S213" s="108">
        <f t="shared" si="44"/>
        <v>1.9499999999999997</v>
      </c>
      <c r="T213" s="108">
        <f t="shared" si="45"/>
        <v>2.4500000000000002</v>
      </c>
      <c r="U213" s="108">
        <f t="shared" si="46"/>
        <v>2.5499999999999998</v>
      </c>
      <c r="V213" s="108">
        <f t="shared" si="47"/>
        <v>2.3000000000000003</v>
      </c>
      <c r="W213" s="26">
        <f t="shared" si="48"/>
        <v>82.5</v>
      </c>
      <c r="X213" s="150">
        <f t="shared" si="49"/>
        <v>16.5</v>
      </c>
      <c r="Y213" s="142">
        <v>74</v>
      </c>
      <c r="Z213" s="133">
        <f t="shared" si="50"/>
        <v>59.2</v>
      </c>
      <c r="AA213" s="111"/>
      <c r="AB213" s="111"/>
    </row>
    <row r="214" spans="1:28" x14ac:dyDescent="0.3">
      <c r="A214" s="105">
        <v>208</v>
      </c>
      <c r="B214" s="140">
        <v>671408</v>
      </c>
      <c r="C214" s="141" t="s">
        <v>315</v>
      </c>
      <c r="D214" s="153">
        <v>4</v>
      </c>
      <c r="E214" s="153">
        <v>5</v>
      </c>
      <c r="F214" s="153">
        <v>6</v>
      </c>
      <c r="G214" s="153">
        <v>4</v>
      </c>
      <c r="H214" s="153">
        <v>3</v>
      </c>
      <c r="I214" s="134">
        <f t="shared" si="39"/>
        <v>22</v>
      </c>
      <c r="J214" s="134">
        <f t="shared" si="40"/>
        <v>3.3</v>
      </c>
      <c r="K214" s="11">
        <v>2.5</v>
      </c>
      <c r="L214" s="11">
        <v>3</v>
      </c>
      <c r="M214" s="11">
        <v>5</v>
      </c>
      <c r="N214" s="11">
        <v>3</v>
      </c>
      <c r="O214" s="11">
        <v>3</v>
      </c>
      <c r="P214" s="135">
        <f t="shared" si="41"/>
        <v>16.5</v>
      </c>
      <c r="Q214" s="135">
        <f t="shared" si="42"/>
        <v>0.82500000000000007</v>
      </c>
      <c r="R214" s="108">
        <f t="shared" si="43"/>
        <v>0.72499999999999998</v>
      </c>
      <c r="S214" s="108">
        <f t="shared" si="44"/>
        <v>0.9</v>
      </c>
      <c r="T214" s="108">
        <f t="shared" si="45"/>
        <v>1.1499999999999999</v>
      </c>
      <c r="U214" s="108">
        <f t="shared" si="46"/>
        <v>0.75</v>
      </c>
      <c r="V214" s="108">
        <f t="shared" si="47"/>
        <v>0.6</v>
      </c>
      <c r="W214" s="26">
        <f t="shared" si="48"/>
        <v>38.5</v>
      </c>
      <c r="X214" s="150">
        <f t="shared" si="49"/>
        <v>7.7</v>
      </c>
      <c r="Y214" s="142">
        <v>27</v>
      </c>
      <c r="Z214" s="133">
        <f t="shared" si="50"/>
        <v>21.6</v>
      </c>
      <c r="AA214" s="111"/>
      <c r="AB214" s="111"/>
    </row>
    <row r="215" spans="1:28" x14ac:dyDescent="0.3">
      <c r="A215" s="105">
        <v>209</v>
      </c>
      <c r="B215" s="140">
        <v>671409</v>
      </c>
      <c r="C215" s="141" t="s">
        <v>316</v>
      </c>
      <c r="D215" s="153">
        <v>4</v>
      </c>
      <c r="E215" s="153">
        <v>6</v>
      </c>
      <c r="F215" s="153">
        <v>3</v>
      </c>
      <c r="G215" s="153">
        <v>5</v>
      </c>
      <c r="H215" s="153">
        <v>3</v>
      </c>
      <c r="I215" s="134">
        <f t="shared" si="39"/>
        <v>21</v>
      </c>
      <c r="J215" s="134">
        <f t="shared" si="40"/>
        <v>3.15</v>
      </c>
      <c r="K215" s="11">
        <v>1.5</v>
      </c>
      <c r="L215" s="11">
        <v>2</v>
      </c>
      <c r="M215" s="11">
        <v>3</v>
      </c>
      <c r="N215" s="11">
        <v>2</v>
      </c>
      <c r="O215" s="11">
        <v>1</v>
      </c>
      <c r="P215" s="135">
        <f t="shared" si="41"/>
        <v>9.5</v>
      </c>
      <c r="Q215" s="135">
        <f t="shared" si="42"/>
        <v>0.47500000000000003</v>
      </c>
      <c r="R215" s="108">
        <f t="shared" si="43"/>
        <v>0.67500000000000004</v>
      </c>
      <c r="S215" s="108">
        <f t="shared" si="44"/>
        <v>0.99999999999999989</v>
      </c>
      <c r="T215" s="108">
        <f t="shared" si="45"/>
        <v>0.6</v>
      </c>
      <c r="U215" s="108">
        <f t="shared" si="46"/>
        <v>0.85</v>
      </c>
      <c r="V215" s="108">
        <f t="shared" si="47"/>
        <v>0.49999999999999994</v>
      </c>
      <c r="W215" s="26">
        <f t="shared" si="48"/>
        <v>30.5</v>
      </c>
      <c r="X215" s="150">
        <f t="shared" si="49"/>
        <v>6.1000000000000005</v>
      </c>
      <c r="Y215" s="142">
        <v>21</v>
      </c>
      <c r="Z215" s="133">
        <f t="shared" si="50"/>
        <v>16.8</v>
      </c>
      <c r="AA215" s="111"/>
      <c r="AB215" s="111"/>
    </row>
    <row r="216" spans="1:28" x14ac:dyDescent="0.3">
      <c r="A216" s="105">
        <v>210</v>
      </c>
      <c r="B216" s="140">
        <v>671410</v>
      </c>
      <c r="C216" s="141" t="s">
        <v>317</v>
      </c>
      <c r="D216" s="153">
        <v>12</v>
      </c>
      <c r="E216" s="153">
        <v>13</v>
      </c>
      <c r="F216" s="153">
        <v>15</v>
      </c>
      <c r="G216" s="153">
        <v>15</v>
      </c>
      <c r="H216" s="153">
        <v>16</v>
      </c>
      <c r="I216" s="134">
        <f t="shared" si="39"/>
        <v>71</v>
      </c>
      <c r="J216" s="134">
        <f t="shared" si="40"/>
        <v>10.65</v>
      </c>
      <c r="K216" s="11">
        <v>2.5</v>
      </c>
      <c r="L216" s="11">
        <v>3</v>
      </c>
      <c r="M216" s="11">
        <v>4</v>
      </c>
      <c r="N216" s="11">
        <v>5</v>
      </c>
      <c r="O216" s="11">
        <v>3</v>
      </c>
      <c r="P216" s="135">
        <f t="shared" si="41"/>
        <v>17.5</v>
      </c>
      <c r="Q216" s="135">
        <f t="shared" si="42"/>
        <v>0.875</v>
      </c>
      <c r="R216" s="108">
        <f t="shared" si="43"/>
        <v>1.9249999999999998</v>
      </c>
      <c r="S216" s="108">
        <f t="shared" si="44"/>
        <v>2.1</v>
      </c>
      <c r="T216" s="108">
        <f t="shared" si="45"/>
        <v>2.4500000000000002</v>
      </c>
      <c r="U216" s="108">
        <f t="shared" si="46"/>
        <v>2.5</v>
      </c>
      <c r="V216" s="108">
        <f t="shared" si="47"/>
        <v>2.5499999999999998</v>
      </c>
      <c r="W216" s="26">
        <f t="shared" si="48"/>
        <v>88.5</v>
      </c>
      <c r="X216" s="150">
        <f t="shared" si="49"/>
        <v>17.7</v>
      </c>
      <c r="Y216" s="142">
        <v>76</v>
      </c>
      <c r="Z216" s="133">
        <f t="shared" si="50"/>
        <v>60.800000000000004</v>
      </c>
      <c r="AA216" s="111"/>
      <c r="AB216" s="111"/>
    </row>
    <row r="217" spans="1:28" x14ac:dyDescent="0.3">
      <c r="A217" s="105">
        <v>211</v>
      </c>
      <c r="B217" s="140">
        <v>671411</v>
      </c>
      <c r="C217" s="141" t="s">
        <v>318</v>
      </c>
      <c r="D217" s="153">
        <v>9</v>
      </c>
      <c r="E217" s="153">
        <v>12</v>
      </c>
      <c r="F217" s="153">
        <v>10</v>
      </c>
      <c r="G217" s="153">
        <v>12</v>
      </c>
      <c r="H217" s="153">
        <v>10</v>
      </c>
      <c r="I217" s="134">
        <f t="shared" si="39"/>
        <v>53</v>
      </c>
      <c r="J217" s="134">
        <f t="shared" si="40"/>
        <v>7.9499999999999993</v>
      </c>
      <c r="K217" s="11">
        <v>2</v>
      </c>
      <c r="L217" s="11">
        <v>2.5</v>
      </c>
      <c r="M217" s="11">
        <v>2</v>
      </c>
      <c r="N217" s="11">
        <v>5</v>
      </c>
      <c r="O217" s="11">
        <v>2</v>
      </c>
      <c r="P217" s="135">
        <f t="shared" si="41"/>
        <v>13.5</v>
      </c>
      <c r="Q217" s="135">
        <f t="shared" si="42"/>
        <v>0.67500000000000004</v>
      </c>
      <c r="R217" s="108">
        <f t="shared" si="43"/>
        <v>1.45</v>
      </c>
      <c r="S217" s="108">
        <f t="shared" si="44"/>
        <v>1.9249999999999998</v>
      </c>
      <c r="T217" s="108">
        <f t="shared" si="45"/>
        <v>1.6</v>
      </c>
      <c r="U217" s="108">
        <f t="shared" si="46"/>
        <v>2.0499999999999998</v>
      </c>
      <c r="V217" s="108">
        <f t="shared" si="47"/>
        <v>1.6</v>
      </c>
      <c r="W217" s="26">
        <f t="shared" si="48"/>
        <v>66.5</v>
      </c>
      <c r="X217" s="150">
        <f t="shared" si="49"/>
        <v>13.3</v>
      </c>
      <c r="Y217" s="142">
        <v>52</v>
      </c>
      <c r="Z217" s="133">
        <f t="shared" si="50"/>
        <v>41.6</v>
      </c>
      <c r="AA217" s="111"/>
      <c r="AB217" s="111"/>
    </row>
    <row r="218" spans="1:28" x14ac:dyDescent="0.3">
      <c r="A218" s="105">
        <v>212</v>
      </c>
      <c r="B218" s="140">
        <v>671412</v>
      </c>
      <c r="C218" s="141" t="s">
        <v>319</v>
      </c>
      <c r="D218" s="153">
        <v>8</v>
      </c>
      <c r="E218" s="153">
        <v>9</v>
      </c>
      <c r="F218" s="153">
        <v>8</v>
      </c>
      <c r="G218" s="153">
        <v>9</v>
      </c>
      <c r="H218" s="153">
        <v>9</v>
      </c>
      <c r="I218" s="134">
        <f t="shared" si="39"/>
        <v>43</v>
      </c>
      <c r="J218" s="134">
        <f t="shared" si="40"/>
        <v>6.45</v>
      </c>
      <c r="K218" s="11">
        <v>1.5</v>
      </c>
      <c r="L218" s="11">
        <v>3</v>
      </c>
      <c r="M218" s="11">
        <v>4</v>
      </c>
      <c r="N218" s="11">
        <v>3</v>
      </c>
      <c r="O218" s="11">
        <v>2</v>
      </c>
      <c r="P218" s="135">
        <f t="shared" si="41"/>
        <v>13.5</v>
      </c>
      <c r="Q218" s="135">
        <f t="shared" si="42"/>
        <v>0.67500000000000004</v>
      </c>
      <c r="R218" s="108">
        <f t="shared" si="43"/>
        <v>1.2749999999999999</v>
      </c>
      <c r="S218" s="108">
        <f t="shared" si="44"/>
        <v>1.5</v>
      </c>
      <c r="T218" s="108">
        <f t="shared" si="45"/>
        <v>1.4</v>
      </c>
      <c r="U218" s="108">
        <f t="shared" si="46"/>
        <v>1.5</v>
      </c>
      <c r="V218" s="108">
        <f t="shared" si="47"/>
        <v>1.45</v>
      </c>
      <c r="W218" s="26">
        <f t="shared" si="48"/>
        <v>56.5</v>
      </c>
      <c r="X218" s="150">
        <f t="shared" si="49"/>
        <v>11.3</v>
      </c>
      <c r="Y218" s="142">
        <v>47</v>
      </c>
      <c r="Z218" s="133">
        <f t="shared" si="50"/>
        <v>37.6</v>
      </c>
      <c r="AA218" s="111"/>
      <c r="AB218" s="111"/>
    </row>
    <row r="219" spans="1:28" x14ac:dyDescent="0.3">
      <c r="A219" s="105">
        <v>213</v>
      </c>
      <c r="B219" s="140">
        <v>671413</v>
      </c>
      <c r="C219" s="141" t="s">
        <v>320</v>
      </c>
      <c r="D219" s="153">
        <v>12</v>
      </c>
      <c r="E219" s="153">
        <v>13</v>
      </c>
      <c r="F219" s="153">
        <v>15</v>
      </c>
      <c r="G219" s="153">
        <v>14</v>
      </c>
      <c r="H219" s="153">
        <v>13</v>
      </c>
      <c r="I219" s="134">
        <f t="shared" si="39"/>
        <v>67</v>
      </c>
      <c r="J219" s="134">
        <f t="shared" si="40"/>
        <v>10.049999999999999</v>
      </c>
      <c r="K219" s="11">
        <v>2.5</v>
      </c>
      <c r="L219" s="11">
        <v>3</v>
      </c>
      <c r="M219" s="11">
        <v>4</v>
      </c>
      <c r="N219" s="11">
        <v>3</v>
      </c>
      <c r="O219" s="11">
        <v>5</v>
      </c>
      <c r="P219" s="135">
        <f t="shared" si="41"/>
        <v>17.5</v>
      </c>
      <c r="Q219" s="135">
        <f t="shared" si="42"/>
        <v>0.875</v>
      </c>
      <c r="R219" s="108">
        <f t="shared" si="43"/>
        <v>1.9249999999999998</v>
      </c>
      <c r="S219" s="108">
        <f t="shared" si="44"/>
        <v>2.1</v>
      </c>
      <c r="T219" s="108">
        <f t="shared" si="45"/>
        <v>2.4500000000000002</v>
      </c>
      <c r="U219" s="108">
        <f t="shared" si="46"/>
        <v>2.25</v>
      </c>
      <c r="V219" s="108">
        <f t="shared" si="47"/>
        <v>2.2000000000000002</v>
      </c>
      <c r="W219" s="26">
        <f t="shared" si="48"/>
        <v>84.5</v>
      </c>
      <c r="X219" s="150">
        <f t="shared" si="49"/>
        <v>16.900000000000002</v>
      </c>
      <c r="Y219" s="142">
        <v>63</v>
      </c>
      <c r="Z219" s="133">
        <f t="shared" si="50"/>
        <v>50.400000000000006</v>
      </c>
      <c r="AA219" s="111"/>
      <c r="AB219" s="111"/>
    </row>
    <row r="220" spans="1:28" x14ac:dyDescent="0.3">
      <c r="A220" s="105">
        <v>214</v>
      </c>
      <c r="B220" s="140">
        <v>671414</v>
      </c>
      <c r="C220" s="141" t="s">
        <v>321</v>
      </c>
      <c r="D220" s="153">
        <v>13</v>
      </c>
      <c r="E220" s="153">
        <v>15</v>
      </c>
      <c r="F220" s="153">
        <v>14</v>
      </c>
      <c r="G220" s="153">
        <v>9</v>
      </c>
      <c r="H220" s="153">
        <v>12</v>
      </c>
      <c r="I220" s="134">
        <f t="shared" si="39"/>
        <v>63</v>
      </c>
      <c r="J220" s="134">
        <f t="shared" si="40"/>
        <v>9.4499999999999993</v>
      </c>
      <c r="K220" s="11">
        <v>4</v>
      </c>
      <c r="L220" s="11">
        <v>4.5</v>
      </c>
      <c r="M220" s="11">
        <v>4.5</v>
      </c>
      <c r="N220" s="11">
        <v>5</v>
      </c>
      <c r="O220" s="11">
        <v>3</v>
      </c>
      <c r="P220" s="135">
        <f t="shared" si="41"/>
        <v>21</v>
      </c>
      <c r="Q220" s="135">
        <f t="shared" si="42"/>
        <v>1.05</v>
      </c>
      <c r="R220" s="108">
        <f t="shared" si="43"/>
        <v>2.15</v>
      </c>
      <c r="S220" s="108">
        <f t="shared" si="44"/>
        <v>2.4750000000000001</v>
      </c>
      <c r="T220" s="108">
        <f t="shared" si="45"/>
        <v>2.3250000000000002</v>
      </c>
      <c r="U220" s="108">
        <f t="shared" si="46"/>
        <v>1.5999999999999999</v>
      </c>
      <c r="V220" s="108">
        <f t="shared" si="47"/>
        <v>1.9499999999999997</v>
      </c>
      <c r="W220" s="26">
        <f t="shared" si="48"/>
        <v>84</v>
      </c>
      <c r="X220" s="150">
        <f t="shared" si="49"/>
        <v>16.8</v>
      </c>
      <c r="Y220" s="142">
        <v>69</v>
      </c>
      <c r="Z220" s="133">
        <f t="shared" si="50"/>
        <v>55.2</v>
      </c>
      <c r="AA220" s="111"/>
      <c r="AB220" s="111"/>
    </row>
    <row r="221" spans="1:28" x14ac:dyDescent="0.3">
      <c r="A221" s="105">
        <v>215</v>
      </c>
      <c r="B221" s="140">
        <v>671415</v>
      </c>
      <c r="C221" s="141" t="s">
        <v>322</v>
      </c>
      <c r="D221" s="153">
        <v>8</v>
      </c>
      <c r="E221" s="153">
        <v>9</v>
      </c>
      <c r="F221" s="153">
        <v>8</v>
      </c>
      <c r="G221" s="153">
        <v>7</v>
      </c>
      <c r="H221" s="153">
        <v>8</v>
      </c>
      <c r="I221" s="134">
        <f t="shared" si="39"/>
        <v>40</v>
      </c>
      <c r="J221" s="134">
        <f t="shared" si="40"/>
        <v>6</v>
      </c>
      <c r="K221" s="11">
        <v>2</v>
      </c>
      <c r="L221" s="11">
        <v>2</v>
      </c>
      <c r="M221" s="11">
        <v>3</v>
      </c>
      <c r="N221" s="11">
        <v>2</v>
      </c>
      <c r="O221" s="11">
        <v>1</v>
      </c>
      <c r="P221" s="135">
        <f t="shared" si="41"/>
        <v>10</v>
      </c>
      <c r="Q221" s="135">
        <f t="shared" si="42"/>
        <v>0.5</v>
      </c>
      <c r="R221" s="108">
        <f t="shared" si="43"/>
        <v>1.3</v>
      </c>
      <c r="S221" s="108">
        <f t="shared" si="44"/>
        <v>1.45</v>
      </c>
      <c r="T221" s="108">
        <f t="shared" si="45"/>
        <v>1.35</v>
      </c>
      <c r="U221" s="108">
        <f t="shared" si="46"/>
        <v>1.1500000000000001</v>
      </c>
      <c r="V221" s="108">
        <f t="shared" si="47"/>
        <v>1.25</v>
      </c>
      <c r="W221" s="26">
        <f t="shared" si="48"/>
        <v>50</v>
      </c>
      <c r="X221" s="150">
        <f t="shared" si="49"/>
        <v>10</v>
      </c>
      <c r="Y221" s="142">
        <v>45</v>
      </c>
      <c r="Z221" s="133">
        <f t="shared" si="50"/>
        <v>36</v>
      </c>
      <c r="AA221" s="111"/>
      <c r="AB221" s="111"/>
    </row>
    <row r="222" spans="1:28" x14ac:dyDescent="0.3">
      <c r="A222" s="105">
        <v>216</v>
      </c>
      <c r="B222" s="140">
        <v>671416</v>
      </c>
      <c r="C222" s="141" t="s">
        <v>323</v>
      </c>
      <c r="D222" s="153">
        <v>8</v>
      </c>
      <c r="E222" s="153">
        <v>9</v>
      </c>
      <c r="F222" s="153">
        <v>8</v>
      </c>
      <c r="G222" s="153">
        <v>7</v>
      </c>
      <c r="H222" s="153">
        <v>8</v>
      </c>
      <c r="I222" s="134">
        <f t="shared" si="39"/>
        <v>40</v>
      </c>
      <c r="J222" s="134">
        <f t="shared" si="40"/>
        <v>6</v>
      </c>
      <c r="K222" s="11">
        <v>3</v>
      </c>
      <c r="L222" s="11">
        <v>3</v>
      </c>
      <c r="M222" s="11">
        <v>2</v>
      </c>
      <c r="N222" s="11">
        <v>1</v>
      </c>
      <c r="O222" s="11">
        <v>2</v>
      </c>
      <c r="P222" s="135">
        <f t="shared" si="41"/>
        <v>11</v>
      </c>
      <c r="Q222" s="135">
        <f t="shared" si="42"/>
        <v>0.55000000000000004</v>
      </c>
      <c r="R222" s="108">
        <f t="shared" si="43"/>
        <v>1.35</v>
      </c>
      <c r="S222" s="108">
        <f t="shared" si="44"/>
        <v>1.5</v>
      </c>
      <c r="T222" s="108">
        <f t="shared" si="45"/>
        <v>1.3</v>
      </c>
      <c r="U222" s="108">
        <f t="shared" si="46"/>
        <v>1.1000000000000001</v>
      </c>
      <c r="V222" s="108">
        <f t="shared" si="47"/>
        <v>1.3</v>
      </c>
      <c r="W222" s="26">
        <f t="shared" si="48"/>
        <v>51</v>
      </c>
      <c r="X222" s="150">
        <f t="shared" si="49"/>
        <v>10.200000000000001</v>
      </c>
      <c r="Y222" s="142">
        <v>44</v>
      </c>
      <c r="Z222" s="133">
        <f t="shared" si="50"/>
        <v>35.200000000000003</v>
      </c>
      <c r="AA222" s="111"/>
      <c r="AB222" s="111"/>
    </row>
    <row r="223" spans="1:28" x14ac:dyDescent="0.3">
      <c r="A223" s="105">
        <v>217</v>
      </c>
      <c r="B223" s="140">
        <v>671417</v>
      </c>
      <c r="C223" s="141" t="s">
        <v>324</v>
      </c>
      <c r="D223" s="153">
        <v>15</v>
      </c>
      <c r="E223" s="153">
        <v>14</v>
      </c>
      <c r="F223" s="153">
        <v>13</v>
      </c>
      <c r="G223" s="153">
        <v>15</v>
      </c>
      <c r="H223" s="153">
        <v>13</v>
      </c>
      <c r="I223" s="134">
        <f t="shared" si="39"/>
        <v>70</v>
      </c>
      <c r="J223" s="134">
        <f t="shared" si="40"/>
        <v>10.5</v>
      </c>
      <c r="K223" s="11">
        <v>4.5</v>
      </c>
      <c r="L223" s="11">
        <v>3.5</v>
      </c>
      <c r="M223" s="11">
        <v>3</v>
      </c>
      <c r="N223" s="11">
        <v>2</v>
      </c>
      <c r="O223" s="11">
        <v>3</v>
      </c>
      <c r="P223" s="135">
        <f t="shared" si="41"/>
        <v>16</v>
      </c>
      <c r="Q223" s="135">
        <f t="shared" si="42"/>
        <v>0.8</v>
      </c>
      <c r="R223" s="108">
        <f t="shared" si="43"/>
        <v>2.4750000000000001</v>
      </c>
      <c r="S223" s="108">
        <f t="shared" si="44"/>
        <v>2.2749999999999999</v>
      </c>
      <c r="T223" s="108">
        <f t="shared" si="45"/>
        <v>2.1</v>
      </c>
      <c r="U223" s="108">
        <f t="shared" si="46"/>
        <v>2.35</v>
      </c>
      <c r="V223" s="108">
        <f t="shared" si="47"/>
        <v>2.1</v>
      </c>
      <c r="W223" s="26">
        <f t="shared" si="48"/>
        <v>86</v>
      </c>
      <c r="X223" s="150">
        <f t="shared" si="49"/>
        <v>17.2</v>
      </c>
      <c r="Y223" s="142">
        <v>74</v>
      </c>
      <c r="Z223" s="133">
        <f t="shared" si="50"/>
        <v>59.2</v>
      </c>
      <c r="AA223" s="111"/>
      <c r="AB223" s="111"/>
    </row>
    <row r="224" spans="1:28" x14ac:dyDescent="0.3">
      <c r="A224" s="105">
        <v>218</v>
      </c>
      <c r="B224" s="140">
        <v>671418</v>
      </c>
      <c r="C224" s="141" t="s">
        <v>325</v>
      </c>
      <c r="D224" s="153">
        <v>15</v>
      </c>
      <c r="E224" s="153">
        <v>16</v>
      </c>
      <c r="F224" s="153">
        <v>14</v>
      </c>
      <c r="G224" s="153">
        <v>13</v>
      </c>
      <c r="H224" s="153">
        <v>15</v>
      </c>
      <c r="I224" s="134">
        <f t="shared" si="39"/>
        <v>73</v>
      </c>
      <c r="J224" s="134">
        <f t="shared" si="40"/>
        <v>10.95</v>
      </c>
      <c r="K224" s="11">
        <v>2.5</v>
      </c>
      <c r="L224" s="11">
        <v>3</v>
      </c>
      <c r="M224" s="11">
        <v>4</v>
      </c>
      <c r="N224" s="11">
        <v>3</v>
      </c>
      <c r="O224" s="11">
        <v>2</v>
      </c>
      <c r="P224" s="135">
        <f t="shared" si="41"/>
        <v>14.5</v>
      </c>
      <c r="Q224" s="135">
        <f t="shared" si="42"/>
        <v>0.72500000000000009</v>
      </c>
      <c r="R224" s="108">
        <f t="shared" si="43"/>
        <v>2.375</v>
      </c>
      <c r="S224" s="108">
        <f t="shared" si="44"/>
        <v>2.5499999999999998</v>
      </c>
      <c r="T224" s="108">
        <f t="shared" si="45"/>
        <v>2.3000000000000003</v>
      </c>
      <c r="U224" s="108">
        <f t="shared" si="46"/>
        <v>2.1</v>
      </c>
      <c r="V224" s="108">
        <f t="shared" si="47"/>
        <v>2.35</v>
      </c>
      <c r="W224" s="26">
        <f t="shared" si="48"/>
        <v>87.5</v>
      </c>
      <c r="X224" s="150">
        <f t="shared" si="49"/>
        <v>17.5</v>
      </c>
      <c r="Y224" s="142">
        <v>71</v>
      </c>
      <c r="Z224" s="133">
        <f t="shared" si="50"/>
        <v>56.800000000000004</v>
      </c>
      <c r="AA224" s="111"/>
      <c r="AB224" s="111"/>
    </row>
    <row r="225" spans="1:28" x14ac:dyDescent="0.3">
      <c r="A225" s="105">
        <v>219</v>
      </c>
      <c r="B225" s="140">
        <v>671419</v>
      </c>
      <c r="C225" s="141" t="s">
        <v>326</v>
      </c>
      <c r="D225" s="153">
        <v>16</v>
      </c>
      <c r="E225" s="153">
        <v>18</v>
      </c>
      <c r="F225" s="153">
        <v>14</v>
      </c>
      <c r="G225" s="153">
        <v>13</v>
      </c>
      <c r="H225" s="153">
        <v>15</v>
      </c>
      <c r="I225" s="134">
        <f t="shared" si="39"/>
        <v>76</v>
      </c>
      <c r="J225" s="134">
        <f t="shared" si="40"/>
        <v>11.4</v>
      </c>
      <c r="K225" s="11">
        <v>2.5</v>
      </c>
      <c r="L225" s="11">
        <v>3</v>
      </c>
      <c r="M225" s="11">
        <v>4</v>
      </c>
      <c r="N225" s="11">
        <v>3</v>
      </c>
      <c r="O225" s="11">
        <v>5</v>
      </c>
      <c r="P225" s="135">
        <f t="shared" si="41"/>
        <v>17.5</v>
      </c>
      <c r="Q225" s="135">
        <f t="shared" si="42"/>
        <v>0.875</v>
      </c>
      <c r="R225" s="108">
        <f t="shared" si="43"/>
        <v>2.5249999999999999</v>
      </c>
      <c r="S225" s="108">
        <f t="shared" si="44"/>
        <v>2.8499999999999996</v>
      </c>
      <c r="T225" s="108">
        <f t="shared" si="45"/>
        <v>2.3000000000000003</v>
      </c>
      <c r="U225" s="108">
        <f t="shared" si="46"/>
        <v>2.1</v>
      </c>
      <c r="V225" s="108">
        <f t="shared" si="47"/>
        <v>2.5</v>
      </c>
      <c r="W225" s="26">
        <f t="shared" si="48"/>
        <v>93.5</v>
      </c>
      <c r="X225" s="150">
        <f t="shared" si="49"/>
        <v>18.7</v>
      </c>
      <c r="Y225" s="142">
        <v>76</v>
      </c>
      <c r="Z225" s="133">
        <f t="shared" si="50"/>
        <v>60.800000000000004</v>
      </c>
      <c r="AA225" s="111"/>
      <c r="AB225" s="111"/>
    </row>
    <row r="226" spans="1:28" x14ac:dyDescent="0.3">
      <c r="A226" s="105">
        <v>220</v>
      </c>
      <c r="B226" s="140">
        <v>671420</v>
      </c>
      <c r="C226" s="141" t="s">
        <v>327</v>
      </c>
      <c r="D226" s="153">
        <v>14</v>
      </c>
      <c r="E226" s="153">
        <v>12</v>
      </c>
      <c r="F226" s="153">
        <v>13</v>
      </c>
      <c r="G226" s="153">
        <v>15</v>
      </c>
      <c r="H226" s="153">
        <v>12</v>
      </c>
      <c r="I226" s="134">
        <f t="shared" si="39"/>
        <v>66</v>
      </c>
      <c r="J226" s="134">
        <f t="shared" si="40"/>
        <v>9.9</v>
      </c>
      <c r="K226" s="11">
        <v>3.5</v>
      </c>
      <c r="L226" s="11">
        <v>3</v>
      </c>
      <c r="M226" s="11">
        <v>2</v>
      </c>
      <c r="N226" s="11">
        <v>4</v>
      </c>
      <c r="O226" s="11">
        <v>3</v>
      </c>
      <c r="P226" s="135">
        <f t="shared" si="41"/>
        <v>15.5</v>
      </c>
      <c r="Q226" s="135">
        <f t="shared" si="42"/>
        <v>0.77500000000000002</v>
      </c>
      <c r="R226" s="108">
        <f t="shared" si="43"/>
        <v>2.2749999999999999</v>
      </c>
      <c r="S226" s="108">
        <f t="shared" si="44"/>
        <v>1.9499999999999997</v>
      </c>
      <c r="T226" s="108">
        <f t="shared" si="45"/>
        <v>2.0499999999999998</v>
      </c>
      <c r="U226" s="108">
        <f t="shared" si="46"/>
        <v>2.4500000000000002</v>
      </c>
      <c r="V226" s="108">
        <f t="shared" si="47"/>
        <v>1.9499999999999997</v>
      </c>
      <c r="W226" s="26">
        <f t="shared" si="48"/>
        <v>81.5</v>
      </c>
      <c r="X226" s="150">
        <f t="shared" si="49"/>
        <v>16.3</v>
      </c>
      <c r="Y226" s="142">
        <v>64</v>
      </c>
      <c r="Z226" s="133">
        <f t="shared" si="50"/>
        <v>51.2</v>
      </c>
      <c r="AA226" s="111"/>
      <c r="AB226" s="111"/>
    </row>
    <row r="227" spans="1:28" x14ac:dyDescent="0.3">
      <c r="A227" s="105">
        <v>221</v>
      </c>
      <c r="B227" s="140">
        <v>671421</v>
      </c>
      <c r="C227" s="141" t="s">
        <v>328</v>
      </c>
      <c r="D227" s="153">
        <v>8</v>
      </c>
      <c r="E227" s="153">
        <v>9</v>
      </c>
      <c r="F227" s="153">
        <v>8</v>
      </c>
      <c r="G227" s="153">
        <v>7</v>
      </c>
      <c r="H227" s="153">
        <v>9</v>
      </c>
      <c r="I227" s="134">
        <f t="shared" si="39"/>
        <v>41</v>
      </c>
      <c r="J227" s="134">
        <f t="shared" si="40"/>
        <v>6.1499999999999995</v>
      </c>
      <c r="K227" s="11">
        <v>1.5</v>
      </c>
      <c r="L227" s="11">
        <v>2</v>
      </c>
      <c r="M227" s="11">
        <v>2.5</v>
      </c>
      <c r="N227" s="11">
        <v>3</v>
      </c>
      <c r="O227" s="11">
        <v>4</v>
      </c>
      <c r="P227" s="135">
        <f t="shared" si="41"/>
        <v>13</v>
      </c>
      <c r="Q227" s="135">
        <f t="shared" si="42"/>
        <v>0.65</v>
      </c>
      <c r="R227" s="108">
        <f t="shared" si="43"/>
        <v>1.2749999999999999</v>
      </c>
      <c r="S227" s="108">
        <f t="shared" si="44"/>
        <v>1.45</v>
      </c>
      <c r="T227" s="108">
        <f t="shared" si="45"/>
        <v>1.325</v>
      </c>
      <c r="U227" s="108">
        <f t="shared" si="46"/>
        <v>1.2000000000000002</v>
      </c>
      <c r="V227" s="108">
        <f t="shared" si="47"/>
        <v>1.5499999999999998</v>
      </c>
      <c r="W227" s="26">
        <f t="shared" si="48"/>
        <v>54</v>
      </c>
      <c r="X227" s="150">
        <f t="shared" si="49"/>
        <v>10.8</v>
      </c>
      <c r="Y227" s="142">
        <v>41</v>
      </c>
      <c r="Z227" s="133">
        <f t="shared" si="50"/>
        <v>32.800000000000004</v>
      </c>
      <c r="AA227" s="111"/>
      <c r="AB227" s="111"/>
    </row>
    <row r="228" spans="1:28" x14ac:dyDescent="0.3">
      <c r="A228" s="105">
        <v>222</v>
      </c>
      <c r="B228" s="140">
        <v>671422</v>
      </c>
      <c r="C228" s="141" t="s">
        <v>329</v>
      </c>
      <c r="D228" s="153">
        <v>12</v>
      </c>
      <c r="E228" s="153">
        <v>13</v>
      </c>
      <c r="F228" s="153">
        <v>15</v>
      </c>
      <c r="G228" s="153">
        <v>14</v>
      </c>
      <c r="H228" s="153">
        <v>10</v>
      </c>
      <c r="I228" s="134">
        <f t="shared" si="39"/>
        <v>64</v>
      </c>
      <c r="J228" s="134">
        <f t="shared" si="40"/>
        <v>9.6</v>
      </c>
      <c r="K228" s="11">
        <v>2.5</v>
      </c>
      <c r="L228" s="11">
        <v>3</v>
      </c>
      <c r="M228" s="11">
        <v>4</v>
      </c>
      <c r="N228" s="11">
        <v>3</v>
      </c>
      <c r="O228" s="11">
        <v>5</v>
      </c>
      <c r="P228" s="135">
        <f t="shared" si="41"/>
        <v>17.5</v>
      </c>
      <c r="Q228" s="135">
        <f t="shared" si="42"/>
        <v>0.875</v>
      </c>
      <c r="R228" s="108">
        <f t="shared" si="43"/>
        <v>1.9249999999999998</v>
      </c>
      <c r="S228" s="108">
        <f t="shared" si="44"/>
        <v>2.1</v>
      </c>
      <c r="T228" s="108">
        <f t="shared" si="45"/>
        <v>2.4500000000000002</v>
      </c>
      <c r="U228" s="108">
        <f t="shared" si="46"/>
        <v>2.25</v>
      </c>
      <c r="V228" s="108">
        <f t="shared" si="47"/>
        <v>1.75</v>
      </c>
      <c r="W228" s="26">
        <f t="shared" si="48"/>
        <v>81.5</v>
      </c>
      <c r="X228" s="150">
        <f t="shared" si="49"/>
        <v>16.3</v>
      </c>
      <c r="Y228" s="142">
        <v>59</v>
      </c>
      <c r="Z228" s="133">
        <f t="shared" si="50"/>
        <v>47.2</v>
      </c>
      <c r="AA228" s="111"/>
      <c r="AB228" s="111"/>
    </row>
    <row r="229" spans="1:28" x14ac:dyDescent="0.3">
      <c r="A229" s="105">
        <v>223</v>
      </c>
      <c r="B229" s="140">
        <v>671423</v>
      </c>
      <c r="C229" s="141" t="s">
        <v>330</v>
      </c>
      <c r="D229" s="153">
        <v>8</v>
      </c>
      <c r="E229" s="153">
        <v>6</v>
      </c>
      <c r="F229" s="153">
        <v>5</v>
      </c>
      <c r="G229" s="153">
        <v>8</v>
      </c>
      <c r="H229" s="153">
        <v>5</v>
      </c>
      <c r="I229" s="134">
        <f t="shared" ref="I229:I292" si="51">SUM(D229:H229)</f>
        <v>32</v>
      </c>
      <c r="J229" s="134">
        <f t="shared" ref="J229:J292" si="52">I229*0.15</f>
        <v>4.8</v>
      </c>
      <c r="K229" s="11">
        <v>2</v>
      </c>
      <c r="L229" s="11">
        <v>1</v>
      </c>
      <c r="M229" s="11">
        <v>3</v>
      </c>
      <c r="N229" s="11">
        <v>2</v>
      </c>
      <c r="O229" s="11">
        <v>1</v>
      </c>
      <c r="P229" s="135">
        <f t="shared" ref="P229:P292" si="53">SUM(K229:O229)</f>
        <v>9</v>
      </c>
      <c r="Q229" s="135">
        <f t="shared" ref="Q229:Q292" si="54">P229*0.05</f>
        <v>0.45</v>
      </c>
      <c r="R229" s="108">
        <f t="shared" si="43"/>
        <v>1.3</v>
      </c>
      <c r="S229" s="108">
        <f t="shared" si="44"/>
        <v>0.95</v>
      </c>
      <c r="T229" s="108">
        <f t="shared" si="45"/>
        <v>0.9</v>
      </c>
      <c r="U229" s="108">
        <f t="shared" si="46"/>
        <v>1.3</v>
      </c>
      <c r="V229" s="108">
        <f t="shared" si="47"/>
        <v>0.8</v>
      </c>
      <c r="W229" s="26">
        <f t="shared" si="48"/>
        <v>41</v>
      </c>
      <c r="X229" s="150">
        <f t="shared" si="49"/>
        <v>8.2000000000000011</v>
      </c>
      <c r="Y229" s="142">
        <v>35</v>
      </c>
      <c r="Z229" s="133">
        <f t="shared" si="50"/>
        <v>28</v>
      </c>
      <c r="AA229" s="111"/>
      <c r="AB229" s="111"/>
    </row>
    <row r="230" spans="1:28" x14ac:dyDescent="0.3">
      <c r="A230" s="105">
        <v>224</v>
      </c>
      <c r="B230" s="140">
        <v>671424</v>
      </c>
      <c r="C230" s="141" t="s">
        <v>331</v>
      </c>
      <c r="D230" s="153">
        <v>9</v>
      </c>
      <c r="E230" s="153">
        <v>8</v>
      </c>
      <c r="F230" s="153">
        <v>9</v>
      </c>
      <c r="G230" s="153">
        <v>8</v>
      </c>
      <c r="H230" s="153">
        <v>9</v>
      </c>
      <c r="I230" s="134">
        <f t="shared" si="51"/>
        <v>43</v>
      </c>
      <c r="J230" s="134">
        <f t="shared" si="52"/>
        <v>6.45</v>
      </c>
      <c r="K230" s="11">
        <v>2.5</v>
      </c>
      <c r="L230" s="11">
        <v>3</v>
      </c>
      <c r="M230" s="11">
        <v>2</v>
      </c>
      <c r="N230" s="11">
        <v>1</v>
      </c>
      <c r="O230" s="11">
        <v>2</v>
      </c>
      <c r="P230" s="135">
        <f t="shared" si="53"/>
        <v>10.5</v>
      </c>
      <c r="Q230" s="135">
        <f t="shared" si="54"/>
        <v>0.52500000000000002</v>
      </c>
      <c r="R230" s="108">
        <f t="shared" si="43"/>
        <v>1.4749999999999999</v>
      </c>
      <c r="S230" s="108">
        <f t="shared" si="44"/>
        <v>1.35</v>
      </c>
      <c r="T230" s="108">
        <f t="shared" si="45"/>
        <v>1.45</v>
      </c>
      <c r="U230" s="108">
        <f t="shared" si="46"/>
        <v>1.25</v>
      </c>
      <c r="V230" s="108">
        <f t="shared" si="47"/>
        <v>1.45</v>
      </c>
      <c r="W230" s="26">
        <f t="shared" si="48"/>
        <v>53.5</v>
      </c>
      <c r="X230" s="150">
        <f t="shared" si="49"/>
        <v>10.700000000000001</v>
      </c>
      <c r="Y230" s="142">
        <v>41</v>
      </c>
      <c r="Z230" s="133">
        <f t="shared" si="50"/>
        <v>32.800000000000004</v>
      </c>
      <c r="AA230" s="111"/>
      <c r="AB230" s="111"/>
    </row>
    <row r="231" spans="1:28" x14ac:dyDescent="0.3">
      <c r="A231" s="105">
        <v>225</v>
      </c>
      <c r="B231" s="140">
        <v>671425</v>
      </c>
      <c r="C231" s="141" t="s">
        <v>332</v>
      </c>
      <c r="D231" s="153">
        <v>9</v>
      </c>
      <c r="E231" s="153">
        <v>12</v>
      </c>
      <c r="F231" s="153">
        <v>13</v>
      </c>
      <c r="G231" s="153">
        <v>15</v>
      </c>
      <c r="H231" s="153">
        <v>14</v>
      </c>
      <c r="I231" s="134">
        <f t="shared" si="51"/>
        <v>63</v>
      </c>
      <c r="J231" s="134">
        <f t="shared" si="52"/>
        <v>9.4499999999999993</v>
      </c>
      <c r="K231" s="11">
        <v>1.5</v>
      </c>
      <c r="L231" s="11">
        <v>3</v>
      </c>
      <c r="M231" s="11">
        <v>2</v>
      </c>
      <c r="N231" s="11">
        <v>4</v>
      </c>
      <c r="O231" s="11">
        <v>3</v>
      </c>
      <c r="P231" s="135">
        <f t="shared" si="53"/>
        <v>13.5</v>
      </c>
      <c r="Q231" s="135">
        <f t="shared" si="54"/>
        <v>0.67500000000000004</v>
      </c>
      <c r="R231" s="108">
        <f t="shared" si="43"/>
        <v>1.4249999999999998</v>
      </c>
      <c r="S231" s="108">
        <f t="shared" si="44"/>
        <v>1.9499999999999997</v>
      </c>
      <c r="T231" s="108">
        <f t="shared" si="45"/>
        <v>2.0499999999999998</v>
      </c>
      <c r="U231" s="108">
        <f t="shared" si="46"/>
        <v>2.4500000000000002</v>
      </c>
      <c r="V231" s="108">
        <f t="shared" si="47"/>
        <v>2.25</v>
      </c>
      <c r="W231" s="26">
        <f t="shared" si="48"/>
        <v>76.5</v>
      </c>
      <c r="X231" s="150">
        <f t="shared" si="49"/>
        <v>15.3</v>
      </c>
      <c r="Y231" s="142">
        <v>53</v>
      </c>
      <c r="Z231" s="133">
        <f t="shared" si="50"/>
        <v>42.400000000000006</v>
      </c>
      <c r="AA231" s="111"/>
      <c r="AB231" s="111"/>
    </row>
    <row r="232" spans="1:28" x14ac:dyDescent="0.3">
      <c r="A232" s="105">
        <v>226</v>
      </c>
      <c r="B232" s="140">
        <v>671426</v>
      </c>
      <c r="C232" s="141" t="s">
        <v>333</v>
      </c>
      <c r="D232" s="153">
        <v>1</v>
      </c>
      <c r="E232" s="153">
        <v>2</v>
      </c>
      <c r="F232" s="153">
        <v>3</v>
      </c>
      <c r="G232" s="153">
        <v>4</v>
      </c>
      <c r="H232" s="153">
        <v>3</v>
      </c>
      <c r="I232" s="134">
        <f t="shared" si="51"/>
        <v>13</v>
      </c>
      <c r="J232" s="134">
        <f t="shared" si="52"/>
        <v>1.95</v>
      </c>
      <c r="K232" s="11">
        <v>2.5</v>
      </c>
      <c r="L232" s="11">
        <v>3</v>
      </c>
      <c r="M232" s="11">
        <v>3</v>
      </c>
      <c r="N232" s="11">
        <v>4</v>
      </c>
      <c r="O232" s="11">
        <v>3</v>
      </c>
      <c r="P232" s="135">
        <f t="shared" si="53"/>
        <v>15.5</v>
      </c>
      <c r="Q232" s="135">
        <f t="shared" si="54"/>
        <v>0.77500000000000002</v>
      </c>
      <c r="R232" s="108">
        <f t="shared" si="43"/>
        <v>0.27500000000000002</v>
      </c>
      <c r="S232" s="108">
        <f t="shared" si="44"/>
        <v>0.45</v>
      </c>
      <c r="T232" s="108">
        <f t="shared" si="45"/>
        <v>0.6</v>
      </c>
      <c r="U232" s="108">
        <f t="shared" si="46"/>
        <v>0.8</v>
      </c>
      <c r="V232" s="108">
        <f t="shared" si="47"/>
        <v>0.6</v>
      </c>
      <c r="W232" s="26">
        <f t="shared" si="48"/>
        <v>28.5</v>
      </c>
      <c r="X232" s="150">
        <f t="shared" si="49"/>
        <v>5.7</v>
      </c>
      <c r="Y232" s="142">
        <v>9</v>
      </c>
      <c r="Z232" s="133">
        <f t="shared" si="50"/>
        <v>7.2</v>
      </c>
      <c r="AA232" s="111"/>
      <c r="AB232" s="111"/>
    </row>
    <row r="233" spans="1:28" x14ac:dyDescent="0.3">
      <c r="A233" s="105">
        <v>227</v>
      </c>
      <c r="B233" s="140">
        <v>671427</v>
      </c>
      <c r="C233" s="141" t="s">
        <v>334</v>
      </c>
      <c r="D233" s="153">
        <v>9</v>
      </c>
      <c r="E233" s="153">
        <v>12</v>
      </c>
      <c r="F233" s="153">
        <v>13</v>
      </c>
      <c r="G233" s="153">
        <v>10</v>
      </c>
      <c r="H233" s="153">
        <v>15</v>
      </c>
      <c r="I233" s="134">
        <f t="shared" si="51"/>
        <v>59</v>
      </c>
      <c r="J233" s="134">
        <f t="shared" si="52"/>
        <v>8.85</v>
      </c>
      <c r="K233" s="11">
        <v>2.5</v>
      </c>
      <c r="L233" s="11">
        <v>4.5</v>
      </c>
      <c r="M233" s="11">
        <v>3</v>
      </c>
      <c r="N233" s="11">
        <v>2</v>
      </c>
      <c r="O233" s="11">
        <v>2.5</v>
      </c>
      <c r="P233" s="135">
        <f t="shared" si="53"/>
        <v>14.5</v>
      </c>
      <c r="Q233" s="135">
        <f t="shared" si="54"/>
        <v>0.72500000000000009</v>
      </c>
      <c r="R233" s="108">
        <f t="shared" si="43"/>
        <v>1.4749999999999999</v>
      </c>
      <c r="S233" s="108">
        <f t="shared" si="44"/>
        <v>2.0249999999999999</v>
      </c>
      <c r="T233" s="108">
        <f t="shared" si="45"/>
        <v>2.1</v>
      </c>
      <c r="U233" s="108">
        <f t="shared" si="46"/>
        <v>1.6</v>
      </c>
      <c r="V233" s="108">
        <f t="shared" si="47"/>
        <v>2.375</v>
      </c>
      <c r="W233" s="26">
        <f t="shared" si="48"/>
        <v>73.5</v>
      </c>
      <c r="X233" s="150">
        <f t="shared" si="49"/>
        <v>14.700000000000001</v>
      </c>
      <c r="Y233" s="142">
        <v>46</v>
      </c>
      <c r="Z233" s="133">
        <f t="shared" si="50"/>
        <v>36.800000000000004</v>
      </c>
      <c r="AA233" s="111"/>
      <c r="AB233" s="111"/>
    </row>
    <row r="234" spans="1:28" x14ac:dyDescent="0.3">
      <c r="A234" s="105">
        <v>228</v>
      </c>
      <c r="B234" s="140">
        <v>671428</v>
      </c>
      <c r="C234" s="141" t="s">
        <v>335</v>
      </c>
      <c r="D234" s="153">
        <v>8</v>
      </c>
      <c r="E234" s="153">
        <v>9</v>
      </c>
      <c r="F234" s="153">
        <v>8</v>
      </c>
      <c r="G234" s="153">
        <v>9</v>
      </c>
      <c r="H234" s="153">
        <v>8</v>
      </c>
      <c r="I234" s="134">
        <f t="shared" si="51"/>
        <v>42</v>
      </c>
      <c r="J234" s="134">
        <f t="shared" si="52"/>
        <v>6.3</v>
      </c>
      <c r="K234" s="11">
        <v>2.5</v>
      </c>
      <c r="L234" s="11">
        <v>3</v>
      </c>
      <c r="M234" s="11">
        <v>1</v>
      </c>
      <c r="N234" s="11">
        <v>2</v>
      </c>
      <c r="O234" s="11">
        <v>3</v>
      </c>
      <c r="P234" s="135">
        <f t="shared" si="53"/>
        <v>11.5</v>
      </c>
      <c r="Q234" s="135">
        <f t="shared" si="54"/>
        <v>0.57500000000000007</v>
      </c>
      <c r="R234" s="108">
        <f t="shared" si="43"/>
        <v>1.325</v>
      </c>
      <c r="S234" s="108">
        <f t="shared" si="44"/>
        <v>1.5</v>
      </c>
      <c r="T234" s="108">
        <f t="shared" si="45"/>
        <v>1.25</v>
      </c>
      <c r="U234" s="108">
        <f t="shared" si="46"/>
        <v>1.45</v>
      </c>
      <c r="V234" s="108">
        <f t="shared" si="47"/>
        <v>1.35</v>
      </c>
      <c r="W234" s="26">
        <f t="shared" si="48"/>
        <v>53.5</v>
      </c>
      <c r="X234" s="150">
        <f t="shared" si="49"/>
        <v>10.700000000000001</v>
      </c>
      <c r="Y234" s="142">
        <v>41</v>
      </c>
      <c r="Z234" s="133">
        <f t="shared" si="50"/>
        <v>32.800000000000004</v>
      </c>
      <c r="AA234" s="111"/>
      <c r="AB234" s="111"/>
    </row>
    <row r="235" spans="1:28" x14ac:dyDescent="0.3">
      <c r="A235" s="105">
        <v>229</v>
      </c>
      <c r="B235" s="140">
        <v>671429</v>
      </c>
      <c r="C235" s="141" t="s">
        <v>336</v>
      </c>
      <c r="D235" s="153">
        <v>2</v>
      </c>
      <c r="E235" s="153">
        <v>3</v>
      </c>
      <c r="F235" s="153">
        <v>2</v>
      </c>
      <c r="G235" s="153">
        <v>3</v>
      </c>
      <c r="H235" s="153">
        <v>2</v>
      </c>
      <c r="I235" s="134">
        <f t="shared" si="51"/>
        <v>12</v>
      </c>
      <c r="J235" s="134">
        <f t="shared" si="52"/>
        <v>1.7999999999999998</v>
      </c>
      <c r="K235" s="11">
        <v>1</v>
      </c>
      <c r="L235" s="11">
        <v>1</v>
      </c>
      <c r="M235" s="11">
        <v>1</v>
      </c>
      <c r="N235" s="11">
        <v>1</v>
      </c>
      <c r="O235" s="11">
        <v>1</v>
      </c>
      <c r="P235" s="135">
        <f t="shared" si="53"/>
        <v>5</v>
      </c>
      <c r="Q235" s="135">
        <f t="shared" si="54"/>
        <v>0.25</v>
      </c>
      <c r="R235" s="108">
        <f t="shared" si="43"/>
        <v>0.35</v>
      </c>
      <c r="S235" s="108">
        <f t="shared" si="44"/>
        <v>0.49999999999999994</v>
      </c>
      <c r="T235" s="108">
        <f t="shared" si="45"/>
        <v>0.35</v>
      </c>
      <c r="U235" s="108">
        <f t="shared" si="46"/>
        <v>0.49999999999999994</v>
      </c>
      <c r="V235" s="108">
        <f t="shared" si="47"/>
        <v>0.35</v>
      </c>
      <c r="W235" s="26">
        <f t="shared" si="48"/>
        <v>17</v>
      </c>
      <c r="X235" s="150">
        <f t="shared" si="49"/>
        <v>3.4000000000000004</v>
      </c>
      <c r="Y235" s="142">
        <v>18</v>
      </c>
      <c r="Z235" s="133">
        <f t="shared" si="50"/>
        <v>14.4</v>
      </c>
      <c r="AA235" s="111"/>
      <c r="AB235" s="111"/>
    </row>
    <row r="236" spans="1:28" x14ac:dyDescent="0.3">
      <c r="A236" s="105">
        <v>230</v>
      </c>
      <c r="B236" s="140">
        <v>671430</v>
      </c>
      <c r="C236" s="141" t="s">
        <v>337</v>
      </c>
      <c r="D236" s="153">
        <v>9</v>
      </c>
      <c r="E236" s="153">
        <v>8</v>
      </c>
      <c r="F236" s="153">
        <v>13</v>
      </c>
      <c r="G236" s="153">
        <v>12</v>
      </c>
      <c r="H236" s="153">
        <v>10</v>
      </c>
      <c r="I236" s="134">
        <f t="shared" si="51"/>
        <v>52</v>
      </c>
      <c r="J236" s="134">
        <f t="shared" si="52"/>
        <v>7.8</v>
      </c>
      <c r="K236" s="11">
        <v>2</v>
      </c>
      <c r="L236" s="11">
        <v>2.5</v>
      </c>
      <c r="M236" s="11">
        <v>4</v>
      </c>
      <c r="N236" s="11">
        <v>3</v>
      </c>
      <c r="O236" s="11">
        <v>4</v>
      </c>
      <c r="P236" s="135">
        <f t="shared" si="53"/>
        <v>15.5</v>
      </c>
      <c r="Q236" s="135">
        <f t="shared" si="54"/>
        <v>0.77500000000000002</v>
      </c>
      <c r="R236" s="108">
        <f t="shared" si="43"/>
        <v>1.45</v>
      </c>
      <c r="S236" s="108">
        <f t="shared" si="44"/>
        <v>1.325</v>
      </c>
      <c r="T236" s="108">
        <f t="shared" si="45"/>
        <v>2.15</v>
      </c>
      <c r="U236" s="108">
        <f t="shared" si="46"/>
        <v>1.9499999999999997</v>
      </c>
      <c r="V236" s="108">
        <f t="shared" si="47"/>
        <v>1.7</v>
      </c>
      <c r="W236" s="26">
        <f t="shared" si="48"/>
        <v>67.5</v>
      </c>
      <c r="X236" s="150">
        <f t="shared" si="49"/>
        <v>13.5</v>
      </c>
      <c r="Y236" s="142">
        <v>54</v>
      </c>
      <c r="Z236" s="133">
        <f t="shared" si="50"/>
        <v>43.2</v>
      </c>
      <c r="AA236" s="111"/>
      <c r="AB236" s="111"/>
    </row>
    <row r="237" spans="1:28" x14ac:dyDescent="0.3">
      <c r="A237" s="105">
        <v>231</v>
      </c>
      <c r="B237" s="140">
        <v>671431</v>
      </c>
      <c r="C237" s="141" t="s">
        <v>338</v>
      </c>
      <c r="D237" s="153">
        <v>2</v>
      </c>
      <c r="E237" s="153">
        <v>3</v>
      </c>
      <c r="F237" s="153">
        <v>2.5</v>
      </c>
      <c r="G237" s="153">
        <v>2</v>
      </c>
      <c r="H237" s="153">
        <v>3</v>
      </c>
      <c r="I237" s="134">
        <f t="shared" si="51"/>
        <v>12.5</v>
      </c>
      <c r="J237" s="134">
        <f t="shared" si="52"/>
        <v>1.875</v>
      </c>
      <c r="K237" s="11">
        <v>2.5</v>
      </c>
      <c r="L237" s="11">
        <v>3</v>
      </c>
      <c r="M237" s="11">
        <v>2</v>
      </c>
      <c r="N237" s="11">
        <v>1</v>
      </c>
      <c r="O237" s="11">
        <v>2</v>
      </c>
      <c r="P237" s="135">
        <f t="shared" si="53"/>
        <v>10.5</v>
      </c>
      <c r="Q237" s="135">
        <f t="shared" si="54"/>
        <v>0.52500000000000002</v>
      </c>
      <c r="R237" s="108">
        <f t="shared" si="43"/>
        <v>0.42499999999999999</v>
      </c>
      <c r="S237" s="108">
        <f t="shared" si="44"/>
        <v>0.6</v>
      </c>
      <c r="T237" s="108">
        <f t="shared" si="45"/>
        <v>0.47499999999999998</v>
      </c>
      <c r="U237" s="108">
        <f t="shared" si="46"/>
        <v>0.35</v>
      </c>
      <c r="V237" s="108">
        <f t="shared" si="47"/>
        <v>0.54999999999999993</v>
      </c>
      <c r="W237" s="26">
        <f t="shared" si="48"/>
        <v>23</v>
      </c>
      <c r="X237" s="150">
        <f t="shared" si="49"/>
        <v>4.6000000000000005</v>
      </c>
      <c r="Y237" s="142">
        <v>12</v>
      </c>
      <c r="Z237" s="133">
        <f t="shared" si="50"/>
        <v>9.6000000000000014</v>
      </c>
      <c r="AA237" s="111"/>
      <c r="AB237" s="111"/>
    </row>
    <row r="238" spans="1:28" x14ac:dyDescent="0.3">
      <c r="A238" s="105">
        <v>232</v>
      </c>
      <c r="B238" s="140">
        <v>671432</v>
      </c>
      <c r="C238" s="141" t="s">
        <v>339</v>
      </c>
      <c r="D238" s="153">
        <v>9</v>
      </c>
      <c r="E238" s="153">
        <v>8</v>
      </c>
      <c r="F238" s="153">
        <v>16</v>
      </c>
      <c r="G238" s="153">
        <v>12</v>
      </c>
      <c r="H238" s="153">
        <v>12</v>
      </c>
      <c r="I238" s="134">
        <f t="shared" si="51"/>
        <v>57</v>
      </c>
      <c r="J238" s="134">
        <f t="shared" si="52"/>
        <v>8.5499999999999989</v>
      </c>
      <c r="K238" s="11">
        <v>2.5</v>
      </c>
      <c r="L238" s="11">
        <v>3</v>
      </c>
      <c r="M238" s="11">
        <v>3</v>
      </c>
      <c r="N238" s="11">
        <v>4</v>
      </c>
      <c r="O238" s="11">
        <v>4</v>
      </c>
      <c r="P238" s="135">
        <f t="shared" si="53"/>
        <v>16.5</v>
      </c>
      <c r="Q238" s="135">
        <f t="shared" si="54"/>
        <v>0.82500000000000007</v>
      </c>
      <c r="R238" s="108">
        <f t="shared" si="43"/>
        <v>1.4749999999999999</v>
      </c>
      <c r="S238" s="108">
        <f t="shared" si="44"/>
        <v>1.35</v>
      </c>
      <c r="T238" s="108">
        <f t="shared" si="45"/>
        <v>2.5499999999999998</v>
      </c>
      <c r="U238" s="108">
        <f t="shared" si="46"/>
        <v>1.9999999999999998</v>
      </c>
      <c r="V238" s="108">
        <f t="shared" si="47"/>
        <v>1.9999999999999998</v>
      </c>
      <c r="W238" s="26">
        <f t="shared" si="48"/>
        <v>73.5</v>
      </c>
      <c r="X238" s="150">
        <f t="shared" si="49"/>
        <v>14.700000000000001</v>
      </c>
      <c r="Y238" s="142">
        <v>50</v>
      </c>
      <c r="Z238" s="133">
        <f t="shared" si="50"/>
        <v>40</v>
      </c>
      <c r="AA238" s="111"/>
      <c r="AB238" s="111"/>
    </row>
    <row r="239" spans="1:28" x14ac:dyDescent="0.3">
      <c r="A239" s="105">
        <v>233</v>
      </c>
      <c r="B239" s="140">
        <v>671433</v>
      </c>
      <c r="C239" s="141" t="s">
        <v>340</v>
      </c>
      <c r="D239" s="153">
        <v>9</v>
      </c>
      <c r="E239" s="153">
        <v>8</v>
      </c>
      <c r="F239" s="153">
        <v>9</v>
      </c>
      <c r="G239" s="153">
        <v>8</v>
      </c>
      <c r="H239" s="153">
        <v>9</v>
      </c>
      <c r="I239" s="134">
        <f t="shared" si="51"/>
        <v>43</v>
      </c>
      <c r="J239" s="134">
        <f t="shared" si="52"/>
        <v>6.45</v>
      </c>
      <c r="K239" s="11">
        <v>2.5</v>
      </c>
      <c r="L239" s="11">
        <v>2</v>
      </c>
      <c r="M239" s="11">
        <v>3</v>
      </c>
      <c r="N239" s="11">
        <v>4</v>
      </c>
      <c r="O239" s="11">
        <v>3</v>
      </c>
      <c r="P239" s="135">
        <f t="shared" si="53"/>
        <v>14.5</v>
      </c>
      <c r="Q239" s="135">
        <f t="shared" si="54"/>
        <v>0.72500000000000009</v>
      </c>
      <c r="R239" s="108">
        <f t="shared" si="43"/>
        <v>1.4749999999999999</v>
      </c>
      <c r="S239" s="108">
        <f t="shared" si="44"/>
        <v>1.3</v>
      </c>
      <c r="T239" s="108">
        <f t="shared" si="45"/>
        <v>1.5</v>
      </c>
      <c r="U239" s="108">
        <f t="shared" si="46"/>
        <v>1.4</v>
      </c>
      <c r="V239" s="108">
        <f t="shared" si="47"/>
        <v>1.5</v>
      </c>
      <c r="W239" s="26">
        <f t="shared" si="48"/>
        <v>57.5</v>
      </c>
      <c r="X239" s="150">
        <f t="shared" si="49"/>
        <v>11.5</v>
      </c>
      <c r="Y239" s="142">
        <v>48</v>
      </c>
      <c r="Z239" s="133">
        <f t="shared" si="50"/>
        <v>38.400000000000006</v>
      </c>
      <c r="AA239" s="111"/>
      <c r="AB239" s="111"/>
    </row>
    <row r="240" spans="1:28" x14ac:dyDescent="0.3">
      <c r="A240" s="105">
        <v>234</v>
      </c>
      <c r="B240" s="140">
        <v>671434</v>
      </c>
      <c r="C240" s="141" t="s">
        <v>341</v>
      </c>
      <c r="D240" s="153">
        <v>8</v>
      </c>
      <c r="E240" s="153">
        <v>13</v>
      </c>
      <c r="F240" s="153">
        <v>8</v>
      </c>
      <c r="G240" s="153">
        <v>9</v>
      </c>
      <c r="H240" s="153">
        <v>13</v>
      </c>
      <c r="I240" s="134">
        <f t="shared" si="51"/>
        <v>51</v>
      </c>
      <c r="J240" s="134">
        <f t="shared" si="52"/>
        <v>7.6499999999999995</v>
      </c>
      <c r="K240" s="11">
        <v>2.5</v>
      </c>
      <c r="L240" s="11">
        <v>3</v>
      </c>
      <c r="M240" s="11">
        <v>4</v>
      </c>
      <c r="N240" s="11">
        <v>3</v>
      </c>
      <c r="O240" s="11">
        <v>3</v>
      </c>
      <c r="P240" s="135">
        <f t="shared" si="53"/>
        <v>15.5</v>
      </c>
      <c r="Q240" s="135">
        <f t="shared" si="54"/>
        <v>0.77500000000000002</v>
      </c>
      <c r="R240" s="108">
        <f t="shared" si="43"/>
        <v>1.325</v>
      </c>
      <c r="S240" s="108">
        <f t="shared" si="44"/>
        <v>2.1</v>
      </c>
      <c r="T240" s="108">
        <f t="shared" si="45"/>
        <v>1.4</v>
      </c>
      <c r="U240" s="108">
        <f t="shared" si="46"/>
        <v>1.5</v>
      </c>
      <c r="V240" s="108">
        <f t="shared" si="47"/>
        <v>2.1</v>
      </c>
      <c r="W240" s="26">
        <f t="shared" si="48"/>
        <v>66.5</v>
      </c>
      <c r="X240" s="150">
        <f t="shared" si="49"/>
        <v>13.3</v>
      </c>
      <c r="Y240" s="142">
        <v>47</v>
      </c>
      <c r="Z240" s="133">
        <f t="shared" si="50"/>
        <v>37.6</v>
      </c>
      <c r="AA240" s="111"/>
      <c r="AB240" s="111"/>
    </row>
    <row r="241" spans="1:28" x14ac:dyDescent="0.3">
      <c r="A241" s="105">
        <v>235</v>
      </c>
      <c r="B241" s="140">
        <v>671435</v>
      </c>
      <c r="C241" s="141" t="s">
        <v>342</v>
      </c>
      <c r="D241" s="153">
        <v>8</v>
      </c>
      <c r="E241" s="153">
        <v>9</v>
      </c>
      <c r="F241" s="153">
        <v>8</v>
      </c>
      <c r="G241" s="153">
        <v>9</v>
      </c>
      <c r="H241" s="153">
        <v>8</v>
      </c>
      <c r="I241" s="134">
        <f t="shared" si="51"/>
        <v>42</v>
      </c>
      <c r="J241" s="134">
        <f t="shared" si="52"/>
        <v>6.3</v>
      </c>
      <c r="K241" s="11">
        <v>2.5</v>
      </c>
      <c r="L241" s="11">
        <v>3</v>
      </c>
      <c r="M241" s="11">
        <v>4</v>
      </c>
      <c r="N241" s="11">
        <v>3</v>
      </c>
      <c r="O241" s="11">
        <v>2</v>
      </c>
      <c r="P241" s="135">
        <f t="shared" si="53"/>
        <v>14.5</v>
      </c>
      <c r="Q241" s="135">
        <f t="shared" si="54"/>
        <v>0.72500000000000009</v>
      </c>
      <c r="R241" s="108">
        <f t="shared" si="43"/>
        <v>1.325</v>
      </c>
      <c r="S241" s="108">
        <f t="shared" si="44"/>
        <v>1.5</v>
      </c>
      <c r="T241" s="108">
        <f t="shared" si="45"/>
        <v>1.4</v>
      </c>
      <c r="U241" s="108">
        <f t="shared" si="46"/>
        <v>1.5</v>
      </c>
      <c r="V241" s="108">
        <f t="shared" si="47"/>
        <v>1.3</v>
      </c>
      <c r="W241" s="26">
        <f t="shared" si="48"/>
        <v>56.5</v>
      </c>
      <c r="X241" s="150">
        <f t="shared" si="49"/>
        <v>11.3</v>
      </c>
      <c r="Y241" s="142">
        <v>40</v>
      </c>
      <c r="Z241" s="133">
        <f t="shared" si="50"/>
        <v>32</v>
      </c>
      <c r="AA241" s="111"/>
      <c r="AB241" s="111"/>
    </row>
    <row r="242" spans="1:28" x14ac:dyDescent="0.3">
      <c r="A242" s="105">
        <v>236</v>
      </c>
      <c r="B242" s="140">
        <v>671436</v>
      </c>
      <c r="C242" s="141" t="s">
        <v>343</v>
      </c>
      <c r="D242" s="153">
        <v>9</v>
      </c>
      <c r="E242" s="153">
        <v>9</v>
      </c>
      <c r="F242" s="153">
        <v>8</v>
      </c>
      <c r="G242" s="153">
        <v>9</v>
      </c>
      <c r="H242" s="153">
        <v>9</v>
      </c>
      <c r="I242" s="134">
        <f t="shared" si="51"/>
        <v>44</v>
      </c>
      <c r="J242" s="134">
        <f t="shared" si="52"/>
        <v>6.6</v>
      </c>
      <c r="K242" s="11">
        <v>2.5</v>
      </c>
      <c r="L242" s="11">
        <v>2</v>
      </c>
      <c r="M242" s="11">
        <v>1</v>
      </c>
      <c r="N242" s="11">
        <v>2</v>
      </c>
      <c r="O242" s="11">
        <v>2</v>
      </c>
      <c r="P242" s="135">
        <f t="shared" si="53"/>
        <v>9.5</v>
      </c>
      <c r="Q242" s="135">
        <f t="shared" si="54"/>
        <v>0.47500000000000003</v>
      </c>
      <c r="R242" s="108">
        <f t="shared" si="43"/>
        <v>1.4749999999999999</v>
      </c>
      <c r="S242" s="108">
        <f t="shared" si="44"/>
        <v>1.45</v>
      </c>
      <c r="T242" s="108">
        <f t="shared" si="45"/>
        <v>1.25</v>
      </c>
      <c r="U242" s="108">
        <f t="shared" si="46"/>
        <v>1.45</v>
      </c>
      <c r="V242" s="108">
        <f t="shared" si="47"/>
        <v>1.45</v>
      </c>
      <c r="W242" s="26">
        <f t="shared" si="48"/>
        <v>53.5</v>
      </c>
      <c r="X242" s="150">
        <f t="shared" si="49"/>
        <v>10.700000000000001</v>
      </c>
      <c r="Y242" s="142">
        <v>40</v>
      </c>
      <c r="Z242" s="133">
        <f t="shared" si="50"/>
        <v>32</v>
      </c>
      <c r="AA242" s="111"/>
      <c r="AB242" s="111"/>
    </row>
    <row r="243" spans="1:28" x14ac:dyDescent="0.3">
      <c r="A243" s="105">
        <v>237</v>
      </c>
      <c r="B243" s="140">
        <v>671437</v>
      </c>
      <c r="C243" s="141" t="s">
        <v>344</v>
      </c>
      <c r="D243" s="153">
        <v>14</v>
      </c>
      <c r="E243" s="153">
        <v>8</v>
      </c>
      <c r="F243" s="153">
        <v>12</v>
      </c>
      <c r="G243" s="153">
        <v>10</v>
      </c>
      <c r="H243" s="153">
        <v>12</v>
      </c>
      <c r="I243" s="134">
        <f t="shared" si="51"/>
        <v>56</v>
      </c>
      <c r="J243" s="134">
        <f t="shared" si="52"/>
        <v>8.4</v>
      </c>
      <c r="K243" s="11">
        <v>2.5</v>
      </c>
      <c r="L243" s="11">
        <v>3</v>
      </c>
      <c r="M243" s="11">
        <v>3</v>
      </c>
      <c r="N243" s="11">
        <v>1.5</v>
      </c>
      <c r="O243" s="11">
        <v>3</v>
      </c>
      <c r="P243" s="135">
        <f t="shared" si="53"/>
        <v>13</v>
      </c>
      <c r="Q243" s="135">
        <f t="shared" si="54"/>
        <v>0.65</v>
      </c>
      <c r="R243" s="108">
        <f t="shared" si="43"/>
        <v>2.2250000000000001</v>
      </c>
      <c r="S243" s="108">
        <f t="shared" si="44"/>
        <v>1.35</v>
      </c>
      <c r="T243" s="108">
        <f t="shared" si="45"/>
        <v>1.9499999999999997</v>
      </c>
      <c r="U243" s="108">
        <f t="shared" si="46"/>
        <v>1.575</v>
      </c>
      <c r="V243" s="108">
        <f t="shared" si="47"/>
        <v>1.9499999999999997</v>
      </c>
      <c r="W243" s="26">
        <f t="shared" si="48"/>
        <v>69</v>
      </c>
      <c r="X243" s="150">
        <f t="shared" si="49"/>
        <v>13.8</v>
      </c>
      <c r="Y243" s="142">
        <v>53</v>
      </c>
      <c r="Z243" s="133">
        <f t="shared" si="50"/>
        <v>42.400000000000006</v>
      </c>
      <c r="AA243" s="111"/>
      <c r="AB243" s="111"/>
    </row>
    <row r="244" spans="1:28" x14ac:dyDescent="0.3">
      <c r="A244" s="105">
        <v>238</v>
      </c>
      <c r="B244" s="140">
        <v>671438</v>
      </c>
      <c r="C244" s="141" t="s">
        <v>345</v>
      </c>
      <c r="D244" s="153">
        <v>9</v>
      </c>
      <c r="E244" s="153">
        <v>9</v>
      </c>
      <c r="F244" s="153">
        <v>12</v>
      </c>
      <c r="G244" s="153">
        <v>8</v>
      </c>
      <c r="H244" s="153">
        <v>13</v>
      </c>
      <c r="I244" s="134">
        <f t="shared" si="51"/>
        <v>51</v>
      </c>
      <c r="J244" s="134">
        <f t="shared" si="52"/>
        <v>7.6499999999999995</v>
      </c>
      <c r="K244" s="11">
        <v>5</v>
      </c>
      <c r="L244" s="11">
        <v>2</v>
      </c>
      <c r="M244" s="11">
        <v>3</v>
      </c>
      <c r="N244" s="11">
        <v>2</v>
      </c>
      <c r="O244" s="11">
        <v>3</v>
      </c>
      <c r="P244" s="135">
        <f t="shared" si="53"/>
        <v>15</v>
      </c>
      <c r="Q244" s="135">
        <f t="shared" si="54"/>
        <v>0.75</v>
      </c>
      <c r="R244" s="108">
        <f t="shared" si="43"/>
        <v>1.5999999999999999</v>
      </c>
      <c r="S244" s="108">
        <f t="shared" si="44"/>
        <v>1.45</v>
      </c>
      <c r="T244" s="108">
        <f t="shared" si="45"/>
        <v>1.9499999999999997</v>
      </c>
      <c r="U244" s="108">
        <f t="shared" si="46"/>
        <v>1.3</v>
      </c>
      <c r="V244" s="108">
        <f t="shared" si="47"/>
        <v>2.1</v>
      </c>
      <c r="W244" s="26">
        <f t="shared" si="48"/>
        <v>66</v>
      </c>
      <c r="X244" s="150">
        <f t="shared" si="49"/>
        <v>13.200000000000001</v>
      </c>
      <c r="Y244" s="142">
        <v>48</v>
      </c>
      <c r="Z244" s="133">
        <f t="shared" si="50"/>
        <v>38.400000000000006</v>
      </c>
      <c r="AA244" s="111"/>
      <c r="AB244" s="111"/>
    </row>
    <row r="245" spans="1:28" x14ac:dyDescent="0.3">
      <c r="A245" s="105">
        <v>239</v>
      </c>
      <c r="B245" s="140">
        <v>671439</v>
      </c>
      <c r="C245" s="141" t="s">
        <v>346</v>
      </c>
      <c r="D245" s="153">
        <v>9</v>
      </c>
      <c r="E245" s="153">
        <v>9</v>
      </c>
      <c r="F245" s="153">
        <v>8</v>
      </c>
      <c r="G245" s="153">
        <v>7</v>
      </c>
      <c r="H245" s="153">
        <v>12</v>
      </c>
      <c r="I245" s="134">
        <f t="shared" si="51"/>
        <v>45</v>
      </c>
      <c r="J245" s="134">
        <f t="shared" si="52"/>
        <v>6.75</v>
      </c>
      <c r="K245" s="11">
        <v>3</v>
      </c>
      <c r="L245" s="11">
        <v>3</v>
      </c>
      <c r="M245" s="11">
        <v>2</v>
      </c>
      <c r="N245" s="11">
        <v>1</v>
      </c>
      <c r="O245" s="11">
        <v>2</v>
      </c>
      <c r="P245" s="135">
        <f t="shared" si="53"/>
        <v>11</v>
      </c>
      <c r="Q245" s="135">
        <f t="shared" si="54"/>
        <v>0.55000000000000004</v>
      </c>
      <c r="R245" s="108">
        <f t="shared" si="43"/>
        <v>1.5</v>
      </c>
      <c r="S245" s="108">
        <f t="shared" si="44"/>
        <v>1.5</v>
      </c>
      <c r="T245" s="108">
        <f t="shared" si="45"/>
        <v>1.3</v>
      </c>
      <c r="U245" s="108">
        <f t="shared" si="46"/>
        <v>1.1000000000000001</v>
      </c>
      <c r="V245" s="108">
        <f t="shared" si="47"/>
        <v>1.9</v>
      </c>
      <c r="W245" s="26">
        <f t="shared" si="48"/>
        <v>56</v>
      </c>
      <c r="X245" s="150">
        <f t="shared" si="49"/>
        <v>11.200000000000001</v>
      </c>
      <c r="Y245" s="142">
        <v>44</v>
      </c>
      <c r="Z245" s="133">
        <f t="shared" si="50"/>
        <v>35.200000000000003</v>
      </c>
      <c r="AA245" s="111"/>
      <c r="AB245" s="111"/>
    </row>
    <row r="246" spans="1:28" x14ac:dyDescent="0.3">
      <c r="A246" s="105">
        <v>240</v>
      </c>
      <c r="B246" s="140">
        <v>671440</v>
      </c>
      <c r="C246" s="141" t="s">
        <v>347</v>
      </c>
      <c r="D246" s="153">
        <v>8</v>
      </c>
      <c r="E246" s="153">
        <v>9</v>
      </c>
      <c r="F246" s="153">
        <v>8</v>
      </c>
      <c r="G246" s="153">
        <v>9</v>
      </c>
      <c r="H246" s="153">
        <v>8</v>
      </c>
      <c r="I246" s="134">
        <f t="shared" si="51"/>
        <v>42</v>
      </c>
      <c r="J246" s="134">
        <f t="shared" si="52"/>
        <v>6.3</v>
      </c>
      <c r="K246" s="11">
        <v>2.5</v>
      </c>
      <c r="L246" s="11">
        <v>3</v>
      </c>
      <c r="M246" s="11">
        <v>2</v>
      </c>
      <c r="N246" s="11">
        <v>3</v>
      </c>
      <c r="O246" s="11">
        <v>2</v>
      </c>
      <c r="P246" s="135">
        <f t="shared" si="53"/>
        <v>12.5</v>
      </c>
      <c r="Q246" s="135">
        <f t="shared" si="54"/>
        <v>0.625</v>
      </c>
      <c r="R246" s="108">
        <f t="shared" si="43"/>
        <v>1.325</v>
      </c>
      <c r="S246" s="108">
        <f t="shared" si="44"/>
        <v>1.5</v>
      </c>
      <c r="T246" s="108">
        <f t="shared" si="45"/>
        <v>1.3</v>
      </c>
      <c r="U246" s="108">
        <f t="shared" si="46"/>
        <v>1.5</v>
      </c>
      <c r="V246" s="108">
        <f t="shared" si="47"/>
        <v>1.3</v>
      </c>
      <c r="W246" s="26">
        <f t="shared" si="48"/>
        <v>54.5</v>
      </c>
      <c r="X246" s="150">
        <f t="shared" si="49"/>
        <v>10.9</v>
      </c>
      <c r="Y246" s="142">
        <v>46</v>
      </c>
      <c r="Z246" s="133">
        <f t="shared" si="50"/>
        <v>36.800000000000004</v>
      </c>
      <c r="AA246" s="111"/>
      <c r="AB246" s="111"/>
    </row>
    <row r="247" spans="1:28" x14ac:dyDescent="0.3">
      <c r="A247" s="105">
        <v>241</v>
      </c>
      <c r="B247" s="140">
        <v>671441</v>
      </c>
      <c r="C247" s="141" t="s">
        <v>348</v>
      </c>
      <c r="D247" s="153">
        <v>8</v>
      </c>
      <c r="E247" s="153">
        <v>9</v>
      </c>
      <c r="F247" s="153">
        <v>8</v>
      </c>
      <c r="G247" s="153">
        <v>9</v>
      </c>
      <c r="H247" s="153">
        <v>8</v>
      </c>
      <c r="I247" s="134">
        <f t="shared" si="51"/>
        <v>42</v>
      </c>
      <c r="J247" s="134">
        <f t="shared" si="52"/>
        <v>6.3</v>
      </c>
      <c r="K247" s="11">
        <v>4</v>
      </c>
      <c r="L247" s="11">
        <v>4.5</v>
      </c>
      <c r="M247" s="11">
        <v>3</v>
      </c>
      <c r="N247" s="11">
        <v>2</v>
      </c>
      <c r="O247" s="11">
        <v>3</v>
      </c>
      <c r="P247" s="135">
        <f t="shared" si="53"/>
        <v>16.5</v>
      </c>
      <c r="Q247" s="135">
        <f t="shared" si="54"/>
        <v>0.82500000000000007</v>
      </c>
      <c r="R247" s="108">
        <f t="shared" si="43"/>
        <v>1.4</v>
      </c>
      <c r="S247" s="108">
        <f t="shared" si="44"/>
        <v>1.575</v>
      </c>
      <c r="T247" s="108">
        <f t="shared" si="45"/>
        <v>1.35</v>
      </c>
      <c r="U247" s="108">
        <f t="shared" si="46"/>
        <v>1.45</v>
      </c>
      <c r="V247" s="108">
        <f t="shared" si="47"/>
        <v>1.35</v>
      </c>
      <c r="W247" s="26">
        <f t="shared" si="48"/>
        <v>58.5</v>
      </c>
      <c r="X247" s="150">
        <f t="shared" si="49"/>
        <v>11.700000000000001</v>
      </c>
      <c r="Y247" s="142">
        <v>42</v>
      </c>
      <c r="Z247" s="133">
        <f t="shared" si="50"/>
        <v>33.6</v>
      </c>
      <c r="AA247" s="111"/>
      <c r="AB247" s="111"/>
    </row>
    <row r="248" spans="1:28" x14ac:dyDescent="0.3">
      <c r="A248" s="105">
        <v>242</v>
      </c>
      <c r="B248" s="140">
        <v>671442</v>
      </c>
      <c r="C248" s="141" t="s">
        <v>349</v>
      </c>
      <c r="D248" s="153">
        <v>6</v>
      </c>
      <c r="E248" s="153">
        <v>4</v>
      </c>
      <c r="F248" s="153">
        <v>3</v>
      </c>
      <c r="G248" s="153">
        <v>5</v>
      </c>
      <c r="H248" s="153">
        <v>4</v>
      </c>
      <c r="I248" s="134">
        <f t="shared" si="51"/>
        <v>22</v>
      </c>
      <c r="J248" s="134">
        <f t="shared" si="52"/>
        <v>3.3</v>
      </c>
      <c r="K248" s="11">
        <v>1</v>
      </c>
      <c r="L248" s="11">
        <v>1</v>
      </c>
      <c r="M248" s="11">
        <v>1</v>
      </c>
      <c r="N248" s="11">
        <v>2</v>
      </c>
      <c r="O248" s="11">
        <v>4</v>
      </c>
      <c r="P248" s="135">
        <f t="shared" si="53"/>
        <v>9</v>
      </c>
      <c r="Q248" s="135">
        <f t="shared" si="54"/>
        <v>0.45</v>
      </c>
      <c r="R248" s="108">
        <f t="shared" si="43"/>
        <v>0.95</v>
      </c>
      <c r="S248" s="108">
        <f t="shared" si="44"/>
        <v>0.65</v>
      </c>
      <c r="T248" s="108">
        <f t="shared" si="45"/>
        <v>0.49999999999999994</v>
      </c>
      <c r="U248" s="108">
        <f t="shared" si="46"/>
        <v>0.85</v>
      </c>
      <c r="V248" s="108">
        <f t="shared" si="47"/>
        <v>0.8</v>
      </c>
      <c r="W248" s="26">
        <f t="shared" si="48"/>
        <v>31</v>
      </c>
      <c r="X248" s="150">
        <f t="shared" si="49"/>
        <v>6.2</v>
      </c>
      <c r="Y248" s="142">
        <v>17</v>
      </c>
      <c r="Z248" s="133">
        <f t="shared" si="50"/>
        <v>13.600000000000001</v>
      </c>
      <c r="AA248" s="111"/>
      <c r="AB248" s="111"/>
    </row>
    <row r="249" spans="1:28" x14ac:dyDescent="0.3">
      <c r="A249" s="105">
        <v>243</v>
      </c>
      <c r="B249" s="140">
        <v>671443</v>
      </c>
      <c r="C249" s="141" t="s">
        <v>350</v>
      </c>
      <c r="D249" s="153">
        <v>8</v>
      </c>
      <c r="E249" s="153">
        <v>9</v>
      </c>
      <c r="F249" s="153">
        <v>8</v>
      </c>
      <c r="G249" s="153">
        <v>9</v>
      </c>
      <c r="H249" s="153">
        <v>8</v>
      </c>
      <c r="I249" s="134">
        <f t="shared" si="51"/>
        <v>42</v>
      </c>
      <c r="J249" s="134">
        <f t="shared" si="52"/>
        <v>6.3</v>
      </c>
      <c r="K249" s="11">
        <v>2</v>
      </c>
      <c r="L249" s="11">
        <v>3</v>
      </c>
      <c r="M249" s="11">
        <v>2</v>
      </c>
      <c r="N249" s="11">
        <v>4</v>
      </c>
      <c r="O249" s="11">
        <v>3</v>
      </c>
      <c r="P249" s="135">
        <f t="shared" si="53"/>
        <v>14</v>
      </c>
      <c r="Q249" s="135">
        <f t="shared" si="54"/>
        <v>0.70000000000000007</v>
      </c>
      <c r="R249" s="108">
        <f t="shared" si="43"/>
        <v>1.3</v>
      </c>
      <c r="S249" s="108">
        <f t="shared" si="44"/>
        <v>1.5</v>
      </c>
      <c r="T249" s="108">
        <f t="shared" si="45"/>
        <v>1.3</v>
      </c>
      <c r="U249" s="108">
        <f t="shared" si="46"/>
        <v>1.5499999999999998</v>
      </c>
      <c r="V249" s="108">
        <f t="shared" si="47"/>
        <v>1.35</v>
      </c>
      <c r="W249" s="26">
        <f t="shared" si="48"/>
        <v>56</v>
      </c>
      <c r="X249" s="150">
        <f t="shared" si="49"/>
        <v>11.200000000000001</v>
      </c>
      <c r="Y249" s="142">
        <v>40</v>
      </c>
      <c r="Z249" s="133">
        <f t="shared" si="50"/>
        <v>32</v>
      </c>
      <c r="AA249" s="111"/>
      <c r="AB249" s="111"/>
    </row>
    <row r="250" spans="1:28" x14ac:dyDescent="0.3">
      <c r="A250" s="105">
        <v>244</v>
      </c>
      <c r="B250" s="140">
        <v>671444</v>
      </c>
      <c r="C250" s="141" t="s">
        <v>351</v>
      </c>
      <c r="D250" s="153">
        <v>9</v>
      </c>
      <c r="E250" s="153">
        <v>8</v>
      </c>
      <c r="F250" s="153">
        <v>8</v>
      </c>
      <c r="G250" s="153">
        <v>10</v>
      </c>
      <c r="H250" s="153">
        <v>8</v>
      </c>
      <c r="I250" s="134">
        <f t="shared" si="51"/>
        <v>43</v>
      </c>
      <c r="J250" s="134">
        <f t="shared" si="52"/>
        <v>6.45</v>
      </c>
      <c r="K250" s="11">
        <v>4</v>
      </c>
      <c r="L250" s="11">
        <v>4.5</v>
      </c>
      <c r="M250" s="11">
        <v>3</v>
      </c>
      <c r="N250" s="11">
        <v>2</v>
      </c>
      <c r="O250" s="11">
        <v>4</v>
      </c>
      <c r="P250" s="135">
        <f t="shared" si="53"/>
        <v>17.5</v>
      </c>
      <c r="Q250" s="135">
        <f t="shared" si="54"/>
        <v>0.875</v>
      </c>
      <c r="R250" s="108">
        <f t="shared" si="43"/>
        <v>1.5499999999999998</v>
      </c>
      <c r="S250" s="108">
        <f t="shared" si="44"/>
        <v>1.425</v>
      </c>
      <c r="T250" s="108">
        <f t="shared" si="45"/>
        <v>1.35</v>
      </c>
      <c r="U250" s="108">
        <f t="shared" si="46"/>
        <v>1.6</v>
      </c>
      <c r="V250" s="108">
        <f t="shared" si="47"/>
        <v>1.4</v>
      </c>
      <c r="W250" s="26">
        <f t="shared" si="48"/>
        <v>60.5</v>
      </c>
      <c r="X250" s="150">
        <f t="shared" si="49"/>
        <v>12.100000000000001</v>
      </c>
      <c r="Y250" s="142">
        <v>40</v>
      </c>
      <c r="Z250" s="133">
        <f t="shared" si="50"/>
        <v>32</v>
      </c>
      <c r="AA250" s="111"/>
      <c r="AB250" s="111"/>
    </row>
    <row r="251" spans="1:28" x14ac:dyDescent="0.3">
      <c r="A251" s="105">
        <v>245</v>
      </c>
      <c r="B251" s="140">
        <v>671445</v>
      </c>
      <c r="C251" s="141" t="s">
        <v>352</v>
      </c>
      <c r="D251" s="153">
        <v>9</v>
      </c>
      <c r="E251" s="153">
        <v>12</v>
      </c>
      <c r="F251" s="153">
        <v>13</v>
      </c>
      <c r="G251" s="153">
        <v>14</v>
      </c>
      <c r="H251" s="153">
        <v>15</v>
      </c>
      <c r="I251" s="134">
        <f t="shared" si="51"/>
        <v>63</v>
      </c>
      <c r="J251" s="134">
        <f t="shared" si="52"/>
        <v>9.4499999999999993</v>
      </c>
      <c r="K251" s="11">
        <v>2</v>
      </c>
      <c r="L251" s="11">
        <v>2.5</v>
      </c>
      <c r="M251" s="11">
        <v>3</v>
      </c>
      <c r="N251" s="11">
        <v>4</v>
      </c>
      <c r="O251" s="11">
        <v>3</v>
      </c>
      <c r="P251" s="135">
        <f t="shared" si="53"/>
        <v>14.5</v>
      </c>
      <c r="Q251" s="135">
        <f t="shared" si="54"/>
        <v>0.72500000000000009</v>
      </c>
      <c r="R251" s="108">
        <f t="shared" si="43"/>
        <v>1.45</v>
      </c>
      <c r="S251" s="108">
        <f t="shared" si="44"/>
        <v>1.9249999999999998</v>
      </c>
      <c r="T251" s="108">
        <f t="shared" si="45"/>
        <v>2.1</v>
      </c>
      <c r="U251" s="108">
        <f t="shared" si="46"/>
        <v>2.3000000000000003</v>
      </c>
      <c r="V251" s="108">
        <f t="shared" si="47"/>
        <v>2.4</v>
      </c>
      <c r="W251" s="26">
        <f t="shared" si="48"/>
        <v>77.5</v>
      </c>
      <c r="X251" s="150">
        <f t="shared" si="49"/>
        <v>15.5</v>
      </c>
      <c r="Y251" s="142">
        <v>54</v>
      </c>
      <c r="Z251" s="133">
        <f t="shared" si="50"/>
        <v>43.2</v>
      </c>
      <c r="AA251" s="111"/>
      <c r="AB251" s="111"/>
    </row>
    <row r="252" spans="1:28" x14ac:dyDescent="0.3">
      <c r="A252" s="105">
        <v>246</v>
      </c>
      <c r="B252" s="140">
        <v>671446</v>
      </c>
      <c r="C252" s="141" t="s">
        <v>353</v>
      </c>
      <c r="D252" s="153">
        <v>16</v>
      </c>
      <c r="E252" s="153">
        <v>18</v>
      </c>
      <c r="F252" s="153">
        <v>16</v>
      </c>
      <c r="G252" s="153">
        <v>14</v>
      </c>
      <c r="H252" s="153">
        <v>15</v>
      </c>
      <c r="I252" s="134">
        <f t="shared" si="51"/>
        <v>79</v>
      </c>
      <c r="J252" s="134">
        <f t="shared" si="52"/>
        <v>11.85</v>
      </c>
      <c r="K252" s="11">
        <v>4</v>
      </c>
      <c r="L252" s="11">
        <v>5</v>
      </c>
      <c r="M252" s="11">
        <v>6</v>
      </c>
      <c r="N252" s="11">
        <v>4</v>
      </c>
      <c r="O252" s="11">
        <v>5</v>
      </c>
      <c r="P252" s="135">
        <f t="shared" si="53"/>
        <v>24</v>
      </c>
      <c r="Q252" s="135">
        <f t="shared" si="54"/>
        <v>1.2000000000000002</v>
      </c>
      <c r="R252" s="108">
        <f t="shared" si="43"/>
        <v>2.6</v>
      </c>
      <c r="S252" s="108">
        <f t="shared" si="44"/>
        <v>2.9499999999999997</v>
      </c>
      <c r="T252" s="108">
        <f t="shared" si="45"/>
        <v>2.7</v>
      </c>
      <c r="U252" s="108">
        <f t="shared" si="46"/>
        <v>2.3000000000000003</v>
      </c>
      <c r="V252" s="108">
        <f t="shared" si="47"/>
        <v>2.5</v>
      </c>
      <c r="W252" s="26">
        <f t="shared" si="48"/>
        <v>103</v>
      </c>
      <c r="X252" s="150">
        <f t="shared" si="49"/>
        <v>20.6</v>
      </c>
      <c r="Y252" s="142">
        <v>72</v>
      </c>
      <c r="Z252" s="133">
        <f t="shared" si="50"/>
        <v>57.6</v>
      </c>
      <c r="AA252" s="111"/>
      <c r="AB252" s="111"/>
    </row>
    <row r="253" spans="1:28" x14ac:dyDescent="0.3">
      <c r="A253" s="105">
        <v>247</v>
      </c>
      <c r="B253" s="140">
        <v>671447</v>
      </c>
      <c r="C253" s="141" t="s">
        <v>354</v>
      </c>
      <c r="D253" s="153">
        <v>9</v>
      </c>
      <c r="E253" s="153">
        <v>13</v>
      </c>
      <c r="F253" s="153">
        <v>15</v>
      </c>
      <c r="G253" s="153">
        <v>12</v>
      </c>
      <c r="H253" s="153">
        <v>13</v>
      </c>
      <c r="I253" s="134">
        <f t="shared" si="51"/>
        <v>62</v>
      </c>
      <c r="J253" s="134">
        <f t="shared" si="52"/>
        <v>9.2999999999999989</v>
      </c>
      <c r="K253" s="11">
        <v>4</v>
      </c>
      <c r="L253" s="11">
        <v>3</v>
      </c>
      <c r="M253" s="11">
        <v>3</v>
      </c>
      <c r="N253" s="11">
        <v>4</v>
      </c>
      <c r="O253" s="11">
        <v>3</v>
      </c>
      <c r="P253" s="135">
        <f t="shared" si="53"/>
        <v>17</v>
      </c>
      <c r="Q253" s="135">
        <f t="shared" si="54"/>
        <v>0.85000000000000009</v>
      </c>
      <c r="R253" s="108">
        <f t="shared" si="43"/>
        <v>1.5499999999999998</v>
      </c>
      <c r="S253" s="108">
        <f t="shared" si="44"/>
        <v>2.1</v>
      </c>
      <c r="T253" s="108">
        <f t="shared" si="45"/>
        <v>2.4</v>
      </c>
      <c r="U253" s="108">
        <f t="shared" si="46"/>
        <v>1.9999999999999998</v>
      </c>
      <c r="V253" s="108">
        <f t="shared" si="47"/>
        <v>2.1</v>
      </c>
      <c r="W253" s="26">
        <f t="shared" si="48"/>
        <v>79</v>
      </c>
      <c r="X253" s="150">
        <f t="shared" si="49"/>
        <v>15.8</v>
      </c>
      <c r="Y253" s="142">
        <v>66</v>
      </c>
      <c r="Z253" s="133">
        <f t="shared" si="50"/>
        <v>52.800000000000004</v>
      </c>
      <c r="AA253" s="111"/>
      <c r="AB253" s="111"/>
    </row>
    <row r="254" spans="1:28" x14ac:dyDescent="0.3">
      <c r="A254" s="105">
        <v>248</v>
      </c>
      <c r="B254" s="140">
        <v>671448</v>
      </c>
      <c r="C254" s="141" t="s">
        <v>355</v>
      </c>
      <c r="D254" s="153">
        <v>12</v>
      </c>
      <c r="E254" s="153">
        <v>6</v>
      </c>
      <c r="F254" s="153">
        <v>8</v>
      </c>
      <c r="G254" s="153">
        <v>6</v>
      </c>
      <c r="H254" s="153">
        <v>5</v>
      </c>
      <c r="I254" s="134">
        <f t="shared" si="51"/>
        <v>37</v>
      </c>
      <c r="J254" s="134">
        <f t="shared" si="52"/>
        <v>5.55</v>
      </c>
      <c r="K254" s="11">
        <v>1</v>
      </c>
      <c r="L254" s="11">
        <v>1.5</v>
      </c>
      <c r="M254" s="11">
        <v>3</v>
      </c>
      <c r="N254" s="11">
        <v>2</v>
      </c>
      <c r="O254" s="11">
        <v>1</v>
      </c>
      <c r="P254" s="135">
        <f t="shared" si="53"/>
        <v>8.5</v>
      </c>
      <c r="Q254" s="135">
        <f t="shared" si="54"/>
        <v>0.42500000000000004</v>
      </c>
      <c r="R254" s="108">
        <f t="shared" si="43"/>
        <v>1.8499999999999999</v>
      </c>
      <c r="S254" s="108">
        <f t="shared" si="44"/>
        <v>0.97499999999999987</v>
      </c>
      <c r="T254" s="108">
        <f t="shared" si="45"/>
        <v>1.35</v>
      </c>
      <c r="U254" s="108">
        <f t="shared" si="46"/>
        <v>0.99999999999999989</v>
      </c>
      <c r="V254" s="108">
        <f t="shared" si="47"/>
        <v>0.8</v>
      </c>
      <c r="W254" s="26">
        <f t="shared" si="48"/>
        <v>45.5</v>
      </c>
      <c r="X254" s="150">
        <f t="shared" si="49"/>
        <v>9.1</v>
      </c>
      <c r="Y254" s="142">
        <v>40</v>
      </c>
      <c r="Z254" s="133">
        <f t="shared" si="50"/>
        <v>32</v>
      </c>
      <c r="AA254" s="111"/>
      <c r="AB254" s="111"/>
    </row>
    <row r="255" spans="1:28" x14ac:dyDescent="0.3">
      <c r="A255" s="105">
        <v>249</v>
      </c>
      <c r="B255" s="140">
        <v>671449</v>
      </c>
      <c r="C255" s="141" t="s">
        <v>356</v>
      </c>
      <c r="D255" s="153">
        <v>8</v>
      </c>
      <c r="E255" s="153">
        <v>9</v>
      </c>
      <c r="F255" s="153">
        <v>8</v>
      </c>
      <c r="G255" s="153">
        <v>9</v>
      </c>
      <c r="H255" s="153">
        <v>8</v>
      </c>
      <c r="I255" s="134">
        <f t="shared" si="51"/>
        <v>42</v>
      </c>
      <c r="J255" s="134">
        <f t="shared" si="52"/>
        <v>6.3</v>
      </c>
      <c r="K255" s="11">
        <v>2</v>
      </c>
      <c r="L255" s="11">
        <v>2.5</v>
      </c>
      <c r="M255" s="11">
        <v>3</v>
      </c>
      <c r="N255" s="11">
        <v>2</v>
      </c>
      <c r="O255" s="11">
        <v>1</v>
      </c>
      <c r="P255" s="135">
        <f t="shared" si="53"/>
        <v>10.5</v>
      </c>
      <c r="Q255" s="135">
        <f t="shared" si="54"/>
        <v>0.52500000000000002</v>
      </c>
      <c r="R255" s="108">
        <f t="shared" si="43"/>
        <v>1.3</v>
      </c>
      <c r="S255" s="108">
        <f t="shared" si="44"/>
        <v>1.4749999999999999</v>
      </c>
      <c r="T255" s="108">
        <f t="shared" si="45"/>
        <v>1.35</v>
      </c>
      <c r="U255" s="108">
        <f t="shared" si="46"/>
        <v>1.45</v>
      </c>
      <c r="V255" s="108">
        <f t="shared" si="47"/>
        <v>1.25</v>
      </c>
      <c r="W255" s="26">
        <f t="shared" si="48"/>
        <v>52.5</v>
      </c>
      <c r="X255" s="150">
        <f t="shared" si="49"/>
        <v>10.5</v>
      </c>
      <c r="Y255" s="142">
        <v>55</v>
      </c>
      <c r="Z255" s="133">
        <f t="shared" si="50"/>
        <v>44</v>
      </c>
      <c r="AA255" s="111"/>
      <c r="AB255" s="111"/>
    </row>
    <row r="256" spans="1:28" x14ac:dyDescent="0.3">
      <c r="A256" s="105">
        <v>250</v>
      </c>
      <c r="B256" s="140">
        <v>671450</v>
      </c>
      <c r="C256" s="141" t="s">
        <v>357</v>
      </c>
      <c r="D256" s="153">
        <v>9</v>
      </c>
      <c r="E256" s="153">
        <v>12</v>
      </c>
      <c r="F256" s="153">
        <v>10</v>
      </c>
      <c r="G256" s="153">
        <v>8</v>
      </c>
      <c r="H256" s="153">
        <v>9</v>
      </c>
      <c r="I256" s="134">
        <f t="shared" si="51"/>
        <v>48</v>
      </c>
      <c r="J256" s="134">
        <f t="shared" si="52"/>
        <v>7.1999999999999993</v>
      </c>
      <c r="K256" s="11">
        <v>1.5</v>
      </c>
      <c r="L256" s="11">
        <v>3</v>
      </c>
      <c r="M256" s="11">
        <v>2</v>
      </c>
      <c r="N256" s="11">
        <v>3</v>
      </c>
      <c r="O256" s="11">
        <v>2</v>
      </c>
      <c r="P256" s="135">
        <f t="shared" si="53"/>
        <v>11.5</v>
      </c>
      <c r="Q256" s="135">
        <f t="shared" si="54"/>
        <v>0.57500000000000007</v>
      </c>
      <c r="R256" s="108">
        <f t="shared" si="43"/>
        <v>1.4249999999999998</v>
      </c>
      <c r="S256" s="108">
        <f t="shared" si="44"/>
        <v>1.9499999999999997</v>
      </c>
      <c r="T256" s="108">
        <f t="shared" si="45"/>
        <v>1.6</v>
      </c>
      <c r="U256" s="108">
        <f t="shared" si="46"/>
        <v>1.35</v>
      </c>
      <c r="V256" s="108">
        <f t="shared" si="47"/>
        <v>1.45</v>
      </c>
      <c r="W256" s="26">
        <f t="shared" si="48"/>
        <v>59.5</v>
      </c>
      <c r="X256" s="150">
        <f t="shared" si="49"/>
        <v>11.9</v>
      </c>
      <c r="Y256" s="142">
        <v>51</v>
      </c>
      <c r="Z256" s="133">
        <f t="shared" si="50"/>
        <v>40.800000000000004</v>
      </c>
      <c r="AA256" s="111"/>
      <c r="AB256" s="111"/>
    </row>
    <row r="257" spans="1:28" x14ac:dyDescent="0.3">
      <c r="A257" s="105">
        <v>251</v>
      </c>
      <c r="B257" s="140">
        <v>671451</v>
      </c>
      <c r="C257" s="141" t="s">
        <v>358</v>
      </c>
      <c r="D257" s="153">
        <v>6</v>
      </c>
      <c r="E257" s="153">
        <v>8</v>
      </c>
      <c r="F257" s="153">
        <v>9</v>
      </c>
      <c r="G257" s="153">
        <v>8</v>
      </c>
      <c r="H257" s="153">
        <v>9</v>
      </c>
      <c r="I257" s="134">
        <f t="shared" si="51"/>
        <v>40</v>
      </c>
      <c r="J257" s="134">
        <f t="shared" si="52"/>
        <v>6</v>
      </c>
      <c r="K257" s="11">
        <v>2</v>
      </c>
      <c r="L257" s="11">
        <v>3</v>
      </c>
      <c r="M257" s="11">
        <v>2</v>
      </c>
      <c r="N257" s="11">
        <v>2</v>
      </c>
      <c r="O257" s="11">
        <v>3</v>
      </c>
      <c r="P257" s="135">
        <f t="shared" si="53"/>
        <v>12</v>
      </c>
      <c r="Q257" s="135">
        <f t="shared" si="54"/>
        <v>0.60000000000000009</v>
      </c>
      <c r="R257" s="108">
        <f t="shared" si="43"/>
        <v>0.99999999999999989</v>
      </c>
      <c r="S257" s="108">
        <f t="shared" si="44"/>
        <v>1.35</v>
      </c>
      <c r="T257" s="108">
        <f t="shared" si="45"/>
        <v>1.45</v>
      </c>
      <c r="U257" s="108">
        <f t="shared" si="46"/>
        <v>1.3</v>
      </c>
      <c r="V257" s="108">
        <f t="shared" si="47"/>
        <v>1.5</v>
      </c>
      <c r="W257" s="26">
        <f t="shared" si="48"/>
        <v>52</v>
      </c>
      <c r="X257" s="150">
        <f t="shared" si="49"/>
        <v>10.4</v>
      </c>
      <c r="Y257" s="142">
        <v>46</v>
      </c>
      <c r="Z257" s="133">
        <f t="shared" si="50"/>
        <v>36.800000000000004</v>
      </c>
      <c r="AA257" s="111"/>
      <c r="AB257" s="111"/>
    </row>
    <row r="258" spans="1:28" x14ac:dyDescent="0.3">
      <c r="A258" s="105">
        <v>252</v>
      </c>
      <c r="B258" s="140">
        <v>671452</v>
      </c>
      <c r="C258" s="141" t="s">
        <v>359</v>
      </c>
      <c r="D258" s="153">
        <v>14</v>
      </c>
      <c r="E258" s="153">
        <v>13</v>
      </c>
      <c r="F258" s="153">
        <v>12</v>
      </c>
      <c r="G258" s="153">
        <v>10</v>
      </c>
      <c r="H258" s="153">
        <v>15</v>
      </c>
      <c r="I258" s="134">
        <f t="shared" si="51"/>
        <v>64</v>
      </c>
      <c r="J258" s="134">
        <f t="shared" si="52"/>
        <v>9.6</v>
      </c>
      <c r="K258" s="11">
        <v>4</v>
      </c>
      <c r="L258" s="11">
        <v>4.5</v>
      </c>
      <c r="M258" s="11">
        <v>3</v>
      </c>
      <c r="N258" s="11">
        <v>3</v>
      </c>
      <c r="O258" s="11">
        <v>4</v>
      </c>
      <c r="P258" s="135">
        <f t="shared" si="53"/>
        <v>18.5</v>
      </c>
      <c r="Q258" s="135">
        <f t="shared" si="54"/>
        <v>0.92500000000000004</v>
      </c>
      <c r="R258" s="108">
        <f t="shared" si="43"/>
        <v>2.3000000000000003</v>
      </c>
      <c r="S258" s="108">
        <f t="shared" si="44"/>
        <v>2.1749999999999998</v>
      </c>
      <c r="T258" s="108">
        <f t="shared" si="45"/>
        <v>1.9499999999999997</v>
      </c>
      <c r="U258" s="108">
        <f t="shared" si="46"/>
        <v>1.65</v>
      </c>
      <c r="V258" s="108">
        <f t="shared" si="47"/>
        <v>2.4500000000000002</v>
      </c>
      <c r="W258" s="26">
        <f t="shared" si="48"/>
        <v>82.5</v>
      </c>
      <c r="X258" s="150">
        <f t="shared" si="49"/>
        <v>16.5</v>
      </c>
      <c r="Y258" s="142">
        <v>65</v>
      </c>
      <c r="Z258" s="133">
        <f t="shared" si="50"/>
        <v>52</v>
      </c>
      <c r="AA258" s="111"/>
      <c r="AB258" s="111"/>
    </row>
    <row r="259" spans="1:28" x14ac:dyDescent="0.3">
      <c r="A259" s="105">
        <v>253</v>
      </c>
      <c r="B259" s="140">
        <v>671453</v>
      </c>
      <c r="C259" s="141" t="s">
        <v>359</v>
      </c>
      <c r="D259" s="153">
        <v>9</v>
      </c>
      <c r="E259" s="153">
        <v>8</v>
      </c>
      <c r="F259" s="153">
        <v>9</v>
      </c>
      <c r="G259" s="153">
        <v>8</v>
      </c>
      <c r="H259" s="153">
        <v>9</v>
      </c>
      <c r="I259" s="134">
        <f t="shared" si="51"/>
        <v>43</v>
      </c>
      <c r="J259" s="134">
        <f t="shared" si="52"/>
        <v>6.45</v>
      </c>
      <c r="K259" s="11">
        <v>2</v>
      </c>
      <c r="L259" s="11">
        <v>2.5</v>
      </c>
      <c r="M259" s="11">
        <v>3</v>
      </c>
      <c r="N259" s="11">
        <v>2</v>
      </c>
      <c r="O259" s="11">
        <v>3</v>
      </c>
      <c r="P259" s="135">
        <f t="shared" si="53"/>
        <v>12.5</v>
      </c>
      <c r="Q259" s="135">
        <f t="shared" si="54"/>
        <v>0.625</v>
      </c>
      <c r="R259" s="108">
        <f t="shared" si="43"/>
        <v>1.45</v>
      </c>
      <c r="S259" s="108">
        <f t="shared" si="44"/>
        <v>1.325</v>
      </c>
      <c r="T259" s="108">
        <f t="shared" si="45"/>
        <v>1.5</v>
      </c>
      <c r="U259" s="108">
        <f t="shared" si="46"/>
        <v>1.3</v>
      </c>
      <c r="V259" s="108">
        <f t="shared" si="47"/>
        <v>1.5</v>
      </c>
      <c r="W259" s="26">
        <f t="shared" si="48"/>
        <v>55.5</v>
      </c>
      <c r="X259" s="150">
        <f t="shared" si="49"/>
        <v>11.100000000000001</v>
      </c>
      <c r="Y259" s="142">
        <v>42</v>
      </c>
      <c r="Z259" s="133">
        <f t="shared" si="50"/>
        <v>33.6</v>
      </c>
      <c r="AA259" s="111"/>
      <c r="AB259" s="111"/>
    </row>
    <row r="260" spans="1:28" x14ac:dyDescent="0.3">
      <c r="A260" s="105">
        <v>254</v>
      </c>
      <c r="B260" s="140">
        <v>671454</v>
      </c>
      <c r="C260" s="141" t="s">
        <v>360</v>
      </c>
      <c r="D260" s="153">
        <v>15</v>
      </c>
      <c r="E260" s="153">
        <v>16</v>
      </c>
      <c r="F260" s="153">
        <v>14</v>
      </c>
      <c r="G260" s="153">
        <v>15</v>
      </c>
      <c r="H260" s="153">
        <v>13</v>
      </c>
      <c r="I260" s="134">
        <f t="shared" si="51"/>
        <v>73</v>
      </c>
      <c r="J260" s="134">
        <f t="shared" si="52"/>
        <v>10.95</v>
      </c>
      <c r="K260" s="11">
        <v>5</v>
      </c>
      <c r="L260" s="11">
        <v>5</v>
      </c>
      <c r="M260" s="11">
        <v>6</v>
      </c>
      <c r="N260" s="11">
        <v>5</v>
      </c>
      <c r="O260" s="11">
        <v>3</v>
      </c>
      <c r="P260" s="135">
        <f t="shared" si="53"/>
        <v>24</v>
      </c>
      <c r="Q260" s="135">
        <f t="shared" si="54"/>
        <v>1.2000000000000002</v>
      </c>
      <c r="R260" s="108">
        <f t="shared" si="43"/>
        <v>2.5</v>
      </c>
      <c r="S260" s="108">
        <f t="shared" si="44"/>
        <v>2.65</v>
      </c>
      <c r="T260" s="108">
        <f t="shared" si="45"/>
        <v>2.4000000000000004</v>
      </c>
      <c r="U260" s="108">
        <f t="shared" si="46"/>
        <v>2.5</v>
      </c>
      <c r="V260" s="108">
        <f t="shared" si="47"/>
        <v>2.1</v>
      </c>
      <c r="W260" s="26">
        <f t="shared" si="48"/>
        <v>97</v>
      </c>
      <c r="X260" s="150">
        <f t="shared" si="49"/>
        <v>19.400000000000002</v>
      </c>
      <c r="Y260" s="142">
        <v>78</v>
      </c>
      <c r="Z260" s="133">
        <f t="shared" si="50"/>
        <v>62.400000000000006</v>
      </c>
      <c r="AA260" s="111"/>
      <c r="AB260" s="111"/>
    </row>
    <row r="261" spans="1:28" x14ac:dyDescent="0.3">
      <c r="A261" s="105">
        <v>255</v>
      </c>
      <c r="B261" s="140">
        <v>671455</v>
      </c>
      <c r="C261" s="141" t="s">
        <v>361</v>
      </c>
      <c r="D261" s="153">
        <v>10</v>
      </c>
      <c r="E261" s="153">
        <v>12</v>
      </c>
      <c r="F261" s="153">
        <v>16</v>
      </c>
      <c r="G261" s="153">
        <v>15</v>
      </c>
      <c r="H261" s="153">
        <v>14</v>
      </c>
      <c r="I261" s="134">
        <f t="shared" si="51"/>
        <v>67</v>
      </c>
      <c r="J261" s="134">
        <f t="shared" si="52"/>
        <v>10.049999999999999</v>
      </c>
      <c r="K261" s="11">
        <v>4</v>
      </c>
      <c r="L261" s="11">
        <v>3.5</v>
      </c>
      <c r="M261" s="11">
        <v>2.5</v>
      </c>
      <c r="N261" s="11">
        <v>2.5</v>
      </c>
      <c r="O261" s="11">
        <v>3</v>
      </c>
      <c r="P261" s="135">
        <f t="shared" si="53"/>
        <v>15.5</v>
      </c>
      <c r="Q261" s="135">
        <f t="shared" si="54"/>
        <v>0.77500000000000002</v>
      </c>
      <c r="R261" s="108">
        <f t="shared" si="43"/>
        <v>1.7</v>
      </c>
      <c r="S261" s="108">
        <f t="shared" si="44"/>
        <v>1.9749999999999999</v>
      </c>
      <c r="T261" s="108">
        <f t="shared" si="45"/>
        <v>2.5249999999999999</v>
      </c>
      <c r="U261" s="108">
        <f t="shared" si="46"/>
        <v>2.375</v>
      </c>
      <c r="V261" s="108">
        <f t="shared" si="47"/>
        <v>2.25</v>
      </c>
      <c r="W261" s="26">
        <f t="shared" si="48"/>
        <v>82.5</v>
      </c>
      <c r="X261" s="150">
        <f t="shared" si="49"/>
        <v>16.5</v>
      </c>
      <c r="Y261" s="142">
        <v>72</v>
      </c>
      <c r="Z261" s="133">
        <f t="shared" si="50"/>
        <v>57.6</v>
      </c>
      <c r="AA261" s="111"/>
      <c r="AB261" s="111"/>
    </row>
    <row r="262" spans="1:28" x14ac:dyDescent="0.3">
      <c r="A262" s="105">
        <v>256</v>
      </c>
      <c r="B262" s="140">
        <v>671456</v>
      </c>
      <c r="C262" s="141" t="s">
        <v>362</v>
      </c>
      <c r="D262" s="153">
        <v>12</v>
      </c>
      <c r="E262" s="153">
        <v>9</v>
      </c>
      <c r="F262" s="153">
        <v>12</v>
      </c>
      <c r="G262" s="153">
        <v>9</v>
      </c>
      <c r="H262" s="153">
        <v>9</v>
      </c>
      <c r="I262" s="134">
        <f t="shared" si="51"/>
        <v>51</v>
      </c>
      <c r="J262" s="134">
        <f t="shared" si="52"/>
        <v>7.6499999999999995</v>
      </c>
      <c r="K262" s="11">
        <v>2.5</v>
      </c>
      <c r="L262" s="11">
        <v>3</v>
      </c>
      <c r="M262" s="11">
        <v>4</v>
      </c>
      <c r="N262" s="11">
        <v>3</v>
      </c>
      <c r="O262" s="11">
        <v>4</v>
      </c>
      <c r="P262" s="135">
        <f t="shared" si="53"/>
        <v>16.5</v>
      </c>
      <c r="Q262" s="135">
        <f t="shared" si="54"/>
        <v>0.82500000000000007</v>
      </c>
      <c r="R262" s="108">
        <f t="shared" si="43"/>
        <v>1.9249999999999998</v>
      </c>
      <c r="S262" s="108">
        <f t="shared" si="44"/>
        <v>1.5</v>
      </c>
      <c r="T262" s="108">
        <f t="shared" si="45"/>
        <v>1.9999999999999998</v>
      </c>
      <c r="U262" s="108">
        <f t="shared" si="46"/>
        <v>1.5</v>
      </c>
      <c r="V262" s="108">
        <f t="shared" si="47"/>
        <v>1.5499999999999998</v>
      </c>
      <c r="W262" s="26">
        <f t="shared" si="48"/>
        <v>67.5</v>
      </c>
      <c r="X262" s="150">
        <f t="shared" si="49"/>
        <v>13.5</v>
      </c>
      <c r="Y262" s="142">
        <v>52</v>
      </c>
      <c r="Z262" s="133">
        <f t="shared" si="50"/>
        <v>41.6</v>
      </c>
      <c r="AA262" s="111"/>
      <c r="AB262" s="111"/>
    </row>
    <row r="263" spans="1:28" x14ac:dyDescent="0.3">
      <c r="A263" s="105">
        <v>257</v>
      </c>
      <c r="B263" s="140">
        <v>671457</v>
      </c>
      <c r="C263" s="141" t="s">
        <v>363</v>
      </c>
      <c r="D263" s="153">
        <v>16</v>
      </c>
      <c r="E263" s="153">
        <v>18</v>
      </c>
      <c r="F263" s="153">
        <v>17</v>
      </c>
      <c r="G263" s="153">
        <v>16</v>
      </c>
      <c r="H263" s="153">
        <v>19</v>
      </c>
      <c r="I263" s="134">
        <f t="shared" si="51"/>
        <v>86</v>
      </c>
      <c r="J263" s="134">
        <f t="shared" si="52"/>
        <v>12.9</v>
      </c>
      <c r="K263" s="11">
        <v>5</v>
      </c>
      <c r="L263" s="11">
        <v>6</v>
      </c>
      <c r="M263" s="11">
        <v>5</v>
      </c>
      <c r="N263" s="11">
        <v>5</v>
      </c>
      <c r="O263" s="11">
        <v>6</v>
      </c>
      <c r="P263" s="135">
        <f t="shared" si="53"/>
        <v>27</v>
      </c>
      <c r="Q263" s="135">
        <f t="shared" si="54"/>
        <v>1.35</v>
      </c>
      <c r="R263" s="108">
        <f t="shared" si="43"/>
        <v>2.65</v>
      </c>
      <c r="S263" s="108">
        <f t="shared" si="44"/>
        <v>3</v>
      </c>
      <c r="T263" s="108">
        <f t="shared" si="45"/>
        <v>2.8</v>
      </c>
      <c r="U263" s="108">
        <f t="shared" si="46"/>
        <v>2.65</v>
      </c>
      <c r="V263" s="108">
        <f t="shared" si="47"/>
        <v>3.1500000000000004</v>
      </c>
      <c r="W263" s="26">
        <f t="shared" si="48"/>
        <v>113</v>
      </c>
      <c r="X263" s="150">
        <f t="shared" si="49"/>
        <v>22.6</v>
      </c>
      <c r="Y263" s="142">
        <v>82</v>
      </c>
      <c r="Z263" s="133">
        <f t="shared" si="50"/>
        <v>65.600000000000009</v>
      </c>
      <c r="AA263" s="111"/>
      <c r="AB263" s="111"/>
    </row>
    <row r="264" spans="1:28" x14ac:dyDescent="0.3">
      <c r="A264" s="105">
        <v>258</v>
      </c>
      <c r="B264" s="140">
        <v>671458</v>
      </c>
      <c r="C264" s="141" t="s">
        <v>363</v>
      </c>
      <c r="D264" s="153">
        <v>9</v>
      </c>
      <c r="E264" s="153">
        <v>9</v>
      </c>
      <c r="F264" s="153">
        <v>8</v>
      </c>
      <c r="G264" s="153">
        <v>12</v>
      </c>
      <c r="H264" s="153">
        <v>13</v>
      </c>
      <c r="I264" s="134">
        <f t="shared" si="51"/>
        <v>51</v>
      </c>
      <c r="J264" s="134">
        <f>I264*0.15</f>
        <v>7.6499999999999995</v>
      </c>
      <c r="K264" s="11">
        <v>1.5</v>
      </c>
      <c r="L264" s="11">
        <v>3</v>
      </c>
      <c r="M264" s="11">
        <v>2</v>
      </c>
      <c r="N264" s="11">
        <v>4</v>
      </c>
      <c r="O264" s="11">
        <v>3</v>
      </c>
      <c r="P264" s="135">
        <f t="shared" si="53"/>
        <v>13.5</v>
      </c>
      <c r="Q264" s="135">
        <f t="shared" si="54"/>
        <v>0.67500000000000004</v>
      </c>
      <c r="R264" s="108">
        <f t="shared" ref="R264:R327" si="55">D264*0.15+K264:K264*0.05</f>
        <v>1.4249999999999998</v>
      </c>
      <c r="S264" s="108">
        <f t="shared" ref="S264:S327" si="56">E264*0.15+L264:L264*0.05</f>
        <v>1.5</v>
      </c>
      <c r="T264" s="108">
        <f t="shared" ref="T264:T327" si="57">F264*0.15+M264:M264*0.05</f>
        <v>1.3</v>
      </c>
      <c r="U264" s="108">
        <f t="shared" ref="U264:U327" si="58">G264*0.15+N264:N264*0.05</f>
        <v>1.9999999999999998</v>
      </c>
      <c r="V264" s="108">
        <f t="shared" ref="V264:V327" si="59">H264*0.15+O264:O264*0.05</f>
        <v>2.1</v>
      </c>
      <c r="W264" s="26">
        <f t="shared" ref="W264:W327" si="60">I264+P264</f>
        <v>64.5</v>
      </c>
      <c r="X264" s="150">
        <f t="shared" ref="X264:X327" si="61">W264*0.2</f>
        <v>12.9</v>
      </c>
      <c r="Y264" s="142">
        <v>57</v>
      </c>
      <c r="Z264" s="133">
        <f t="shared" ref="Z264:Z327" si="62">Y264*0.8</f>
        <v>45.6</v>
      </c>
      <c r="AA264" s="111"/>
      <c r="AB264" s="111"/>
    </row>
    <row r="265" spans="1:28" x14ac:dyDescent="0.3">
      <c r="A265" s="105">
        <v>259</v>
      </c>
      <c r="B265" s="140">
        <v>671459</v>
      </c>
      <c r="C265" s="141" t="s">
        <v>364</v>
      </c>
      <c r="D265" s="153">
        <v>16</v>
      </c>
      <c r="E265" s="153">
        <v>8</v>
      </c>
      <c r="F265" s="153">
        <v>14</v>
      </c>
      <c r="G265" s="153">
        <v>13</v>
      </c>
      <c r="H265" s="153">
        <v>8</v>
      </c>
      <c r="I265" s="134">
        <f t="shared" si="51"/>
        <v>59</v>
      </c>
      <c r="J265" s="134">
        <f t="shared" si="52"/>
        <v>8.85</v>
      </c>
      <c r="K265" s="11">
        <v>2</v>
      </c>
      <c r="L265" s="11">
        <v>2.5</v>
      </c>
      <c r="M265" s="11">
        <v>3</v>
      </c>
      <c r="N265" s="11">
        <v>4</v>
      </c>
      <c r="O265" s="11">
        <v>3</v>
      </c>
      <c r="P265" s="135">
        <f t="shared" si="53"/>
        <v>14.5</v>
      </c>
      <c r="Q265" s="135">
        <f t="shared" si="54"/>
        <v>0.72500000000000009</v>
      </c>
      <c r="R265" s="108">
        <f t="shared" si="55"/>
        <v>2.5</v>
      </c>
      <c r="S265" s="108">
        <f t="shared" si="56"/>
        <v>1.325</v>
      </c>
      <c r="T265" s="108">
        <f t="shared" si="57"/>
        <v>2.25</v>
      </c>
      <c r="U265" s="108">
        <f t="shared" si="58"/>
        <v>2.15</v>
      </c>
      <c r="V265" s="108">
        <f t="shared" si="59"/>
        <v>1.35</v>
      </c>
      <c r="W265" s="26">
        <f t="shared" si="60"/>
        <v>73.5</v>
      </c>
      <c r="X265" s="150">
        <f t="shared" si="61"/>
        <v>14.700000000000001</v>
      </c>
      <c r="Y265" s="142">
        <v>63</v>
      </c>
      <c r="Z265" s="133">
        <f t="shared" si="62"/>
        <v>50.400000000000006</v>
      </c>
      <c r="AA265" s="111"/>
      <c r="AB265" s="111"/>
    </row>
    <row r="266" spans="1:28" x14ac:dyDescent="0.3">
      <c r="A266" s="105">
        <v>260</v>
      </c>
      <c r="B266" s="140">
        <v>671460</v>
      </c>
      <c r="C266" s="141" t="s">
        <v>365</v>
      </c>
      <c r="D266" s="153">
        <v>14</v>
      </c>
      <c r="E266" s="153">
        <v>13</v>
      </c>
      <c r="F266" s="153">
        <v>12</v>
      </c>
      <c r="G266" s="153">
        <v>14</v>
      </c>
      <c r="H266" s="153">
        <v>13</v>
      </c>
      <c r="I266" s="134">
        <f t="shared" si="51"/>
        <v>66</v>
      </c>
      <c r="J266" s="134">
        <f t="shared" si="52"/>
        <v>9.9</v>
      </c>
      <c r="K266" s="11">
        <v>2</v>
      </c>
      <c r="L266" s="11">
        <v>4</v>
      </c>
      <c r="M266" s="11">
        <v>5</v>
      </c>
      <c r="N266" s="11">
        <v>4</v>
      </c>
      <c r="O266" s="11">
        <v>3</v>
      </c>
      <c r="P266" s="135">
        <f t="shared" si="53"/>
        <v>18</v>
      </c>
      <c r="Q266" s="135">
        <f t="shared" si="54"/>
        <v>0.9</v>
      </c>
      <c r="R266" s="108">
        <f t="shared" si="55"/>
        <v>2.2000000000000002</v>
      </c>
      <c r="S266" s="108">
        <f t="shared" si="56"/>
        <v>2.15</v>
      </c>
      <c r="T266" s="108">
        <f t="shared" si="57"/>
        <v>2.0499999999999998</v>
      </c>
      <c r="U266" s="108">
        <f t="shared" si="58"/>
        <v>2.3000000000000003</v>
      </c>
      <c r="V266" s="108">
        <f t="shared" si="59"/>
        <v>2.1</v>
      </c>
      <c r="W266" s="26">
        <f t="shared" si="60"/>
        <v>84</v>
      </c>
      <c r="X266" s="150">
        <f t="shared" si="61"/>
        <v>16.8</v>
      </c>
      <c r="Y266" s="142">
        <v>61</v>
      </c>
      <c r="Z266" s="133">
        <f t="shared" si="62"/>
        <v>48.800000000000004</v>
      </c>
      <c r="AA266" s="111"/>
      <c r="AB266" s="111"/>
    </row>
    <row r="267" spans="1:28" x14ac:dyDescent="0.3">
      <c r="A267" s="105">
        <v>261</v>
      </c>
      <c r="B267" s="140">
        <v>671461</v>
      </c>
      <c r="C267" s="141" t="s">
        <v>366</v>
      </c>
      <c r="D267" s="153">
        <v>8</v>
      </c>
      <c r="E267" s="153">
        <v>9</v>
      </c>
      <c r="F267" s="153">
        <v>8</v>
      </c>
      <c r="G267" s="153">
        <v>7</v>
      </c>
      <c r="H267" s="153">
        <v>9</v>
      </c>
      <c r="I267" s="134">
        <f t="shared" si="51"/>
        <v>41</v>
      </c>
      <c r="J267" s="134">
        <f t="shared" si="52"/>
        <v>6.1499999999999995</v>
      </c>
      <c r="K267" s="11">
        <v>4.5</v>
      </c>
      <c r="L267" s="11">
        <v>3.5</v>
      </c>
      <c r="M267" s="11">
        <v>3</v>
      </c>
      <c r="N267" s="11">
        <v>4</v>
      </c>
      <c r="O267" s="11">
        <v>4</v>
      </c>
      <c r="P267" s="135">
        <f t="shared" si="53"/>
        <v>19</v>
      </c>
      <c r="Q267" s="135">
        <f t="shared" si="54"/>
        <v>0.95000000000000007</v>
      </c>
      <c r="R267" s="108">
        <f t="shared" si="55"/>
        <v>1.425</v>
      </c>
      <c r="S267" s="108">
        <f t="shared" si="56"/>
        <v>1.5249999999999999</v>
      </c>
      <c r="T267" s="108">
        <f t="shared" si="57"/>
        <v>1.35</v>
      </c>
      <c r="U267" s="108">
        <f t="shared" si="58"/>
        <v>1.25</v>
      </c>
      <c r="V267" s="108">
        <f t="shared" si="59"/>
        <v>1.5499999999999998</v>
      </c>
      <c r="W267" s="26">
        <f t="shared" si="60"/>
        <v>60</v>
      </c>
      <c r="X267" s="150">
        <f t="shared" si="61"/>
        <v>12</v>
      </c>
      <c r="Y267" s="142">
        <v>40</v>
      </c>
      <c r="Z267" s="133">
        <f t="shared" si="62"/>
        <v>32</v>
      </c>
      <c r="AA267" s="111"/>
      <c r="AB267" s="111"/>
    </row>
    <row r="268" spans="1:28" x14ac:dyDescent="0.3">
      <c r="A268" s="105">
        <v>262</v>
      </c>
      <c r="B268" s="140">
        <v>671462</v>
      </c>
      <c r="C268" s="141" t="s">
        <v>367</v>
      </c>
      <c r="D268" s="153">
        <v>8</v>
      </c>
      <c r="E268" s="153">
        <v>9</v>
      </c>
      <c r="F268" s="153">
        <v>8</v>
      </c>
      <c r="G268" s="153">
        <v>9</v>
      </c>
      <c r="H268" s="153">
        <v>8</v>
      </c>
      <c r="I268" s="134">
        <f t="shared" si="51"/>
        <v>42</v>
      </c>
      <c r="J268" s="134">
        <f t="shared" si="52"/>
        <v>6.3</v>
      </c>
      <c r="K268" s="11">
        <v>2.5</v>
      </c>
      <c r="L268" s="11">
        <v>3</v>
      </c>
      <c r="M268" s="11">
        <v>2</v>
      </c>
      <c r="N268" s="11">
        <v>3</v>
      </c>
      <c r="O268" s="11">
        <v>2</v>
      </c>
      <c r="P268" s="135">
        <f t="shared" si="53"/>
        <v>12.5</v>
      </c>
      <c r="Q268" s="135">
        <f t="shared" si="54"/>
        <v>0.625</v>
      </c>
      <c r="R268" s="108">
        <f t="shared" si="55"/>
        <v>1.325</v>
      </c>
      <c r="S268" s="108">
        <f t="shared" si="56"/>
        <v>1.5</v>
      </c>
      <c r="T268" s="108">
        <f t="shared" si="57"/>
        <v>1.3</v>
      </c>
      <c r="U268" s="108">
        <f t="shared" si="58"/>
        <v>1.5</v>
      </c>
      <c r="V268" s="108">
        <f t="shared" si="59"/>
        <v>1.3</v>
      </c>
      <c r="W268" s="26">
        <f t="shared" si="60"/>
        <v>54.5</v>
      </c>
      <c r="X268" s="150">
        <f t="shared" si="61"/>
        <v>10.9</v>
      </c>
      <c r="Y268" s="142">
        <v>53</v>
      </c>
      <c r="Z268" s="133">
        <f t="shared" si="62"/>
        <v>42.400000000000006</v>
      </c>
      <c r="AA268" s="111"/>
      <c r="AB268" s="111"/>
    </row>
    <row r="269" spans="1:28" x14ac:dyDescent="0.3">
      <c r="A269" s="105">
        <v>263</v>
      </c>
      <c r="B269" s="140">
        <v>671463</v>
      </c>
      <c r="C269" s="141" t="s">
        <v>368</v>
      </c>
      <c r="D269" s="153">
        <v>9</v>
      </c>
      <c r="E269" s="153">
        <v>12</v>
      </c>
      <c r="F269" s="153">
        <v>9</v>
      </c>
      <c r="G269" s="153">
        <v>8</v>
      </c>
      <c r="H269" s="153">
        <v>7</v>
      </c>
      <c r="I269" s="134">
        <f t="shared" si="51"/>
        <v>45</v>
      </c>
      <c r="J269" s="134">
        <f t="shared" si="52"/>
        <v>6.75</v>
      </c>
      <c r="K269" s="11">
        <v>2</v>
      </c>
      <c r="L269" s="11">
        <v>3</v>
      </c>
      <c r="M269" s="11">
        <v>2.5</v>
      </c>
      <c r="N269" s="11">
        <v>3</v>
      </c>
      <c r="O269" s="11">
        <v>2</v>
      </c>
      <c r="P269" s="135">
        <f t="shared" si="53"/>
        <v>12.5</v>
      </c>
      <c r="Q269" s="135">
        <f t="shared" si="54"/>
        <v>0.625</v>
      </c>
      <c r="R269" s="108">
        <f t="shared" si="55"/>
        <v>1.45</v>
      </c>
      <c r="S269" s="108">
        <f t="shared" si="56"/>
        <v>1.9499999999999997</v>
      </c>
      <c r="T269" s="108">
        <f t="shared" si="57"/>
        <v>1.4749999999999999</v>
      </c>
      <c r="U269" s="108">
        <f t="shared" si="58"/>
        <v>1.35</v>
      </c>
      <c r="V269" s="108">
        <f t="shared" si="59"/>
        <v>1.1500000000000001</v>
      </c>
      <c r="W269" s="26">
        <f t="shared" si="60"/>
        <v>57.5</v>
      </c>
      <c r="X269" s="150">
        <f t="shared" si="61"/>
        <v>11.5</v>
      </c>
      <c r="Y269" s="142">
        <v>50</v>
      </c>
      <c r="Z269" s="133">
        <f t="shared" si="62"/>
        <v>40</v>
      </c>
      <c r="AA269" s="111"/>
      <c r="AB269" s="111"/>
    </row>
    <row r="270" spans="1:28" x14ac:dyDescent="0.3">
      <c r="A270" s="105">
        <v>264</v>
      </c>
      <c r="B270" s="140">
        <v>671464</v>
      </c>
      <c r="C270" s="141" t="s">
        <v>369</v>
      </c>
      <c r="D270" s="153">
        <v>9</v>
      </c>
      <c r="E270" s="153">
        <v>8</v>
      </c>
      <c r="F270" s="153">
        <v>9</v>
      </c>
      <c r="G270" s="153">
        <v>8</v>
      </c>
      <c r="H270" s="153">
        <v>9</v>
      </c>
      <c r="I270" s="134">
        <f t="shared" si="51"/>
        <v>43</v>
      </c>
      <c r="J270" s="134">
        <f t="shared" si="52"/>
        <v>6.45</v>
      </c>
      <c r="K270" s="11">
        <v>2.5</v>
      </c>
      <c r="L270" s="11">
        <v>3.5</v>
      </c>
      <c r="M270" s="11">
        <v>3</v>
      </c>
      <c r="N270" s="11">
        <v>2</v>
      </c>
      <c r="O270" s="11">
        <v>3</v>
      </c>
      <c r="P270" s="135">
        <f t="shared" si="53"/>
        <v>14</v>
      </c>
      <c r="Q270" s="135">
        <f t="shared" si="54"/>
        <v>0.70000000000000007</v>
      </c>
      <c r="R270" s="108">
        <f t="shared" si="55"/>
        <v>1.4749999999999999</v>
      </c>
      <c r="S270" s="108">
        <f t="shared" si="56"/>
        <v>1.375</v>
      </c>
      <c r="T270" s="108">
        <f t="shared" si="57"/>
        <v>1.5</v>
      </c>
      <c r="U270" s="108">
        <f t="shared" si="58"/>
        <v>1.3</v>
      </c>
      <c r="V270" s="108">
        <f t="shared" si="59"/>
        <v>1.5</v>
      </c>
      <c r="W270" s="26">
        <f t="shared" si="60"/>
        <v>57</v>
      </c>
      <c r="X270" s="150">
        <f t="shared" si="61"/>
        <v>11.4</v>
      </c>
      <c r="Y270" s="142">
        <v>46</v>
      </c>
      <c r="Z270" s="133">
        <f t="shared" si="62"/>
        <v>36.800000000000004</v>
      </c>
      <c r="AA270" s="111"/>
      <c r="AB270" s="111"/>
    </row>
    <row r="271" spans="1:28" x14ac:dyDescent="0.3">
      <c r="A271" s="105">
        <v>265</v>
      </c>
      <c r="B271" s="140">
        <v>671465</v>
      </c>
      <c r="C271" s="141" t="s">
        <v>370</v>
      </c>
      <c r="D271" s="153">
        <v>2.5</v>
      </c>
      <c r="E271" s="153">
        <v>2</v>
      </c>
      <c r="F271" s="153">
        <v>3</v>
      </c>
      <c r="G271" s="153">
        <v>2</v>
      </c>
      <c r="H271" s="153">
        <v>2</v>
      </c>
      <c r="I271" s="134">
        <f t="shared" si="51"/>
        <v>11.5</v>
      </c>
      <c r="J271" s="134">
        <f t="shared" si="52"/>
        <v>1.7249999999999999</v>
      </c>
      <c r="K271" s="11">
        <v>1.5</v>
      </c>
      <c r="L271" s="11">
        <v>3</v>
      </c>
      <c r="M271" s="11">
        <v>2.5</v>
      </c>
      <c r="N271" s="11">
        <v>3</v>
      </c>
      <c r="O271" s="11">
        <v>2</v>
      </c>
      <c r="P271" s="135">
        <f t="shared" si="53"/>
        <v>12</v>
      </c>
      <c r="Q271" s="135">
        <f t="shared" si="54"/>
        <v>0.60000000000000009</v>
      </c>
      <c r="R271" s="108">
        <f t="shared" si="55"/>
        <v>0.45</v>
      </c>
      <c r="S271" s="108">
        <f t="shared" si="56"/>
        <v>0.45</v>
      </c>
      <c r="T271" s="108">
        <f t="shared" si="57"/>
        <v>0.57499999999999996</v>
      </c>
      <c r="U271" s="108">
        <f t="shared" si="58"/>
        <v>0.45</v>
      </c>
      <c r="V271" s="108">
        <f t="shared" si="59"/>
        <v>0.4</v>
      </c>
      <c r="W271" s="26">
        <f t="shared" si="60"/>
        <v>23.5</v>
      </c>
      <c r="X271" s="150">
        <f t="shared" si="61"/>
        <v>4.7</v>
      </c>
      <c r="Y271" s="142">
        <v>6</v>
      </c>
      <c r="Z271" s="133">
        <f t="shared" si="62"/>
        <v>4.8000000000000007</v>
      </c>
      <c r="AA271" s="111"/>
      <c r="AB271" s="111"/>
    </row>
    <row r="272" spans="1:28" x14ac:dyDescent="0.3">
      <c r="A272" s="105">
        <v>266</v>
      </c>
      <c r="B272" s="140">
        <v>671466</v>
      </c>
      <c r="C272" s="141" t="s">
        <v>371</v>
      </c>
      <c r="D272" s="153">
        <v>9</v>
      </c>
      <c r="E272" s="153">
        <v>8</v>
      </c>
      <c r="F272" s="153">
        <v>9</v>
      </c>
      <c r="G272" s="153">
        <v>9</v>
      </c>
      <c r="H272" s="153">
        <v>12</v>
      </c>
      <c r="I272" s="134">
        <f t="shared" si="51"/>
        <v>47</v>
      </c>
      <c r="J272" s="134">
        <f t="shared" si="52"/>
        <v>7.05</v>
      </c>
      <c r="K272" s="11">
        <v>1.5</v>
      </c>
      <c r="L272" s="11">
        <v>3</v>
      </c>
      <c r="M272" s="11">
        <v>4</v>
      </c>
      <c r="N272" s="11">
        <v>3</v>
      </c>
      <c r="O272" s="11">
        <v>3</v>
      </c>
      <c r="P272" s="135">
        <f t="shared" si="53"/>
        <v>14.5</v>
      </c>
      <c r="Q272" s="135">
        <f t="shared" si="54"/>
        <v>0.72500000000000009</v>
      </c>
      <c r="R272" s="108">
        <f t="shared" si="55"/>
        <v>1.4249999999999998</v>
      </c>
      <c r="S272" s="108">
        <f t="shared" si="56"/>
        <v>1.35</v>
      </c>
      <c r="T272" s="108">
        <f t="shared" si="57"/>
        <v>1.5499999999999998</v>
      </c>
      <c r="U272" s="108">
        <f t="shared" si="58"/>
        <v>1.5</v>
      </c>
      <c r="V272" s="108">
        <f t="shared" si="59"/>
        <v>1.9499999999999997</v>
      </c>
      <c r="W272" s="26">
        <f t="shared" si="60"/>
        <v>61.5</v>
      </c>
      <c r="X272" s="150">
        <f t="shared" si="61"/>
        <v>12.3</v>
      </c>
      <c r="Y272" s="142">
        <v>56</v>
      </c>
      <c r="Z272" s="133">
        <f t="shared" si="62"/>
        <v>44.800000000000004</v>
      </c>
      <c r="AA272" s="111"/>
      <c r="AB272" s="111"/>
    </row>
    <row r="273" spans="1:28" x14ac:dyDescent="0.3">
      <c r="A273" s="105">
        <v>267</v>
      </c>
      <c r="B273" s="140">
        <v>671467</v>
      </c>
      <c r="C273" s="141" t="s">
        <v>372</v>
      </c>
      <c r="D273" s="153">
        <v>4</v>
      </c>
      <c r="E273" s="153">
        <v>5</v>
      </c>
      <c r="F273" s="153">
        <v>3</v>
      </c>
      <c r="G273" s="153">
        <v>5</v>
      </c>
      <c r="H273" s="153">
        <v>3.5</v>
      </c>
      <c r="I273" s="134">
        <f t="shared" si="51"/>
        <v>20.5</v>
      </c>
      <c r="J273" s="134">
        <f t="shared" si="52"/>
        <v>3.0749999999999997</v>
      </c>
      <c r="K273" s="11">
        <v>3.5</v>
      </c>
      <c r="L273" s="11">
        <v>4</v>
      </c>
      <c r="M273" s="11">
        <v>3</v>
      </c>
      <c r="N273" s="11">
        <v>4</v>
      </c>
      <c r="O273" s="11">
        <v>4</v>
      </c>
      <c r="P273" s="135">
        <f t="shared" si="53"/>
        <v>18.5</v>
      </c>
      <c r="Q273" s="135">
        <f t="shared" si="54"/>
        <v>0.92500000000000004</v>
      </c>
      <c r="R273" s="108">
        <f t="shared" si="55"/>
        <v>0.77500000000000002</v>
      </c>
      <c r="S273" s="108">
        <f t="shared" si="56"/>
        <v>0.95</v>
      </c>
      <c r="T273" s="108">
        <f t="shared" si="57"/>
        <v>0.6</v>
      </c>
      <c r="U273" s="108">
        <f t="shared" si="58"/>
        <v>0.95</v>
      </c>
      <c r="V273" s="108">
        <f t="shared" si="59"/>
        <v>0.72500000000000009</v>
      </c>
      <c r="W273" s="26">
        <f t="shared" si="60"/>
        <v>39</v>
      </c>
      <c r="X273" s="150">
        <f t="shared" si="61"/>
        <v>7.8000000000000007</v>
      </c>
      <c r="Y273" s="142">
        <v>24</v>
      </c>
      <c r="Z273" s="133">
        <f t="shared" si="62"/>
        <v>19.200000000000003</v>
      </c>
      <c r="AA273" s="111"/>
      <c r="AB273" s="111"/>
    </row>
    <row r="274" spans="1:28" x14ac:dyDescent="0.3">
      <c r="A274" s="105">
        <v>268</v>
      </c>
      <c r="B274" s="140">
        <v>671468</v>
      </c>
      <c r="C274" s="141" t="s">
        <v>373</v>
      </c>
      <c r="D274" s="153">
        <v>4</v>
      </c>
      <c r="E274" s="153">
        <v>3</v>
      </c>
      <c r="F274" s="153">
        <v>5</v>
      </c>
      <c r="G274" s="153">
        <v>6</v>
      </c>
      <c r="H274" s="153">
        <v>5</v>
      </c>
      <c r="I274" s="134">
        <f t="shared" si="51"/>
        <v>23</v>
      </c>
      <c r="J274" s="134">
        <f t="shared" si="52"/>
        <v>3.4499999999999997</v>
      </c>
      <c r="K274" s="11">
        <v>1</v>
      </c>
      <c r="L274" s="11">
        <v>1.5</v>
      </c>
      <c r="M274" s="11">
        <v>1.5</v>
      </c>
      <c r="N274" s="11">
        <v>1.5</v>
      </c>
      <c r="O274" s="11">
        <v>1.5</v>
      </c>
      <c r="P274" s="135">
        <f t="shared" si="53"/>
        <v>7</v>
      </c>
      <c r="Q274" s="135">
        <f t="shared" si="54"/>
        <v>0.35000000000000003</v>
      </c>
      <c r="R274" s="108">
        <f t="shared" si="55"/>
        <v>0.65</v>
      </c>
      <c r="S274" s="108">
        <f t="shared" si="56"/>
        <v>0.52499999999999991</v>
      </c>
      <c r="T274" s="108">
        <f t="shared" si="57"/>
        <v>0.82499999999999996</v>
      </c>
      <c r="U274" s="108">
        <f t="shared" si="58"/>
        <v>0.97499999999999987</v>
      </c>
      <c r="V274" s="108">
        <f t="shared" si="59"/>
        <v>0.82499999999999996</v>
      </c>
      <c r="W274" s="26">
        <f t="shared" si="60"/>
        <v>30</v>
      </c>
      <c r="X274" s="150">
        <f t="shared" si="61"/>
        <v>6</v>
      </c>
      <c r="Y274" s="142">
        <v>19</v>
      </c>
      <c r="Z274" s="133">
        <f t="shared" si="62"/>
        <v>15.200000000000001</v>
      </c>
      <c r="AA274" s="111"/>
      <c r="AB274" s="111"/>
    </row>
    <row r="275" spans="1:28" x14ac:dyDescent="0.3">
      <c r="A275" s="105">
        <v>269</v>
      </c>
      <c r="B275" s="140">
        <v>671469</v>
      </c>
      <c r="C275" s="141" t="s">
        <v>374</v>
      </c>
      <c r="D275" s="153">
        <v>9</v>
      </c>
      <c r="E275" s="153">
        <v>8</v>
      </c>
      <c r="F275" s="153">
        <v>9</v>
      </c>
      <c r="G275" s="153">
        <v>8</v>
      </c>
      <c r="H275" s="153">
        <v>9</v>
      </c>
      <c r="I275" s="134">
        <f t="shared" si="51"/>
        <v>43</v>
      </c>
      <c r="J275" s="134">
        <f t="shared" si="52"/>
        <v>6.45</v>
      </c>
      <c r="K275" s="11">
        <v>2</v>
      </c>
      <c r="L275" s="11">
        <v>2.5</v>
      </c>
      <c r="M275" s="11">
        <v>2.5</v>
      </c>
      <c r="N275" s="11">
        <v>3</v>
      </c>
      <c r="O275" s="11">
        <v>3</v>
      </c>
      <c r="P275" s="135">
        <f t="shared" si="53"/>
        <v>13</v>
      </c>
      <c r="Q275" s="135">
        <f t="shared" si="54"/>
        <v>0.65</v>
      </c>
      <c r="R275" s="108">
        <f t="shared" si="55"/>
        <v>1.45</v>
      </c>
      <c r="S275" s="108">
        <f t="shared" si="56"/>
        <v>1.325</v>
      </c>
      <c r="T275" s="108">
        <f t="shared" si="57"/>
        <v>1.4749999999999999</v>
      </c>
      <c r="U275" s="108">
        <f t="shared" si="58"/>
        <v>1.35</v>
      </c>
      <c r="V275" s="108">
        <f t="shared" si="59"/>
        <v>1.5</v>
      </c>
      <c r="W275" s="26">
        <f t="shared" si="60"/>
        <v>56</v>
      </c>
      <c r="X275" s="150">
        <f t="shared" si="61"/>
        <v>11.200000000000001</v>
      </c>
      <c r="Y275" s="142">
        <v>42</v>
      </c>
      <c r="Z275" s="133">
        <f t="shared" si="62"/>
        <v>33.6</v>
      </c>
      <c r="AA275" s="111"/>
      <c r="AB275" s="111"/>
    </row>
    <row r="276" spans="1:28" x14ac:dyDescent="0.3">
      <c r="A276" s="105">
        <v>270</v>
      </c>
      <c r="B276" s="140">
        <v>671470</v>
      </c>
      <c r="C276" s="141" t="s">
        <v>375</v>
      </c>
      <c r="D276" s="153">
        <v>12.5</v>
      </c>
      <c r="E276" s="153">
        <v>13</v>
      </c>
      <c r="F276" s="153">
        <v>15</v>
      </c>
      <c r="G276" s="153">
        <v>14</v>
      </c>
      <c r="H276" s="153">
        <v>12.5</v>
      </c>
      <c r="I276" s="134">
        <f t="shared" si="51"/>
        <v>67</v>
      </c>
      <c r="J276" s="134">
        <f t="shared" si="52"/>
        <v>10.049999999999999</v>
      </c>
      <c r="K276" s="158">
        <v>3.5</v>
      </c>
      <c r="L276" s="11">
        <v>3</v>
      </c>
      <c r="M276" s="11">
        <v>2</v>
      </c>
      <c r="N276" s="11">
        <v>3</v>
      </c>
      <c r="O276" s="11">
        <v>2</v>
      </c>
      <c r="P276" s="135">
        <f t="shared" si="53"/>
        <v>13.5</v>
      </c>
      <c r="Q276" s="135">
        <f t="shared" si="54"/>
        <v>0.67500000000000004</v>
      </c>
      <c r="R276" s="108">
        <f t="shared" si="55"/>
        <v>2.0499999999999998</v>
      </c>
      <c r="S276" s="108">
        <f t="shared" si="56"/>
        <v>2.1</v>
      </c>
      <c r="T276" s="108">
        <f t="shared" si="57"/>
        <v>2.35</v>
      </c>
      <c r="U276" s="108">
        <f t="shared" si="58"/>
        <v>2.25</v>
      </c>
      <c r="V276" s="108">
        <f t="shared" si="59"/>
        <v>1.9750000000000001</v>
      </c>
      <c r="W276" s="26">
        <f t="shared" si="60"/>
        <v>80.5</v>
      </c>
      <c r="X276" s="150">
        <f t="shared" si="61"/>
        <v>16.100000000000001</v>
      </c>
      <c r="Y276" s="142">
        <v>59</v>
      </c>
      <c r="Z276" s="133">
        <f t="shared" si="62"/>
        <v>47.2</v>
      </c>
      <c r="AA276" s="111"/>
      <c r="AB276" s="111"/>
    </row>
    <row r="277" spans="1:28" x14ac:dyDescent="0.3">
      <c r="A277" s="105">
        <v>271</v>
      </c>
      <c r="B277" s="140">
        <v>671471</v>
      </c>
      <c r="C277" s="141" t="s">
        <v>376</v>
      </c>
      <c r="D277" s="153">
        <v>9</v>
      </c>
      <c r="E277" s="153">
        <v>12</v>
      </c>
      <c r="F277" s="153">
        <v>13</v>
      </c>
      <c r="G277" s="153">
        <v>14</v>
      </c>
      <c r="H277" s="153">
        <v>15</v>
      </c>
      <c r="I277" s="134">
        <f t="shared" si="51"/>
        <v>63</v>
      </c>
      <c r="J277" s="134">
        <f t="shared" si="52"/>
        <v>9.4499999999999993</v>
      </c>
      <c r="K277" s="11">
        <v>2.2999999999999998</v>
      </c>
      <c r="L277" s="11">
        <v>3</v>
      </c>
      <c r="M277" s="11">
        <v>2</v>
      </c>
      <c r="N277" s="11">
        <v>4</v>
      </c>
      <c r="O277" s="11">
        <v>3</v>
      </c>
      <c r="P277" s="135">
        <f t="shared" si="53"/>
        <v>14.3</v>
      </c>
      <c r="Q277" s="135">
        <f t="shared" si="54"/>
        <v>0.71500000000000008</v>
      </c>
      <c r="R277" s="108">
        <f t="shared" si="55"/>
        <v>1.4649999999999999</v>
      </c>
      <c r="S277" s="108">
        <f t="shared" si="56"/>
        <v>1.9499999999999997</v>
      </c>
      <c r="T277" s="108">
        <f t="shared" si="57"/>
        <v>2.0499999999999998</v>
      </c>
      <c r="U277" s="108">
        <f t="shared" si="58"/>
        <v>2.3000000000000003</v>
      </c>
      <c r="V277" s="108">
        <f t="shared" si="59"/>
        <v>2.4</v>
      </c>
      <c r="W277" s="26">
        <f t="shared" si="60"/>
        <v>77.3</v>
      </c>
      <c r="X277" s="150">
        <f t="shared" si="61"/>
        <v>15.46</v>
      </c>
      <c r="Y277" s="142">
        <v>66</v>
      </c>
      <c r="Z277" s="133">
        <f t="shared" si="62"/>
        <v>52.800000000000004</v>
      </c>
      <c r="AA277" s="111"/>
      <c r="AB277" s="111"/>
    </row>
    <row r="278" spans="1:28" x14ac:dyDescent="0.3">
      <c r="A278" s="105">
        <v>272</v>
      </c>
      <c r="B278" s="140">
        <v>671472</v>
      </c>
      <c r="C278" s="141" t="s">
        <v>377</v>
      </c>
      <c r="D278" s="153">
        <v>9</v>
      </c>
      <c r="E278" s="153">
        <v>8</v>
      </c>
      <c r="F278" s="153">
        <v>9</v>
      </c>
      <c r="G278" s="153">
        <v>9</v>
      </c>
      <c r="H278" s="153">
        <v>8</v>
      </c>
      <c r="I278" s="134">
        <f t="shared" si="51"/>
        <v>43</v>
      </c>
      <c r="J278" s="134">
        <f t="shared" si="52"/>
        <v>6.45</v>
      </c>
      <c r="K278" s="11">
        <v>4</v>
      </c>
      <c r="L278" s="11">
        <v>3</v>
      </c>
      <c r="M278" s="11">
        <v>3</v>
      </c>
      <c r="N278" s="11">
        <v>4</v>
      </c>
      <c r="O278" s="11">
        <v>3</v>
      </c>
      <c r="P278" s="135">
        <f t="shared" si="53"/>
        <v>17</v>
      </c>
      <c r="Q278" s="135">
        <f t="shared" si="54"/>
        <v>0.85000000000000009</v>
      </c>
      <c r="R278" s="108">
        <f t="shared" si="55"/>
        <v>1.5499999999999998</v>
      </c>
      <c r="S278" s="108">
        <f t="shared" si="56"/>
        <v>1.35</v>
      </c>
      <c r="T278" s="108">
        <f t="shared" si="57"/>
        <v>1.5</v>
      </c>
      <c r="U278" s="108">
        <f t="shared" si="58"/>
        <v>1.5499999999999998</v>
      </c>
      <c r="V278" s="108">
        <f t="shared" si="59"/>
        <v>1.35</v>
      </c>
      <c r="W278" s="26">
        <f t="shared" si="60"/>
        <v>60</v>
      </c>
      <c r="X278" s="150">
        <f t="shared" si="61"/>
        <v>12</v>
      </c>
      <c r="Y278" s="142">
        <v>49</v>
      </c>
      <c r="Z278" s="133">
        <f t="shared" si="62"/>
        <v>39.200000000000003</v>
      </c>
      <c r="AA278" s="111"/>
      <c r="AB278" s="111"/>
    </row>
    <row r="279" spans="1:28" x14ac:dyDescent="0.3">
      <c r="A279" s="105">
        <v>273</v>
      </c>
      <c r="B279" s="140">
        <v>671473</v>
      </c>
      <c r="C279" s="141" t="s">
        <v>378</v>
      </c>
      <c r="D279" s="153">
        <v>10</v>
      </c>
      <c r="E279" s="153">
        <v>10.5</v>
      </c>
      <c r="F279" s="153">
        <v>12</v>
      </c>
      <c r="G279" s="153">
        <v>13</v>
      </c>
      <c r="H279" s="153">
        <v>14</v>
      </c>
      <c r="I279" s="134">
        <f t="shared" si="51"/>
        <v>59.5</v>
      </c>
      <c r="J279" s="134">
        <f t="shared" si="52"/>
        <v>8.9249999999999989</v>
      </c>
      <c r="K279" s="11">
        <v>4</v>
      </c>
      <c r="L279" s="11">
        <v>2.2000000000000002</v>
      </c>
      <c r="M279" s="11">
        <v>3</v>
      </c>
      <c r="N279" s="11">
        <v>2</v>
      </c>
      <c r="O279" s="11">
        <v>2.5</v>
      </c>
      <c r="P279" s="135">
        <f t="shared" si="53"/>
        <v>13.7</v>
      </c>
      <c r="Q279" s="135">
        <f t="shared" si="54"/>
        <v>0.68500000000000005</v>
      </c>
      <c r="R279" s="108">
        <f t="shared" si="55"/>
        <v>1.7</v>
      </c>
      <c r="S279" s="108">
        <f t="shared" si="56"/>
        <v>1.6850000000000001</v>
      </c>
      <c r="T279" s="108">
        <f t="shared" si="57"/>
        <v>1.9499999999999997</v>
      </c>
      <c r="U279" s="108">
        <f t="shared" si="58"/>
        <v>2.0499999999999998</v>
      </c>
      <c r="V279" s="108">
        <f t="shared" si="59"/>
        <v>2.2250000000000001</v>
      </c>
      <c r="W279" s="26">
        <f t="shared" si="60"/>
        <v>73.2</v>
      </c>
      <c r="X279" s="150">
        <f t="shared" si="61"/>
        <v>14.64</v>
      </c>
      <c r="Y279" s="142">
        <v>50</v>
      </c>
      <c r="Z279" s="133">
        <f t="shared" si="62"/>
        <v>40</v>
      </c>
      <c r="AA279" s="111"/>
      <c r="AB279" s="111"/>
    </row>
    <row r="280" spans="1:28" x14ac:dyDescent="0.3">
      <c r="A280" s="105">
        <v>274</v>
      </c>
      <c r="B280" s="140">
        <v>671474</v>
      </c>
      <c r="C280" s="141" t="s">
        <v>379</v>
      </c>
      <c r="D280" s="153">
        <v>9</v>
      </c>
      <c r="E280" s="153">
        <v>12</v>
      </c>
      <c r="F280" s="153">
        <v>13</v>
      </c>
      <c r="G280" s="153">
        <v>14</v>
      </c>
      <c r="H280" s="153">
        <v>12</v>
      </c>
      <c r="I280" s="134">
        <f t="shared" si="51"/>
        <v>60</v>
      </c>
      <c r="J280" s="134">
        <f t="shared" si="52"/>
        <v>9</v>
      </c>
      <c r="K280" s="11">
        <v>2.5</v>
      </c>
      <c r="L280" s="11">
        <v>3</v>
      </c>
      <c r="M280" s="11">
        <v>1</v>
      </c>
      <c r="N280" s="11">
        <v>2</v>
      </c>
      <c r="O280" s="11">
        <v>3</v>
      </c>
      <c r="P280" s="135">
        <f t="shared" si="53"/>
        <v>11.5</v>
      </c>
      <c r="Q280" s="135">
        <f t="shared" si="54"/>
        <v>0.57500000000000007</v>
      </c>
      <c r="R280" s="108">
        <f t="shared" si="55"/>
        <v>1.4749999999999999</v>
      </c>
      <c r="S280" s="108">
        <f t="shared" si="56"/>
        <v>1.9499999999999997</v>
      </c>
      <c r="T280" s="108">
        <f t="shared" si="57"/>
        <v>2</v>
      </c>
      <c r="U280" s="108">
        <f t="shared" si="58"/>
        <v>2.2000000000000002</v>
      </c>
      <c r="V280" s="108">
        <f t="shared" si="59"/>
        <v>1.9499999999999997</v>
      </c>
      <c r="W280" s="26">
        <f t="shared" si="60"/>
        <v>71.5</v>
      </c>
      <c r="X280" s="150">
        <f t="shared" si="61"/>
        <v>14.3</v>
      </c>
      <c r="Y280" s="142">
        <v>61</v>
      </c>
      <c r="Z280" s="133">
        <f t="shared" si="62"/>
        <v>48.800000000000004</v>
      </c>
      <c r="AA280" s="111"/>
      <c r="AB280" s="111"/>
    </row>
    <row r="281" spans="1:28" x14ac:dyDescent="0.3">
      <c r="A281" s="105">
        <v>275</v>
      </c>
      <c r="B281" s="140">
        <v>671475</v>
      </c>
      <c r="C281" s="141" t="s">
        <v>380</v>
      </c>
      <c r="D281" s="153">
        <v>9</v>
      </c>
      <c r="E281" s="153">
        <v>12</v>
      </c>
      <c r="F281" s="153">
        <v>13</v>
      </c>
      <c r="G281" s="153">
        <v>15</v>
      </c>
      <c r="H281" s="153">
        <v>14</v>
      </c>
      <c r="I281" s="134">
        <f t="shared" si="51"/>
        <v>63</v>
      </c>
      <c r="J281" s="134">
        <f t="shared" si="52"/>
        <v>9.4499999999999993</v>
      </c>
      <c r="K281" s="11">
        <v>1</v>
      </c>
      <c r="L281" s="11">
        <v>1</v>
      </c>
      <c r="M281" s="11">
        <v>1</v>
      </c>
      <c r="N281" s="11">
        <v>1</v>
      </c>
      <c r="O281" s="11">
        <v>1</v>
      </c>
      <c r="P281" s="135">
        <f t="shared" si="53"/>
        <v>5</v>
      </c>
      <c r="Q281" s="135">
        <f t="shared" si="54"/>
        <v>0.25</v>
      </c>
      <c r="R281" s="108">
        <f t="shared" si="55"/>
        <v>1.4</v>
      </c>
      <c r="S281" s="108">
        <f t="shared" si="56"/>
        <v>1.8499999999999999</v>
      </c>
      <c r="T281" s="108">
        <f t="shared" si="57"/>
        <v>2</v>
      </c>
      <c r="U281" s="108">
        <f t="shared" si="58"/>
        <v>2.2999999999999998</v>
      </c>
      <c r="V281" s="108">
        <f t="shared" si="59"/>
        <v>2.15</v>
      </c>
      <c r="W281" s="26">
        <f t="shared" si="60"/>
        <v>68</v>
      </c>
      <c r="X281" s="150">
        <f t="shared" si="61"/>
        <v>13.600000000000001</v>
      </c>
      <c r="Y281" s="142">
        <v>69</v>
      </c>
      <c r="Z281" s="133">
        <f t="shared" si="62"/>
        <v>55.2</v>
      </c>
      <c r="AA281" s="111"/>
      <c r="AB281" s="111"/>
    </row>
    <row r="282" spans="1:28" x14ac:dyDescent="0.3">
      <c r="A282" s="105">
        <v>276</v>
      </c>
      <c r="B282" s="140">
        <v>671476</v>
      </c>
      <c r="C282" s="141" t="s">
        <v>381</v>
      </c>
      <c r="D282" s="153">
        <v>8</v>
      </c>
      <c r="E282" s="153">
        <v>6</v>
      </c>
      <c r="F282" s="153">
        <v>9</v>
      </c>
      <c r="G282" s="153">
        <v>8</v>
      </c>
      <c r="H282" s="153">
        <v>9</v>
      </c>
      <c r="I282" s="134">
        <f t="shared" si="51"/>
        <v>40</v>
      </c>
      <c r="J282" s="134">
        <f t="shared" si="52"/>
        <v>6</v>
      </c>
      <c r="K282" s="11">
        <v>2</v>
      </c>
      <c r="L282" s="11">
        <v>2.5</v>
      </c>
      <c r="M282" s="11">
        <v>4</v>
      </c>
      <c r="N282" s="11">
        <v>3</v>
      </c>
      <c r="O282" s="11">
        <v>4</v>
      </c>
      <c r="P282" s="135">
        <f t="shared" si="53"/>
        <v>15.5</v>
      </c>
      <c r="Q282" s="135">
        <f t="shared" si="54"/>
        <v>0.77500000000000002</v>
      </c>
      <c r="R282" s="108">
        <f t="shared" si="55"/>
        <v>1.3</v>
      </c>
      <c r="S282" s="108">
        <f t="shared" si="56"/>
        <v>1.0249999999999999</v>
      </c>
      <c r="T282" s="108">
        <f t="shared" si="57"/>
        <v>1.5499999999999998</v>
      </c>
      <c r="U282" s="108">
        <f t="shared" si="58"/>
        <v>1.35</v>
      </c>
      <c r="V282" s="108">
        <f t="shared" si="59"/>
        <v>1.5499999999999998</v>
      </c>
      <c r="W282" s="26">
        <f t="shared" si="60"/>
        <v>55.5</v>
      </c>
      <c r="X282" s="150">
        <f t="shared" si="61"/>
        <v>11.100000000000001</v>
      </c>
      <c r="Y282" s="142">
        <v>42</v>
      </c>
      <c r="Z282" s="133">
        <f t="shared" si="62"/>
        <v>33.6</v>
      </c>
      <c r="AA282" s="111"/>
      <c r="AB282" s="111"/>
    </row>
    <row r="283" spans="1:28" x14ac:dyDescent="0.3">
      <c r="A283" s="105">
        <v>277</v>
      </c>
      <c r="B283" s="140">
        <v>671477</v>
      </c>
      <c r="C283" s="141" t="s">
        <v>382</v>
      </c>
      <c r="D283" s="153">
        <v>8</v>
      </c>
      <c r="E283" s="153">
        <v>6</v>
      </c>
      <c r="F283" s="153">
        <v>8</v>
      </c>
      <c r="G283" s="153">
        <v>7</v>
      </c>
      <c r="H283" s="153">
        <v>6</v>
      </c>
      <c r="I283" s="134">
        <f t="shared" si="51"/>
        <v>35</v>
      </c>
      <c r="J283" s="134">
        <f t="shared" si="52"/>
        <v>5.25</v>
      </c>
      <c r="K283" s="11">
        <v>2.5</v>
      </c>
      <c r="L283" s="11">
        <v>3</v>
      </c>
      <c r="M283" s="11">
        <v>2</v>
      </c>
      <c r="N283" s="11">
        <v>1</v>
      </c>
      <c r="O283" s="11">
        <v>2</v>
      </c>
      <c r="P283" s="135">
        <f t="shared" si="53"/>
        <v>10.5</v>
      </c>
      <c r="Q283" s="135">
        <f t="shared" si="54"/>
        <v>0.52500000000000002</v>
      </c>
      <c r="R283" s="108">
        <f t="shared" si="55"/>
        <v>1.325</v>
      </c>
      <c r="S283" s="108">
        <f t="shared" si="56"/>
        <v>1.0499999999999998</v>
      </c>
      <c r="T283" s="108">
        <f t="shared" si="57"/>
        <v>1.3</v>
      </c>
      <c r="U283" s="108">
        <f t="shared" si="58"/>
        <v>1.1000000000000001</v>
      </c>
      <c r="V283" s="108">
        <f t="shared" si="59"/>
        <v>0.99999999999999989</v>
      </c>
      <c r="W283" s="26">
        <f t="shared" si="60"/>
        <v>45.5</v>
      </c>
      <c r="X283" s="150">
        <f t="shared" si="61"/>
        <v>9.1</v>
      </c>
      <c r="Y283" s="142">
        <v>44</v>
      </c>
      <c r="Z283" s="133">
        <f t="shared" si="62"/>
        <v>35.200000000000003</v>
      </c>
      <c r="AA283" s="111"/>
      <c r="AB283" s="111"/>
    </row>
    <row r="284" spans="1:28" x14ac:dyDescent="0.3">
      <c r="A284" s="105">
        <v>278</v>
      </c>
      <c r="B284" s="140">
        <v>671478</v>
      </c>
      <c r="C284" s="141" t="s">
        <v>383</v>
      </c>
      <c r="D284" s="153">
        <v>9</v>
      </c>
      <c r="E284" s="153">
        <v>12</v>
      </c>
      <c r="F284" s="153">
        <v>12.5</v>
      </c>
      <c r="G284" s="153">
        <v>13</v>
      </c>
      <c r="H284" s="153">
        <v>14</v>
      </c>
      <c r="I284" s="134">
        <f t="shared" si="51"/>
        <v>60.5</v>
      </c>
      <c r="J284" s="134">
        <f t="shared" si="52"/>
        <v>9.0749999999999993</v>
      </c>
      <c r="K284" s="11">
        <v>4</v>
      </c>
      <c r="L284" s="11">
        <v>3</v>
      </c>
      <c r="M284" s="11">
        <v>3</v>
      </c>
      <c r="N284" s="11">
        <v>5</v>
      </c>
      <c r="O284" s="11">
        <v>4</v>
      </c>
      <c r="P284" s="135">
        <f t="shared" si="53"/>
        <v>19</v>
      </c>
      <c r="Q284" s="135">
        <f t="shared" si="54"/>
        <v>0.95000000000000007</v>
      </c>
      <c r="R284" s="108">
        <f t="shared" si="55"/>
        <v>1.5499999999999998</v>
      </c>
      <c r="S284" s="108">
        <f t="shared" si="56"/>
        <v>1.9499999999999997</v>
      </c>
      <c r="T284" s="108">
        <f t="shared" si="57"/>
        <v>2.0249999999999999</v>
      </c>
      <c r="U284" s="108">
        <f t="shared" si="58"/>
        <v>2.2000000000000002</v>
      </c>
      <c r="V284" s="108">
        <f t="shared" si="59"/>
        <v>2.3000000000000003</v>
      </c>
      <c r="W284" s="26">
        <f t="shared" si="60"/>
        <v>79.5</v>
      </c>
      <c r="X284" s="150">
        <f t="shared" si="61"/>
        <v>15.9</v>
      </c>
      <c r="Y284" s="142">
        <v>59</v>
      </c>
      <c r="Z284" s="133">
        <f t="shared" si="62"/>
        <v>47.2</v>
      </c>
      <c r="AA284" s="111"/>
      <c r="AB284" s="111"/>
    </row>
    <row r="285" spans="1:28" x14ac:dyDescent="0.3">
      <c r="A285" s="105">
        <v>279</v>
      </c>
      <c r="B285" s="140">
        <v>671479</v>
      </c>
      <c r="C285" s="141" t="s">
        <v>384</v>
      </c>
      <c r="D285" s="153">
        <v>18</v>
      </c>
      <c r="E285" s="153">
        <v>19</v>
      </c>
      <c r="F285" s="153">
        <v>18</v>
      </c>
      <c r="G285" s="153">
        <v>17</v>
      </c>
      <c r="H285" s="153">
        <v>18</v>
      </c>
      <c r="I285" s="134">
        <f t="shared" si="51"/>
        <v>90</v>
      </c>
      <c r="J285" s="134">
        <f t="shared" si="52"/>
        <v>13.5</v>
      </c>
      <c r="K285" s="11">
        <v>5</v>
      </c>
      <c r="L285" s="11">
        <v>4</v>
      </c>
      <c r="M285" s="11">
        <v>3</v>
      </c>
      <c r="N285" s="11">
        <v>4</v>
      </c>
      <c r="O285" s="11">
        <v>5</v>
      </c>
      <c r="P285" s="135">
        <f t="shared" si="53"/>
        <v>21</v>
      </c>
      <c r="Q285" s="135">
        <f t="shared" si="54"/>
        <v>1.05</v>
      </c>
      <c r="R285" s="108">
        <f t="shared" si="55"/>
        <v>2.9499999999999997</v>
      </c>
      <c r="S285" s="108">
        <f t="shared" si="56"/>
        <v>3.0500000000000003</v>
      </c>
      <c r="T285" s="108">
        <f t="shared" si="57"/>
        <v>2.8499999999999996</v>
      </c>
      <c r="U285" s="108">
        <f t="shared" si="58"/>
        <v>2.75</v>
      </c>
      <c r="V285" s="108">
        <f t="shared" si="59"/>
        <v>2.9499999999999997</v>
      </c>
      <c r="W285" s="26">
        <f t="shared" si="60"/>
        <v>111</v>
      </c>
      <c r="X285" s="150">
        <f t="shared" si="61"/>
        <v>22.200000000000003</v>
      </c>
      <c r="Y285" s="142">
        <v>90</v>
      </c>
      <c r="Z285" s="133">
        <f t="shared" si="62"/>
        <v>72</v>
      </c>
      <c r="AA285" s="111"/>
      <c r="AB285" s="111"/>
    </row>
    <row r="286" spans="1:28" x14ac:dyDescent="0.3">
      <c r="A286" s="105">
        <v>280</v>
      </c>
      <c r="B286" s="140">
        <v>671480</v>
      </c>
      <c r="C286" s="141" t="s">
        <v>385</v>
      </c>
      <c r="D286" s="153">
        <v>9</v>
      </c>
      <c r="E286" s="153">
        <v>8</v>
      </c>
      <c r="F286" s="153">
        <v>9</v>
      </c>
      <c r="G286" s="153">
        <v>12</v>
      </c>
      <c r="H286" s="153">
        <v>13</v>
      </c>
      <c r="I286" s="134">
        <f t="shared" si="51"/>
        <v>51</v>
      </c>
      <c r="J286" s="134">
        <f t="shared" si="52"/>
        <v>7.6499999999999995</v>
      </c>
      <c r="K286" s="11">
        <v>3</v>
      </c>
      <c r="L286" s="11">
        <v>3</v>
      </c>
      <c r="M286" s="11">
        <v>4</v>
      </c>
      <c r="N286" s="11">
        <v>3</v>
      </c>
      <c r="O286" s="11">
        <v>3.2</v>
      </c>
      <c r="P286" s="135">
        <f t="shared" si="53"/>
        <v>16.2</v>
      </c>
      <c r="Q286" s="135">
        <f t="shared" si="54"/>
        <v>0.81</v>
      </c>
      <c r="R286" s="108">
        <f t="shared" si="55"/>
        <v>1.5</v>
      </c>
      <c r="S286" s="108">
        <f t="shared" si="56"/>
        <v>1.35</v>
      </c>
      <c r="T286" s="108">
        <f t="shared" si="57"/>
        <v>1.5499999999999998</v>
      </c>
      <c r="U286" s="108">
        <f t="shared" si="58"/>
        <v>1.9499999999999997</v>
      </c>
      <c r="V286" s="108">
        <f t="shared" si="59"/>
        <v>2.11</v>
      </c>
      <c r="W286" s="26">
        <f t="shared" si="60"/>
        <v>67.2</v>
      </c>
      <c r="X286" s="150">
        <f t="shared" si="61"/>
        <v>13.440000000000001</v>
      </c>
      <c r="Y286" s="142">
        <v>66</v>
      </c>
      <c r="Z286" s="133">
        <f t="shared" si="62"/>
        <v>52.800000000000004</v>
      </c>
      <c r="AA286" s="111"/>
      <c r="AB286" s="111"/>
    </row>
    <row r="287" spans="1:28" x14ac:dyDescent="0.3">
      <c r="A287" s="105">
        <v>281</v>
      </c>
      <c r="B287" s="140">
        <v>671481</v>
      </c>
      <c r="C287" s="141" t="s">
        <v>386</v>
      </c>
      <c r="D287" s="153">
        <v>9</v>
      </c>
      <c r="E287" s="153">
        <v>12</v>
      </c>
      <c r="F287" s="153">
        <v>12.5</v>
      </c>
      <c r="G287" s="153">
        <v>13</v>
      </c>
      <c r="H287" s="153">
        <v>14</v>
      </c>
      <c r="I287" s="134">
        <f t="shared" si="51"/>
        <v>60.5</v>
      </c>
      <c r="J287" s="134">
        <f t="shared" si="52"/>
        <v>9.0749999999999993</v>
      </c>
      <c r="K287" s="11">
        <v>4</v>
      </c>
      <c r="L287" s="11">
        <v>3</v>
      </c>
      <c r="M287" s="11">
        <v>3</v>
      </c>
      <c r="N287" s="11">
        <v>3</v>
      </c>
      <c r="O287" s="11">
        <v>2</v>
      </c>
      <c r="P287" s="135">
        <f t="shared" si="53"/>
        <v>15</v>
      </c>
      <c r="Q287" s="135">
        <f t="shared" si="54"/>
        <v>0.75</v>
      </c>
      <c r="R287" s="108">
        <f t="shared" si="55"/>
        <v>1.5499999999999998</v>
      </c>
      <c r="S287" s="108">
        <f t="shared" si="56"/>
        <v>1.9499999999999997</v>
      </c>
      <c r="T287" s="108">
        <f t="shared" si="57"/>
        <v>2.0249999999999999</v>
      </c>
      <c r="U287" s="108">
        <f t="shared" si="58"/>
        <v>2.1</v>
      </c>
      <c r="V287" s="108">
        <f t="shared" si="59"/>
        <v>2.2000000000000002</v>
      </c>
      <c r="W287" s="26">
        <f t="shared" si="60"/>
        <v>75.5</v>
      </c>
      <c r="X287" s="150">
        <f t="shared" si="61"/>
        <v>15.100000000000001</v>
      </c>
      <c r="Y287" s="142">
        <v>63</v>
      </c>
      <c r="Z287" s="133">
        <f t="shared" si="62"/>
        <v>50.400000000000006</v>
      </c>
      <c r="AA287" s="111"/>
      <c r="AB287" s="111"/>
    </row>
    <row r="288" spans="1:28" x14ac:dyDescent="0.3">
      <c r="A288" s="105">
        <v>282</v>
      </c>
      <c r="B288" s="140">
        <v>671482</v>
      </c>
      <c r="C288" s="141" t="s">
        <v>387</v>
      </c>
      <c r="D288" s="153">
        <v>15</v>
      </c>
      <c r="E288" s="153">
        <v>16</v>
      </c>
      <c r="F288" s="153">
        <v>16.5</v>
      </c>
      <c r="G288" s="153">
        <v>14</v>
      </c>
      <c r="H288" s="153">
        <v>12</v>
      </c>
      <c r="I288" s="134">
        <f t="shared" si="51"/>
        <v>73.5</v>
      </c>
      <c r="J288" s="134">
        <f t="shared" si="52"/>
        <v>11.025</v>
      </c>
      <c r="K288" s="11">
        <v>3</v>
      </c>
      <c r="L288" s="11">
        <v>2</v>
      </c>
      <c r="M288" s="11">
        <v>4</v>
      </c>
      <c r="N288" s="11">
        <v>2</v>
      </c>
      <c r="O288" s="11">
        <v>3.2</v>
      </c>
      <c r="P288" s="135">
        <f t="shared" si="53"/>
        <v>14.2</v>
      </c>
      <c r="Q288" s="135">
        <f t="shared" si="54"/>
        <v>0.71</v>
      </c>
      <c r="R288" s="108">
        <f t="shared" si="55"/>
        <v>2.4</v>
      </c>
      <c r="S288" s="108">
        <f t="shared" si="56"/>
        <v>2.5</v>
      </c>
      <c r="T288" s="108">
        <f t="shared" si="57"/>
        <v>2.6750000000000003</v>
      </c>
      <c r="U288" s="108">
        <f t="shared" si="58"/>
        <v>2.2000000000000002</v>
      </c>
      <c r="V288" s="108">
        <f t="shared" si="59"/>
        <v>1.96</v>
      </c>
      <c r="W288" s="26">
        <f t="shared" si="60"/>
        <v>87.7</v>
      </c>
      <c r="X288" s="150">
        <f t="shared" si="61"/>
        <v>17.540000000000003</v>
      </c>
      <c r="Y288" s="142">
        <v>77</v>
      </c>
      <c r="Z288" s="133">
        <f t="shared" si="62"/>
        <v>61.6</v>
      </c>
      <c r="AA288" s="111"/>
      <c r="AB288" s="111"/>
    </row>
    <row r="289" spans="1:28" x14ac:dyDescent="0.3">
      <c r="A289" s="105">
        <v>283</v>
      </c>
      <c r="B289" s="140">
        <v>671483</v>
      </c>
      <c r="C289" s="141" t="s">
        <v>388</v>
      </c>
      <c r="D289" s="153">
        <v>12</v>
      </c>
      <c r="E289" s="153">
        <v>13</v>
      </c>
      <c r="F289" s="153">
        <v>8</v>
      </c>
      <c r="G289" s="153">
        <v>9</v>
      </c>
      <c r="H289" s="153">
        <v>9</v>
      </c>
      <c r="I289" s="134">
        <f t="shared" si="51"/>
        <v>51</v>
      </c>
      <c r="J289" s="134">
        <f t="shared" si="52"/>
        <v>7.6499999999999995</v>
      </c>
      <c r="K289" s="11">
        <v>3.5</v>
      </c>
      <c r="L289" s="11">
        <v>3</v>
      </c>
      <c r="M289" s="11">
        <v>3</v>
      </c>
      <c r="N289" s="11">
        <v>1.5</v>
      </c>
      <c r="O289" s="11">
        <v>3</v>
      </c>
      <c r="P289" s="135">
        <f t="shared" si="53"/>
        <v>14</v>
      </c>
      <c r="Q289" s="135">
        <f t="shared" si="54"/>
        <v>0.70000000000000007</v>
      </c>
      <c r="R289" s="108">
        <f t="shared" si="55"/>
        <v>1.9749999999999999</v>
      </c>
      <c r="S289" s="108">
        <f t="shared" si="56"/>
        <v>2.1</v>
      </c>
      <c r="T289" s="108">
        <f t="shared" si="57"/>
        <v>1.35</v>
      </c>
      <c r="U289" s="108">
        <f t="shared" si="58"/>
        <v>1.4249999999999998</v>
      </c>
      <c r="V289" s="108">
        <f t="shared" si="59"/>
        <v>1.5</v>
      </c>
      <c r="W289" s="26">
        <f t="shared" si="60"/>
        <v>65</v>
      </c>
      <c r="X289" s="150">
        <f t="shared" si="61"/>
        <v>13</v>
      </c>
      <c r="Y289" s="142">
        <v>59</v>
      </c>
      <c r="Z289" s="133">
        <f t="shared" si="62"/>
        <v>47.2</v>
      </c>
      <c r="AA289" s="111"/>
      <c r="AB289" s="111"/>
    </row>
    <row r="290" spans="1:28" x14ac:dyDescent="0.3">
      <c r="A290" s="105">
        <v>284</v>
      </c>
      <c r="B290" s="140">
        <v>671484</v>
      </c>
      <c r="C290" s="141" t="s">
        <v>389</v>
      </c>
      <c r="D290" s="153">
        <v>8</v>
      </c>
      <c r="E290" s="153">
        <v>9</v>
      </c>
      <c r="F290" s="153">
        <v>8</v>
      </c>
      <c r="G290" s="153">
        <v>9</v>
      </c>
      <c r="H290" s="153">
        <v>8</v>
      </c>
      <c r="I290" s="134">
        <f t="shared" si="51"/>
        <v>42</v>
      </c>
      <c r="J290" s="134">
        <f t="shared" si="52"/>
        <v>6.3</v>
      </c>
      <c r="K290" s="11">
        <v>5</v>
      </c>
      <c r="L290" s="11">
        <v>2.2000000000000002</v>
      </c>
      <c r="M290" s="11">
        <v>3</v>
      </c>
      <c r="N290" s="11">
        <v>2</v>
      </c>
      <c r="O290" s="11">
        <v>3</v>
      </c>
      <c r="P290" s="135">
        <f t="shared" si="53"/>
        <v>15.2</v>
      </c>
      <c r="Q290" s="135">
        <f t="shared" si="54"/>
        <v>0.76</v>
      </c>
      <c r="R290" s="108">
        <f t="shared" si="55"/>
        <v>1.45</v>
      </c>
      <c r="S290" s="108">
        <f t="shared" si="56"/>
        <v>1.46</v>
      </c>
      <c r="T290" s="108">
        <f t="shared" si="57"/>
        <v>1.35</v>
      </c>
      <c r="U290" s="108">
        <f t="shared" si="58"/>
        <v>1.45</v>
      </c>
      <c r="V290" s="108">
        <f t="shared" si="59"/>
        <v>1.35</v>
      </c>
      <c r="W290" s="26">
        <f t="shared" si="60"/>
        <v>57.2</v>
      </c>
      <c r="X290" s="150">
        <f t="shared" si="61"/>
        <v>11.440000000000001</v>
      </c>
      <c r="Y290" s="142">
        <v>50</v>
      </c>
      <c r="Z290" s="133">
        <f t="shared" si="62"/>
        <v>40</v>
      </c>
      <c r="AA290" s="111"/>
      <c r="AB290" s="111"/>
    </row>
    <row r="291" spans="1:28" x14ac:dyDescent="0.3">
      <c r="A291" s="105">
        <v>285</v>
      </c>
      <c r="B291" s="140">
        <v>671485</v>
      </c>
      <c r="C291" s="141" t="s">
        <v>390</v>
      </c>
      <c r="D291" s="153">
        <v>8</v>
      </c>
      <c r="E291" s="153">
        <v>6</v>
      </c>
      <c r="F291" s="153">
        <v>9</v>
      </c>
      <c r="G291" s="153">
        <v>8</v>
      </c>
      <c r="H291" s="153">
        <v>9</v>
      </c>
      <c r="I291" s="134">
        <f t="shared" si="51"/>
        <v>40</v>
      </c>
      <c r="J291" s="134">
        <f t="shared" si="52"/>
        <v>6</v>
      </c>
      <c r="K291" s="11">
        <v>2.2999999999999998</v>
      </c>
      <c r="L291" s="11">
        <v>3</v>
      </c>
      <c r="M291" s="11">
        <v>2</v>
      </c>
      <c r="N291" s="11">
        <v>1</v>
      </c>
      <c r="O291" s="11">
        <v>2</v>
      </c>
      <c r="P291" s="135">
        <f t="shared" si="53"/>
        <v>10.3</v>
      </c>
      <c r="Q291" s="135">
        <f t="shared" si="54"/>
        <v>0.51500000000000001</v>
      </c>
      <c r="R291" s="108">
        <f t="shared" si="55"/>
        <v>1.3149999999999999</v>
      </c>
      <c r="S291" s="108">
        <f t="shared" si="56"/>
        <v>1.0499999999999998</v>
      </c>
      <c r="T291" s="108">
        <f t="shared" si="57"/>
        <v>1.45</v>
      </c>
      <c r="U291" s="108">
        <f t="shared" si="58"/>
        <v>1.25</v>
      </c>
      <c r="V291" s="108">
        <f t="shared" si="59"/>
        <v>1.45</v>
      </c>
      <c r="W291" s="26">
        <f t="shared" si="60"/>
        <v>50.3</v>
      </c>
      <c r="X291" s="150">
        <f t="shared" si="61"/>
        <v>10.06</v>
      </c>
      <c r="Y291" s="142">
        <v>46</v>
      </c>
      <c r="Z291" s="133">
        <f t="shared" si="62"/>
        <v>36.800000000000004</v>
      </c>
      <c r="AA291" s="111"/>
      <c r="AB291" s="111"/>
    </row>
    <row r="292" spans="1:28" x14ac:dyDescent="0.3">
      <c r="A292" s="105">
        <v>286</v>
      </c>
      <c r="B292" s="140">
        <v>671486</v>
      </c>
      <c r="C292" s="141" t="s">
        <v>391</v>
      </c>
      <c r="D292" s="153">
        <v>8</v>
      </c>
      <c r="E292" s="153">
        <v>6</v>
      </c>
      <c r="F292" s="153">
        <v>8</v>
      </c>
      <c r="G292" s="153">
        <v>6</v>
      </c>
      <c r="H292" s="153">
        <v>8</v>
      </c>
      <c r="I292" s="134">
        <f t="shared" si="51"/>
        <v>36</v>
      </c>
      <c r="J292" s="134">
        <f t="shared" si="52"/>
        <v>5.3999999999999995</v>
      </c>
      <c r="K292" s="11">
        <v>2.5</v>
      </c>
      <c r="L292" s="11">
        <v>3</v>
      </c>
      <c r="M292" s="11">
        <v>2</v>
      </c>
      <c r="N292" s="11">
        <v>3</v>
      </c>
      <c r="O292" s="11">
        <v>2</v>
      </c>
      <c r="P292" s="135">
        <f t="shared" si="53"/>
        <v>12.5</v>
      </c>
      <c r="Q292" s="135">
        <f t="shared" si="54"/>
        <v>0.625</v>
      </c>
      <c r="R292" s="108">
        <f t="shared" si="55"/>
        <v>1.325</v>
      </c>
      <c r="S292" s="108">
        <f t="shared" si="56"/>
        <v>1.0499999999999998</v>
      </c>
      <c r="T292" s="108">
        <f t="shared" si="57"/>
        <v>1.3</v>
      </c>
      <c r="U292" s="108">
        <f t="shared" si="58"/>
        <v>1.0499999999999998</v>
      </c>
      <c r="V292" s="108">
        <f t="shared" si="59"/>
        <v>1.3</v>
      </c>
      <c r="W292" s="26">
        <f t="shared" si="60"/>
        <v>48.5</v>
      </c>
      <c r="X292" s="150">
        <f t="shared" si="61"/>
        <v>9.7000000000000011</v>
      </c>
      <c r="Y292" s="142">
        <v>38</v>
      </c>
      <c r="Z292" s="133">
        <f t="shared" si="62"/>
        <v>30.400000000000002</v>
      </c>
      <c r="AA292" s="111"/>
      <c r="AB292" s="111"/>
    </row>
    <row r="293" spans="1:28" x14ac:dyDescent="0.3">
      <c r="A293" s="105">
        <v>287</v>
      </c>
      <c r="B293" s="140">
        <v>671487</v>
      </c>
      <c r="C293" s="141" t="s">
        <v>392</v>
      </c>
      <c r="D293" s="153">
        <v>4</v>
      </c>
      <c r="E293" s="153">
        <v>3</v>
      </c>
      <c r="F293" s="153">
        <v>5</v>
      </c>
      <c r="G293" s="153">
        <v>6</v>
      </c>
      <c r="H293" s="153">
        <v>5</v>
      </c>
      <c r="I293" s="134">
        <f t="shared" ref="I293:I356" si="63">SUM(D293:H293)</f>
        <v>23</v>
      </c>
      <c r="J293" s="134">
        <f t="shared" ref="J293:J356" si="64">I293*0.15</f>
        <v>3.4499999999999997</v>
      </c>
      <c r="K293" s="11">
        <v>3</v>
      </c>
      <c r="L293" s="11">
        <v>3.2</v>
      </c>
      <c r="M293" s="11">
        <v>4</v>
      </c>
      <c r="N293" s="11">
        <v>2</v>
      </c>
      <c r="O293" s="11">
        <v>3</v>
      </c>
      <c r="P293" s="135">
        <f t="shared" ref="P293:P356" si="65">SUM(K293:O293)</f>
        <v>15.2</v>
      </c>
      <c r="Q293" s="135">
        <f t="shared" ref="Q293:Q356" si="66">P293*0.05</f>
        <v>0.76</v>
      </c>
      <c r="R293" s="108">
        <f t="shared" si="55"/>
        <v>0.75</v>
      </c>
      <c r="S293" s="108">
        <f t="shared" si="56"/>
        <v>0.61</v>
      </c>
      <c r="T293" s="108">
        <f t="shared" si="57"/>
        <v>0.95</v>
      </c>
      <c r="U293" s="108">
        <f t="shared" si="58"/>
        <v>0.99999999999999989</v>
      </c>
      <c r="V293" s="108">
        <f t="shared" si="59"/>
        <v>0.9</v>
      </c>
      <c r="W293" s="26">
        <f t="shared" si="60"/>
        <v>38.200000000000003</v>
      </c>
      <c r="X293" s="150">
        <f t="shared" si="61"/>
        <v>7.6400000000000006</v>
      </c>
      <c r="Y293" s="142">
        <v>27</v>
      </c>
      <c r="Z293" s="133">
        <f t="shared" si="62"/>
        <v>21.6</v>
      </c>
      <c r="AA293" s="111"/>
      <c r="AB293" s="111"/>
    </row>
    <row r="294" spans="1:28" x14ac:dyDescent="0.3">
      <c r="A294" s="105">
        <v>288</v>
      </c>
      <c r="B294" s="140">
        <v>671488</v>
      </c>
      <c r="C294" s="141" t="s">
        <v>393</v>
      </c>
      <c r="D294" s="153">
        <v>12</v>
      </c>
      <c r="E294" s="153">
        <v>13.5</v>
      </c>
      <c r="F294" s="153">
        <v>12</v>
      </c>
      <c r="G294" s="153">
        <v>10.5</v>
      </c>
      <c r="H294" s="153">
        <v>10.5</v>
      </c>
      <c r="I294" s="134">
        <f t="shared" si="63"/>
        <v>58.5</v>
      </c>
      <c r="J294" s="134">
        <f t="shared" si="64"/>
        <v>8.7750000000000004</v>
      </c>
      <c r="K294" s="146">
        <v>3</v>
      </c>
      <c r="L294" s="146">
        <v>4</v>
      </c>
      <c r="M294" s="146">
        <v>3</v>
      </c>
      <c r="N294" s="146">
        <v>4</v>
      </c>
      <c r="O294" s="146">
        <v>2.2000000000000002</v>
      </c>
      <c r="P294" s="135">
        <f t="shared" si="65"/>
        <v>16.2</v>
      </c>
      <c r="Q294" s="135">
        <f t="shared" si="66"/>
        <v>0.81</v>
      </c>
      <c r="R294" s="108">
        <f t="shared" si="55"/>
        <v>1.9499999999999997</v>
      </c>
      <c r="S294" s="108">
        <f t="shared" si="56"/>
        <v>2.2250000000000001</v>
      </c>
      <c r="T294" s="108">
        <f t="shared" si="57"/>
        <v>1.9499999999999997</v>
      </c>
      <c r="U294" s="108">
        <f t="shared" si="58"/>
        <v>1.7749999999999999</v>
      </c>
      <c r="V294" s="108">
        <f t="shared" si="59"/>
        <v>1.6850000000000001</v>
      </c>
      <c r="W294" s="26">
        <f t="shared" si="60"/>
        <v>74.7</v>
      </c>
      <c r="X294" s="150">
        <f t="shared" si="61"/>
        <v>14.940000000000001</v>
      </c>
      <c r="Y294" s="142">
        <v>57</v>
      </c>
      <c r="Z294" s="133">
        <f t="shared" si="62"/>
        <v>45.6</v>
      </c>
      <c r="AA294" s="111"/>
      <c r="AB294" s="111"/>
    </row>
    <row r="295" spans="1:28" x14ac:dyDescent="0.3">
      <c r="A295" s="105">
        <v>289</v>
      </c>
      <c r="B295" s="140">
        <v>671489</v>
      </c>
      <c r="C295" s="141" t="s">
        <v>394</v>
      </c>
      <c r="D295" s="153">
        <v>10.5</v>
      </c>
      <c r="E295" s="153">
        <v>12</v>
      </c>
      <c r="F295" s="153">
        <v>13.5</v>
      </c>
      <c r="G295" s="153">
        <v>10</v>
      </c>
      <c r="H295" s="153">
        <v>10</v>
      </c>
      <c r="I295" s="134">
        <f t="shared" si="63"/>
        <v>56</v>
      </c>
      <c r="J295" s="134">
        <f t="shared" si="64"/>
        <v>8.4</v>
      </c>
      <c r="K295" s="146">
        <v>3</v>
      </c>
      <c r="L295" s="146">
        <v>4</v>
      </c>
      <c r="M295" s="146">
        <v>3.3</v>
      </c>
      <c r="N295" s="146">
        <v>4</v>
      </c>
      <c r="O295" s="146">
        <v>3</v>
      </c>
      <c r="P295" s="135">
        <f t="shared" si="65"/>
        <v>17.3</v>
      </c>
      <c r="Q295" s="135">
        <f t="shared" si="66"/>
        <v>0.8650000000000001</v>
      </c>
      <c r="R295" s="108">
        <f t="shared" si="55"/>
        <v>1.7250000000000001</v>
      </c>
      <c r="S295" s="108">
        <f t="shared" si="56"/>
        <v>1.9999999999999998</v>
      </c>
      <c r="T295" s="108">
        <f t="shared" si="57"/>
        <v>2.19</v>
      </c>
      <c r="U295" s="108">
        <f t="shared" si="58"/>
        <v>1.7</v>
      </c>
      <c r="V295" s="108">
        <f t="shared" si="59"/>
        <v>1.65</v>
      </c>
      <c r="W295" s="26">
        <f t="shared" si="60"/>
        <v>73.3</v>
      </c>
      <c r="X295" s="150">
        <f t="shared" si="61"/>
        <v>14.66</v>
      </c>
      <c r="Y295" s="142">
        <v>42</v>
      </c>
      <c r="Z295" s="133">
        <f t="shared" si="62"/>
        <v>33.6</v>
      </c>
      <c r="AA295" s="111"/>
      <c r="AB295" s="111"/>
    </row>
    <row r="296" spans="1:28" x14ac:dyDescent="0.3">
      <c r="A296" s="105">
        <v>290</v>
      </c>
      <c r="B296" s="140">
        <v>671490</v>
      </c>
      <c r="C296" s="141" t="s">
        <v>395</v>
      </c>
      <c r="D296" s="153">
        <v>4</v>
      </c>
      <c r="E296" s="153">
        <v>3</v>
      </c>
      <c r="F296" s="153">
        <v>5</v>
      </c>
      <c r="G296" s="153">
        <v>4</v>
      </c>
      <c r="H296" s="153">
        <v>3</v>
      </c>
      <c r="I296" s="134">
        <f t="shared" si="63"/>
        <v>19</v>
      </c>
      <c r="J296" s="134">
        <f t="shared" si="64"/>
        <v>2.85</v>
      </c>
      <c r="K296" s="146">
        <v>1.5</v>
      </c>
      <c r="L296" s="146">
        <v>2</v>
      </c>
      <c r="M296" s="146">
        <v>3</v>
      </c>
      <c r="N296" s="146">
        <v>2</v>
      </c>
      <c r="O296" s="146">
        <v>3</v>
      </c>
      <c r="P296" s="135">
        <f t="shared" si="65"/>
        <v>11.5</v>
      </c>
      <c r="Q296" s="135">
        <f t="shared" si="66"/>
        <v>0.57500000000000007</v>
      </c>
      <c r="R296" s="108">
        <f t="shared" si="55"/>
        <v>0.67500000000000004</v>
      </c>
      <c r="S296" s="108">
        <f t="shared" si="56"/>
        <v>0.54999999999999993</v>
      </c>
      <c r="T296" s="108">
        <f t="shared" si="57"/>
        <v>0.9</v>
      </c>
      <c r="U296" s="108">
        <f t="shared" si="58"/>
        <v>0.7</v>
      </c>
      <c r="V296" s="108">
        <f t="shared" si="59"/>
        <v>0.6</v>
      </c>
      <c r="W296" s="26">
        <f t="shared" si="60"/>
        <v>30.5</v>
      </c>
      <c r="X296" s="150">
        <f t="shared" si="61"/>
        <v>6.1000000000000005</v>
      </c>
      <c r="Y296" s="142">
        <v>16</v>
      </c>
      <c r="Z296" s="133">
        <f t="shared" si="62"/>
        <v>12.8</v>
      </c>
      <c r="AA296" s="111"/>
      <c r="AB296" s="111"/>
    </row>
    <row r="297" spans="1:28" x14ac:dyDescent="0.3">
      <c r="A297" s="105">
        <v>291</v>
      </c>
      <c r="B297" s="140">
        <v>671491</v>
      </c>
      <c r="C297" s="141" t="s">
        <v>396</v>
      </c>
      <c r="D297" s="153">
        <v>9</v>
      </c>
      <c r="E297" s="153">
        <v>12</v>
      </c>
      <c r="F297" s="153">
        <v>13</v>
      </c>
      <c r="G297" s="153">
        <v>15</v>
      </c>
      <c r="H297" s="153">
        <v>14</v>
      </c>
      <c r="I297" s="134">
        <f t="shared" si="63"/>
        <v>63</v>
      </c>
      <c r="J297" s="134">
        <f t="shared" si="64"/>
        <v>9.4499999999999993</v>
      </c>
      <c r="K297" s="146">
        <v>2.5</v>
      </c>
      <c r="L297" s="146">
        <v>3</v>
      </c>
      <c r="M297" s="146">
        <v>4</v>
      </c>
      <c r="N297" s="146">
        <v>2.1</v>
      </c>
      <c r="O297" s="146">
        <v>4</v>
      </c>
      <c r="P297" s="135">
        <f t="shared" si="65"/>
        <v>15.6</v>
      </c>
      <c r="Q297" s="135">
        <f t="shared" si="66"/>
        <v>0.78</v>
      </c>
      <c r="R297" s="108">
        <f t="shared" si="55"/>
        <v>1.4749999999999999</v>
      </c>
      <c r="S297" s="108">
        <f t="shared" si="56"/>
        <v>1.9499999999999997</v>
      </c>
      <c r="T297" s="108">
        <f t="shared" si="57"/>
        <v>2.15</v>
      </c>
      <c r="U297" s="108">
        <f t="shared" si="58"/>
        <v>2.355</v>
      </c>
      <c r="V297" s="108">
        <f t="shared" si="59"/>
        <v>2.3000000000000003</v>
      </c>
      <c r="W297" s="26">
        <f t="shared" si="60"/>
        <v>78.599999999999994</v>
      </c>
      <c r="X297" s="150">
        <f t="shared" si="61"/>
        <v>15.719999999999999</v>
      </c>
      <c r="Y297" s="142">
        <v>59</v>
      </c>
      <c r="Z297" s="133">
        <f t="shared" si="62"/>
        <v>47.2</v>
      </c>
      <c r="AA297" s="111"/>
      <c r="AB297" s="111"/>
    </row>
    <row r="298" spans="1:28" x14ac:dyDescent="0.3">
      <c r="A298" s="105">
        <v>292</v>
      </c>
      <c r="B298" s="140">
        <v>671492</v>
      </c>
      <c r="C298" s="141" t="s">
        <v>397</v>
      </c>
      <c r="D298" s="153">
        <v>7</v>
      </c>
      <c r="E298" s="153">
        <v>6</v>
      </c>
      <c r="F298" s="153">
        <v>8</v>
      </c>
      <c r="G298" s="153">
        <v>6</v>
      </c>
      <c r="H298" s="153">
        <v>9</v>
      </c>
      <c r="I298" s="134">
        <f t="shared" si="63"/>
        <v>36</v>
      </c>
      <c r="J298" s="134">
        <f t="shared" si="64"/>
        <v>5.3999999999999995</v>
      </c>
      <c r="K298" s="146">
        <v>2.5</v>
      </c>
      <c r="L298" s="146">
        <v>3</v>
      </c>
      <c r="M298" s="146">
        <v>2</v>
      </c>
      <c r="N298" s="146">
        <v>3</v>
      </c>
      <c r="O298" s="146">
        <v>4</v>
      </c>
      <c r="P298" s="135">
        <f t="shared" si="65"/>
        <v>14.5</v>
      </c>
      <c r="Q298" s="135">
        <f t="shared" si="66"/>
        <v>0.72500000000000009</v>
      </c>
      <c r="R298" s="108">
        <f t="shared" si="55"/>
        <v>1.175</v>
      </c>
      <c r="S298" s="108">
        <f t="shared" si="56"/>
        <v>1.0499999999999998</v>
      </c>
      <c r="T298" s="108">
        <f t="shared" si="57"/>
        <v>1.3</v>
      </c>
      <c r="U298" s="108">
        <f t="shared" si="58"/>
        <v>1.0499999999999998</v>
      </c>
      <c r="V298" s="108">
        <f t="shared" si="59"/>
        <v>1.5499999999999998</v>
      </c>
      <c r="W298" s="26">
        <f t="shared" si="60"/>
        <v>50.5</v>
      </c>
      <c r="X298" s="150">
        <f t="shared" si="61"/>
        <v>10.100000000000001</v>
      </c>
      <c r="Y298" s="142">
        <v>40</v>
      </c>
      <c r="Z298" s="133">
        <f t="shared" si="62"/>
        <v>32</v>
      </c>
      <c r="AA298" s="111"/>
      <c r="AB298" s="111"/>
    </row>
    <row r="299" spans="1:28" x14ac:dyDescent="0.3">
      <c r="A299" s="105">
        <v>293</v>
      </c>
      <c r="B299" s="140">
        <v>671493</v>
      </c>
      <c r="C299" s="141" t="s">
        <v>398</v>
      </c>
      <c r="D299" s="153">
        <v>14</v>
      </c>
      <c r="E299" s="153">
        <v>12</v>
      </c>
      <c r="F299" s="153">
        <v>10</v>
      </c>
      <c r="G299" s="153">
        <v>10.5</v>
      </c>
      <c r="H299" s="153">
        <v>12</v>
      </c>
      <c r="I299" s="134">
        <f t="shared" si="63"/>
        <v>58.5</v>
      </c>
      <c r="J299" s="134">
        <f t="shared" si="64"/>
        <v>8.7750000000000004</v>
      </c>
      <c r="K299" s="146">
        <v>2.5</v>
      </c>
      <c r="L299" s="146">
        <v>3</v>
      </c>
      <c r="M299" s="146">
        <v>4</v>
      </c>
      <c r="N299" s="146">
        <v>2</v>
      </c>
      <c r="O299" s="146">
        <v>3</v>
      </c>
      <c r="P299" s="135">
        <f t="shared" si="65"/>
        <v>14.5</v>
      </c>
      <c r="Q299" s="135">
        <f t="shared" si="66"/>
        <v>0.72500000000000009</v>
      </c>
      <c r="R299" s="108">
        <f t="shared" si="55"/>
        <v>2.2250000000000001</v>
      </c>
      <c r="S299" s="108">
        <f t="shared" si="56"/>
        <v>1.9499999999999997</v>
      </c>
      <c r="T299" s="108">
        <f t="shared" si="57"/>
        <v>1.7</v>
      </c>
      <c r="U299" s="108">
        <f t="shared" si="58"/>
        <v>1.675</v>
      </c>
      <c r="V299" s="108">
        <f t="shared" si="59"/>
        <v>1.9499999999999997</v>
      </c>
      <c r="W299" s="26">
        <f t="shared" si="60"/>
        <v>73</v>
      </c>
      <c r="X299" s="150">
        <f t="shared" si="61"/>
        <v>14.600000000000001</v>
      </c>
      <c r="Y299" s="142">
        <v>54</v>
      </c>
      <c r="Z299" s="133">
        <f t="shared" si="62"/>
        <v>43.2</v>
      </c>
      <c r="AA299" s="111"/>
      <c r="AB299" s="111"/>
    </row>
    <row r="300" spans="1:28" x14ac:dyDescent="0.3">
      <c r="A300" s="105">
        <v>294</v>
      </c>
      <c r="B300" s="140">
        <v>671494</v>
      </c>
      <c r="C300" s="141" t="s">
        <v>399</v>
      </c>
      <c r="D300" s="153">
        <v>7</v>
      </c>
      <c r="E300" s="153">
        <v>6</v>
      </c>
      <c r="F300" s="153">
        <v>8</v>
      </c>
      <c r="G300" s="153">
        <v>6</v>
      </c>
      <c r="H300" s="153">
        <v>9</v>
      </c>
      <c r="I300" s="134">
        <f t="shared" si="63"/>
        <v>36</v>
      </c>
      <c r="J300" s="134">
        <f t="shared" si="64"/>
        <v>5.3999999999999995</v>
      </c>
      <c r="K300" s="146">
        <v>2.5</v>
      </c>
      <c r="L300" s="146">
        <v>2</v>
      </c>
      <c r="M300" s="146">
        <v>2.2000000000000002</v>
      </c>
      <c r="N300" s="146">
        <v>3</v>
      </c>
      <c r="O300" s="146">
        <v>2.5</v>
      </c>
      <c r="P300" s="135">
        <f t="shared" si="65"/>
        <v>12.2</v>
      </c>
      <c r="Q300" s="135">
        <f t="shared" si="66"/>
        <v>0.61</v>
      </c>
      <c r="R300" s="108">
        <f t="shared" si="55"/>
        <v>1.175</v>
      </c>
      <c r="S300" s="108">
        <f t="shared" si="56"/>
        <v>0.99999999999999989</v>
      </c>
      <c r="T300" s="108">
        <f t="shared" si="57"/>
        <v>1.31</v>
      </c>
      <c r="U300" s="108">
        <f t="shared" si="58"/>
        <v>1.0499999999999998</v>
      </c>
      <c r="V300" s="108">
        <f t="shared" si="59"/>
        <v>1.4749999999999999</v>
      </c>
      <c r="W300" s="26">
        <f t="shared" si="60"/>
        <v>48.2</v>
      </c>
      <c r="X300" s="150">
        <f t="shared" si="61"/>
        <v>9.64</v>
      </c>
      <c r="Y300" s="142">
        <v>37</v>
      </c>
      <c r="Z300" s="133">
        <f t="shared" si="62"/>
        <v>29.6</v>
      </c>
      <c r="AA300" s="111"/>
      <c r="AB300" s="111"/>
    </row>
    <row r="301" spans="1:28" x14ac:dyDescent="0.3">
      <c r="A301" s="105">
        <v>295</v>
      </c>
      <c r="B301" s="140">
        <v>671495</v>
      </c>
      <c r="C301" s="141" t="s">
        <v>400</v>
      </c>
      <c r="D301" s="153">
        <v>8</v>
      </c>
      <c r="E301" s="153">
        <v>6</v>
      </c>
      <c r="F301" s="153">
        <v>9</v>
      </c>
      <c r="G301" s="153">
        <v>8</v>
      </c>
      <c r="H301" s="153">
        <v>9</v>
      </c>
      <c r="I301" s="134">
        <f t="shared" si="63"/>
        <v>40</v>
      </c>
      <c r="J301" s="134">
        <f t="shared" si="64"/>
        <v>6</v>
      </c>
      <c r="K301" s="146">
        <v>2</v>
      </c>
      <c r="L301" s="146">
        <v>3</v>
      </c>
      <c r="M301" s="146">
        <v>4</v>
      </c>
      <c r="N301" s="146">
        <v>4.0999999999999996</v>
      </c>
      <c r="O301" s="146">
        <v>4</v>
      </c>
      <c r="P301" s="135">
        <f t="shared" si="65"/>
        <v>17.100000000000001</v>
      </c>
      <c r="Q301" s="135">
        <f t="shared" si="66"/>
        <v>0.85500000000000009</v>
      </c>
      <c r="R301" s="108">
        <f t="shared" si="55"/>
        <v>1.3</v>
      </c>
      <c r="S301" s="108">
        <f t="shared" si="56"/>
        <v>1.0499999999999998</v>
      </c>
      <c r="T301" s="108">
        <f t="shared" si="57"/>
        <v>1.5499999999999998</v>
      </c>
      <c r="U301" s="108">
        <f t="shared" si="58"/>
        <v>1.405</v>
      </c>
      <c r="V301" s="108">
        <f t="shared" si="59"/>
        <v>1.5499999999999998</v>
      </c>
      <c r="W301" s="26">
        <f t="shared" si="60"/>
        <v>57.1</v>
      </c>
      <c r="X301" s="150">
        <f t="shared" si="61"/>
        <v>11.420000000000002</v>
      </c>
      <c r="Y301" s="142">
        <v>38</v>
      </c>
      <c r="Z301" s="133">
        <f t="shared" si="62"/>
        <v>30.400000000000002</v>
      </c>
      <c r="AA301" s="111"/>
      <c r="AB301" s="111"/>
    </row>
    <row r="302" spans="1:28" x14ac:dyDescent="0.3">
      <c r="A302" s="105">
        <v>296</v>
      </c>
      <c r="B302" s="140">
        <v>671496</v>
      </c>
      <c r="C302" s="141" t="s">
        <v>401</v>
      </c>
      <c r="D302" s="153">
        <v>4</v>
      </c>
      <c r="E302" s="153">
        <v>3</v>
      </c>
      <c r="F302" s="153">
        <v>5</v>
      </c>
      <c r="G302" s="153">
        <v>6</v>
      </c>
      <c r="H302" s="153">
        <v>4</v>
      </c>
      <c r="I302" s="134">
        <f t="shared" si="63"/>
        <v>22</v>
      </c>
      <c r="J302" s="134">
        <f t="shared" si="64"/>
        <v>3.3</v>
      </c>
      <c r="K302" s="146">
        <v>2</v>
      </c>
      <c r="L302" s="146">
        <v>2.5</v>
      </c>
      <c r="M302" s="146">
        <v>3</v>
      </c>
      <c r="N302" s="146">
        <v>2</v>
      </c>
      <c r="O302" s="146">
        <v>3</v>
      </c>
      <c r="P302" s="135">
        <f t="shared" si="65"/>
        <v>12.5</v>
      </c>
      <c r="Q302" s="135">
        <f t="shared" si="66"/>
        <v>0.625</v>
      </c>
      <c r="R302" s="108">
        <f t="shared" si="55"/>
        <v>0.7</v>
      </c>
      <c r="S302" s="108">
        <f t="shared" si="56"/>
        <v>0.57499999999999996</v>
      </c>
      <c r="T302" s="108">
        <f t="shared" si="57"/>
        <v>0.9</v>
      </c>
      <c r="U302" s="108">
        <f t="shared" si="58"/>
        <v>0.99999999999999989</v>
      </c>
      <c r="V302" s="108">
        <f t="shared" si="59"/>
        <v>0.75</v>
      </c>
      <c r="W302" s="26">
        <f t="shared" si="60"/>
        <v>34.5</v>
      </c>
      <c r="X302" s="150">
        <f t="shared" si="61"/>
        <v>6.9</v>
      </c>
      <c r="Y302" s="142">
        <v>18</v>
      </c>
      <c r="Z302" s="133">
        <f t="shared" si="62"/>
        <v>14.4</v>
      </c>
      <c r="AA302" s="111"/>
      <c r="AB302" s="111"/>
    </row>
    <row r="303" spans="1:28" x14ac:dyDescent="0.3">
      <c r="A303" s="105">
        <v>297</v>
      </c>
      <c r="B303" s="140">
        <v>671497</v>
      </c>
      <c r="C303" s="141" t="s">
        <v>402</v>
      </c>
      <c r="D303" s="153">
        <v>9</v>
      </c>
      <c r="E303" s="153">
        <v>8</v>
      </c>
      <c r="F303" s="153">
        <v>6</v>
      </c>
      <c r="G303" s="153">
        <v>8</v>
      </c>
      <c r="H303" s="153">
        <v>9</v>
      </c>
      <c r="I303" s="134">
        <f t="shared" si="63"/>
        <v>40</v>
      </c>
      <c r="J303" s="134">
        <f t="shared" si="64"/>
        <v>6</v>
      </c>
      <c r="K303" s="146">
        <v>4</v>
      </c>
      <c r="L303" s="146">
        <v>3</v>
      </c>
      <c r="M303" s="146">
        <v>2</v>
      </c>
      <c r="N303" s="146">
        <v>4</v>
      </c>
      <c r="O303" s="146">
        <v>3</v>
      </c>
      <c r="P303" s="135">
        <f t="shared" si="65"/>
        <v>16</v>
      </c>
      <c r="Q303" s="135">
        <f t="shared" si="66"/>
        <v>0.8</v>
      </c>
      <c r="R303" s="108">
        <f t="shared" si="55"/>
        <v>1.5499999999999998</v>
      </c>
      <c r="S303" s="108">
        <f t="shared" si="56"/>
        <v>1.35</v>
      </c>
      <c r="T303" s="108">
        <f t="shared" si="57"/>
        <v>0.99999999999999989</v>
      </c>
      <c r="U303" s="108">
        <f t="shared" si="58"/>
        <v>1.4</v>
      </c>
      <c r="V303" s="108">
        <f t="shared" si="59"/>
        <v>1.5</v>
      </c>
      <c r="W303" s="26">
        <f t="shared" si="60"/>
        <v>56</v>
      </c>
      <c r="X303" s="150">
        <f t="shared" si="61"/>
        <v>11.200000000000001</v>
      </c>
      <c r="Y303" s="142">
        <v>40</v>
      </c>
      <c r="Z303" s="133">
        <f t="shared" si="62"/>
        <v>32</v>
      </c>
      <c r="AA303" s="111"/>
      <c r="AB303" s="111"/>
    </row>
    <row r="304" spans="1:28" x14ac:dyDescent="0.3">
      <c r="A304" s="105">
        <v>298</v>
      </c>
      <c r="B304" s="140">
        <v>671498</v>
      </c>
      <c r="C304" s="141" t="s">
        <v>403</v>
      </c>
      <c r="D304" s="153">
        <v>4</v>
      </c>
      <c r="E304" s="153">
        <v>5</v>
      </c>
      <c r="F304" s="153">
        <v>9</v>
      </c>
      <c r="G304" s="153">
        <v>8</v>
      </c>
      <c r="H304" s="153">
        <v>9</v>
      </c>
      <c r="I304" s="134">
        <f t="shared" si="63"/>
        <v>35</v>
      </c>
      <c r="J304" s="134">
        <f t="shared" si="64"/>
        <v>5.25</v>
      </c>
      <c r="K304" s="146">
        <v>3</v>
      </c>
      <c r="L304" s="146">
        <v>2</v>
      </c>
      <c r="M304" s="146">
        <v>2</v>
      </c>
      <c r="N304" s="146">
        <v>4</v>
      </c>
      <c r="O304" s="146">
        <v>3</v>
      </c>
      <c r="P304" s="135">
        <f t="shared" si="65"/>
        <v>14</v>
      </c>
      <c r="Q304" s="135">
        <f t="shared" si="66"/>
        <v>0.70000000000000007</v>
      </c>
      <c r="R304" s="108">
        <f t="shared" si="55"/>
        <v>0.75</v>
      </c>
      <c r="S304" s="108">
        <f t="shared" si="56"/>
        <v>0.85</v>
      </c>
      <c r="T304" s="108">
        <f t="shared" si="57"/>
        <v>1.45</v>
      </c>
      <c r="U304" s="108">
        <f t="shared" si="58"/>
        <v>1.4</v>
      </c>
      <c r="V304" s="108">
        <f t="shared" si="59"/>
        <v>1.5</v>
      </c>
      <c r="W304" s="26">
        <f t="shared" si="60"/>
        <v>49</v>
      </c>
      <c r="X304" s="150">
        <f t="shared" si="61"/>
        <v>9.8000000000000007</v>
      </c>
      <c r="Y304" s="142">
        <v>31</v>
      </c>
      <c r="Z304" s="133">
        <f t="shared" si="62"/>
        <v>24.8</v>
      </c>
      <c r="AA304" s="111"/>
      <c r="AB304" s="111"/>
    </row>
    <row r="305" spans="1:28" x14ac:dyDescent="0.3">
      <c r="A305" s="105">
        <v>299</v>
      </c>
      <c r="B305" s="140">
        <v>671499</v>
      </c>
      <c r="C305" s="141" t="s">
        <v>404</v>
      </c>
      <c r="D305" s="153">
        <v>12</v>
      </c>
      <c r="E305" s="153">
        <v>8</v>
      </c>
      <c r="F305" s="153">
        <v>14</v>
      </c>
      <c r="G305" s="153">
        <v>9</v>
      </c>
      <c r="H305" s="153">
        <v>8</v>
      </c>
      <c r="I305" s="134">
        <f t="shared" si="63"/>
        <v>51</v>
      </c>
      <c r="J305" s="134">
        <f t="shared" si="64"/>
        <v>7.6499999999999995</v>
      </c>
      <c r="K305" s="146">
        <v>4</v>
      </c>
      <c r="L305" s="146">
        <v>2</v>
      </c>
      <c r="M305" s="146">
        <v>4</v>
      </c>
      <c r="N305" s="146">
        <v>3</v>
      </c>
      <c r="O305" s="146">
        <v>2</v>
      </c>
      <c r="P305" s="135">
        <f t="shared" si="65"/>
        <v>15</v>
      </c>
      <c r="Q305" s="135">
        <f t="shared" si="66"/>
        <v>0.75</v>
      </c>
      <c r="R305" s="108">
        <f t="shared" si="55"/>
        <v>1.9999999999999998</v>
      </c>
      <c r="S305" s="108">
        <f t="shared" si="56"/>
        <v>1.3</v>
      </c>
      <c r="T305" s="108">
        <f t="shared" si="57"/>
        <v>2.3000000000000003</v>
      </c>
      <c r="U305" s="108">
        <f t="shared" si="58"/>
        <v>1.5</v>
      </c>
      <c r="V305" s="108">
        <f t="shared" si="59"/>
        <v>1.3</v>
      </c>
      <c r="W305" s="26">
        <f t="shared" si="60"/>
        <v>66</v>
      </c>
      <c r="X305" s="150">
        <f t="shared" si="61"/>
        <v>13.200000000000001</v>
      </c>
      <c r="Y305" s="142">
        <v>58</v>
      </c>
      <c r="Z305" s="133">
        <f t="shared" si="62"/>
        <v>46.400000000000006</v>
      </c>
      <c r="AA305" s="111"/>
      <c r="AB305" s="111"/>
    </row>
    <row r="306" spans="1:28" x14ac:dyDescent="0.3">
      <c r="A306" s="105">
        <v>300</v>
      </c>
      <c r="B306" s="140">
        <v>671500</v>
      </c>
      <c r="C306" s="141" t="s">
        <v>405</v>
      </c>
      <c r="D306" s="153">
        <v>9</v>
      </c>
      <c r="E306" s="153">
        <v>8</v>
      </c>
      <c r="F306" s="153">
        <v>9</v>
      </c>
      <c r="G306" s="153">
        <v>8</v>
      </c>
      <c r="H306" s="153">
        <v>9</v>
      </c>
      <c r="I306" s="134">
        <f t="shared" si="63"/>
        <v>43</v>
      </c>
      <c r="J306" s="134">
        <f t="shared" si="64"/>
        <v>6.45</v>
      </c>
      <c r="K306" s="146">
        <v>2.5</v>
      </c>
      <c r="L306" s="146">
        <v>3</v>
      </c>
      <c r="M306" s="146">
        <v>2.5</v>
      </c>
      <c r="N306" s="146">
        <v>4</v>
      </c>
      <c r="O306" s="146">
        <v>2</v>
      </c>
      <c r="P306" s="135">
        <f t="shared" si="65"/>
        <v>14</v>
      </c>
      <c r="Q306" s="135">
        <f t="shared" si="66"/>
        <v>0.70000000000000007</v>
      </c>
      <c r="R306" s="108">
        <f t="shared" si="55"/>
        <v>1.4749999999999999</v>
      </c>
      <c r="S306" s="108">
        <f t="shared" si="56"/>
        <v>1.35</v>
      </c>
      <c r="T306" s="108">
        <f t="shared" si="57"/>
        <v>1.4749999999999999</v>
      </c>
      <c r="U306" s="108">
        <f t="shared" si="58"/>
        <v>1.4</v>
      </c>
      <c r="V306" s="108">
        <f t="shared" si="59"/>
        <v>1.45</v>
      </c>
      <c r="W306" s="26">
        <f t="shared" si="60"/>
        <v>57</v>
      </c>
      <c r="X306" s="150">
        <f t="shared" si="61"/>
        <v>11.4</v>
      </c>
      <c r="Y306" s="142">
        <v>55</v>
      </c>
      <c r="Z306" s="133">
        <f t="shared" si="62"/>
        <v>44</v>
      </c>
      <c r="AA306" s="111"/>
      <c r="AB306" s="111"/>
    </row>
    <row r="307" spans="1:28" x14ac:dyDescent="0.3">
      <c r="A307" s="105">
        <v>301</v>
      </c>
      <c r="B307" s="140">
        <v>671501</v>
      </c>
      <c r="C307" s="141" t="s">
        <v>406</v>
      </c>
      <c r="D307" s="153">
        <v>12</v>
      </c>
      <c r="E307" s="153">
        <v>8</v>
      </c>
      <c r="F307" s="153">
        <v>8</v>
      </c>
      <c r="G307" s="153">
        <v>6</v>
      </c>
      <c r="H307" s="153">
        <v>6</v>
      </c>
      <c r="I307" s="134">
        <f t="shared" si="63"/>
        <v>40</v>
      </c>
      <c r="J307" s="134">
        <f t="shared" si="64"/>
        <v>6</v>
      </c>
      <c r="K307" s="146">
        <v>2.5</v>
      </c>
      <c r="L307" s="146">
        <v>3</v>
      </c>
      <c r="M307" s="146">
        <v>2</v>
      </c>
      <c r="N307" s="146">
        <v>1</v>
      </c>
      <c r="O307" s="146">
        <v>2</v>
      </c>
      <c r="P307" s="135">
        <f t="shared" si="65"/>
        <v>10.5</v>
      </c>
      <c r="Q307" s="135">
        <f t="shared" si="66"/>
        <v>0.52500000000000002</v>
      </c>
      <c r="R307" s="108">
        <f t="shared" si="55"/>
        <v>1.9249999999999998</v>
      </c>
      <c r="S307" s="108">
        <f t="shared" si="56"/>
        <v>1.35</v>
      </c>
      <c r="T307" s="108">
        <f t="shared" si="57"/>
        <v>1.3</v>
      </c>
      <c r="U307" s="108">
        <f t="shared" si="58"/>
        <v>0.95</v>
      </c>
      <c r="V307" s="108">
        <f t="shared" si="59"/>
        <v>0.99999999999999989</v>
      </c>
      <c r="W307" s="26">
        <f t="shared" si="60"/>
        <v>50.5</v>
      </c>
      <c r="X307" s="150">
        <f t="shared" si="61"/>
        <v>10.100000000000001</v>
      </c>
      <c r="Y307" s="142">
        <v>36</v>
      </c>
      <c r="Z307" s="133">
        <f t="shared" si="62"/>
        <v>28.8</v>
      </c>
      <c r="AA307" s="111"/>
      <c r="AB307" s="111"/>
    </row>
    <row r="308" spans="1:28" x14ac:dyDescent="0.3">
      <c r="A308" s="105">
        <v>302</v>
      </c>
      <c r="B308" s="140">
        <v>671502</v>
      </c>
      <c r="C308" s="141" t="s">
        <v>407</v>
      </c>
      <c r="D308" s="153">
        <v>12.5</v>
      </c>
      <c r="E308" s="153">
        <v>7</v>
      </c>
      <c r="F308" s="153">
        <v>8</v>
      </c>
      <c r="G308" s="153">
        <v>12</v>
      </c>
      <c r="H308" s="153">
        <v>10</v>
      </c>
      <c r="I308" s="134">
        <f t="shared" si="63"/>
        <v>49.5</v>
      </c>
      <c r="J308" s="134">
        <f t="shared" si="64"/>
        <v>7.4249999999999998</v>
      </c>
      <c r="K308" s="146">
        <v>3</v>
      </c>
      <c r="L308" s="146">
        <v>3.3</v>
      </c>
      <c r="M308" s="146">
        <v>4</v>
      </c>
      <c r="N308" s="146">
        <v>3</v>
      </c>
      <c r="O308" s="146">
        <v>4</v>
      </c>
      <c r="P308" s="135">
        <f t="shared" si="65"/>
        <v>17.3</v>
      </c>
      <c r="Q308" s="135">
        <f t="shared" si="66"/>
        <v>0.8650000000000001</v>
      </c>
      <c r="R308" s="108">
        <f t="shared" si="55"/>
        <v>2.0249999999999999</v>
      </c>
      <c r="S308" s="108">
        <f t="shared" si="56"/>
        <v>1.2150000000000001</v>
      </c>
      <c r="T308" s="108">
        <f t="shared" si="57"/>
        <v>1.4</v>
      </c>
      <c r="U308" s="108">
        <f t="shared" si="58"/>
        <v>1.9499999999999997</v>
      </c>
      <c r="V308" s="108">
        <f t="shared" si="59"/>
        <v>1.7</v>
      </c>
      <c r="W308" s="26">
        <f t="shared" si="60"/>
        <v>66.8</v>
      </c>
      <c r="X308" s="150">
        <f t="shared" si="61"/>
        <v>13.36</v>
      </c>
      <c r="Y308" s="142">
        <v>52</v>
      </c>
      <c r="Z308" s="133">
        <f t="shared" si="62"/>
        <v>41.6</v>
      </c>
      <c r="AA308" s="111"/>
      <c r="AB308" s="111"/>
    </row>
    <row r="309" spans="1:28" x14ac:dyDescent="0.3">
      <c r="A309" s="105">
        <v>303</v>
      </c>
      <c r="B309" s="140">
        <v>671503</v>
      </c>
      <c r="C309" s="141" t="s">
        <v>408</v>
      </c>
      <c r="D309" s="153">
        <v>9</v>
      </c>
      <c r="E309" s="153">
        <v>12</v>
      </c>
      <c r="F309" s="153">
        <v>13.5</v>
      </c>
      <c r="G309" s="153">
        <v>12</v>
      </c>
      <c r="H309" s="153">
        <v>10</v>
      </c>
      <c r="I309" s="134">
        <f t="shared" si="63"/>
        <v>56.5</v>
      </c>
      <c r="J309" s="134">
        <f t="shared" si="64"/>
        <v>8.4749999999999996</v>
      </c>
      <c r="K309" s="146">
        <v>4</v>
      </c>
      <c r="L309" s="146">
        <v>2.5</v>
      </c>
      <c r="M309" s="146">
        <v>4</v>
      </c>
      <c r="N309" s="146">
        <v>3</v>
      </c>
      <c r="O309" s="146">
        <v>4</v>
      </c>
      <c r="P309" s="135">
        <f t="shared" si="65"/>
        <v>17.5</v>
      </c>
      <c r="Q309" s="135">
        <f t="shared" si="66"/>
        <v>0.875</v>
      </c>
      <c r="R309" s="108">
        <f t="shared" si="55"/>
        <v>1.5499999999999998</v>
      </c>
      <c r="S309" s="108">
        <f t="shared" si="56"/>
        <v>1.9249999999999998</v>
      </c>
      <c r="T309" s="108">
        <f t="shared" si="57"/>
        <v>2.2250000000000001</v>
      </c>
      <c r="U309" s="108">
        <f t="shared" si="58"/>
        <v>1.9499999999999997</v>
      </c>
      <c r="V309" s="108">
        <f t="shared" si="59"/>
        <v>1.7</v>
      </c>
      <c r="W309" s="26">
        <f t="shared" si="60"/>
        <v>74</v>
      </c>
      <c r="X309" s="150">
        <f t="shared" si="61"/>
        <v>14.8</v>
      </c>
      <c r="Y309" s="142">
        <v>53</v>
      </c>
      <c r="Z309" s="133">
        <f t="shared" si="62"/>
        <v>42.400000000000006</v>
      </c>
      <c r="AA309" s="111"/>
      <c r="AB309" s="111"/>
    </row>
    <row r="310" spans="1:28" x14ac:dyDescent="0.3">
      <c r="A310" s="105">
        <v>304</v>
      </c>
      <c r="B310" s="140">
        <v>671504</v>
      </c>
      <c r="C310" s="141" t="s">
        <v>409</v>
      </c>
      <c r="D310" s="153">
        <v>7</v>
      </c>
      <c r="E310" s="153">
        <v>6</v>
      </c>
      <c r="F310" s="153">
        <v>8</v>
      </c>
      <c r="G310" s="153">
        <v>6</v>
      </c>
      <c r="H310" s="153">
        <v>8</v>
      </c>
      <c r="I310" s="134">
        <f t="shared" si="63"/>
        <v>35</v>
      </c>
      <c r="J310" s="134">
        <f t="shared" si="64"/>
        <v>5.25</v>
      </c>
      <c r="K310" s="146">
        <v>2</v>
      </c>
      <c r="L310" s="146">
        <v>3</v>
      </c>
      <c r="M310" s="146">
        <v>3</v>
      </c>
      <c r="N310" s="146">
        <v>4</v>
      </c>
      <c r="O310" s="146">
        <v>3.2</v>
      </c>
      <c r="P310" s="135">
        <f t="shared" si="65"/>
        <v>15.2</v>
      </c>
      <c r="Q310" s="135">
        <f t="shared" si="66"/>
        <v>0.76</v>
      </c>
      <c r="R310" s="108">
        <f t="shared" si="55"/>
        <v>1.1500000000000001</v>
      </c>
      <c r="S310" s="108">
        <f t="shared" si="56"/>
        <v>1.0499999999999998</v>
      </c>
      <c r="T310" s="108">
        <f t="shared" si="57"/>
        <v>1.35</v>
      </c>
      <c r="U310" s="108">
        <f t="shared" si="58"/>
        <v>1.0999999999999999</v>
      </c>
      <c r="V310" s="108">
        <f t="shared" si="59"/>
        <v>1.3599999999999999</v>
      </c>
      <c r="W310" s="26">
        <f t="shared" si="60"/>
        <v>50.2</v>
      </c>
      <c r="X310" s="150">
        <f t="shared" si="61"/>
        <v>10.040000000000001</v>
      </c>
      <c r="Y310" s="142">
        <v>39</v>
      </c>
      <c r="Z310" s="133">
        <f t="shared" si="62"/>
        <v>31.200000000000003</v>
      </c>
      <c r="AA310" s="111"/>
      <c r="AB310" s="111"/>
    </row>
    <row r="311" spans="1:28" x14ac:dyDescent="0.3">
      <c r="A311" s="105">
        <v>305</v>
      </c>
      <c r="B311" s="140">
        <v>671505</v>
      </c>
      <c r="C311" s="141" t="s">
        <v>410</v>
      </c>
      <c r="D311" s="153"/>
      <c r="E311" s="153"/>
      <c r="F311" s="153"/>
      <c r="G311" s="153"/>
      <c r="H311" s="153"/>
      <c r="I311" s="134"/>
      <c r="J311" s="134"/>
      <c r="K311" s="146"/>
      <c r="L311" s="146"/>
      <c r="M311" s="146"/>
      <c r="N311" s="146"/>
      <c r="O311" s="146"/>
      <c r="P311" s="135">
        <f t="shared" si="65"/>
        <v>0</v>
      </c>
      <c r="Q311" s="135">
        <f t="shared" si="66"/>
        <v>0</v>
      </c>
      <c r="R311" s="108">
        <f t="shared" si="55"/>
        <v>0</v>
      </c>
      <c r="S311" s="108">
        <f t="shared" si="56"/>
        <v>0</v>
      </c>
      <c r="T311" s="108">
        <f t="shared" si="57"/>
        <v>0</v>
      </c>
      <c r="U311" s="108">
        <f t="shared" si="58"/>
        <v>0</v>
      </c>
      <c r="V311" s="108">
        <f t="shared" si="59"/>
        <v>0</v>
      </c>
      <c r="W311" s="26">
        <f t="shared" si="60"/>
        <v>0</v>
      </c>
      <c r="X311" s="150">
        <f t="shared" si="61"/>
        <v>0</v>
      </c>
      <c r="Y311" s="142" t="s">
        <v>105</v>
      </c>
      <c r="Z311" s="133" t="e">
        <f t="shared" si="62"/>
        <v>#VALUE!</v>
      </c>
      <c r="AA311" s="111"/>
      <c r="AB311" s="111"/>
    </row>
    <row r="312" spans="1:28" x14ac:dyDescent="0.3">
      <c r="A312" s="105">
        <v>306</v>
      </c>
      <c r="B312" s="140">
        <v>671506</v>
      </c>
      <c r="C312" s="141" t="s">
        <v>411</v>
      </c>
      <c r="D312" s="153">
        <v>9</v>
      </c>
      <c r="E312" s="153">
        <v>8</v>
      </c>
      <c r="F312" s="153">
        <v>9</v>
      </c>
      <c r="G312" s="153">
        <v>9</v>
      </c>
      <c r="H312" s="153">
        <v>9</v>
      </c>
      <c r="I312" s="134">
        <f t="shared" si="63"/>
        <v>44</v>
      </c>
      <c r="J312" s="134">
        <f t="shared" si="64"/>
        <v>6.6</v>
      </c>
      <c r="K312" s="146">
        <v>2.5</v>
      </c>
      <c r="L312" s="146">
        <v>3</v>
      </c>
      <c r="M312" s="146">
        <v>2</v>
      </c>
      <c r="N312" s="146">
        <v>4</v>
      </c>
      <c r="O312" s="146">
        <v>2</v>
      </c>
      <c r="P312" s="135">
        <f t="shared" si="65"/>
        <v>13.5</v>
      </c>
      <c r="Q312" s="135">
        <f t="shared" si="66"/>
        <v>0.67500000000000004</v>
      </c>
      <c r="R312" s="108">
        <f t="shared" si="55"/>
        <v>1.4749999999999999</v>
      </c>
      <c r="S312" s="108">
        <f t="shared" si="56"/>
        <v>1.35</v>
      </c>
      <c r="T312" s="108">
        <f t="shared" si="57"/>
        <v>1.45</v>
      </c>
      <c r="U312" s="108">
        <f t="shared" si="58"/>
        <v>1.5499999999999998</v>
      </c>
      <c r="V312" s="108">
        <f t="shared" si="59"/>
        <v>1.45</v>
      </c>
      <c r="W312" s="26">
        <f t="shared" si="60"/>
        <v>57.5</v>
      </c>
      <c r="X312" s="150">
        <f t="shared" si="61"/>
        <v>11.5</v>
      </c>
      <c r="Y312" s="142">
        <v>42</v>
      </c>
      <c r="Z312" s="133">
        <f t="shared" si="62"/>
        <v>33.6</v>
      </c>
      <c r="AA312" s="111"/>
      <c r="AB312" s="111"/>
    </row>
    <row r="313" spans="1:28" x14ac:dyDescent="0.3">
      <c r="A313" s="105">
        <v>307</v>
      </c>
      <c r="B313" s="140">
        <v>671507</v>
      </c>
      <c r="C313" s="141" t="s">
        <v>412</v>
      </c>
      <c r="D313" s="153">
        <v>6</v>
      </c>
      <c r="E313" s="153">
        <v>8</v>
      </c>
      <c r="F313" s="153">
        <v>6</v>
      </c>
      <c r="G313" s="153">
        <v>9</v>
      </c>
      <c r="H313" s="153">
        <v>8</v>
      </c>
      <c r="I313" s="134">
        <f t="shared" si="63"/>
        <v>37</v>
      </c>
      <c r="J313" s="134">
        <f t="shared" si="64"/>
        <v>5.55</v>
      </c>
      <c r="K313" s="146">
        <v>2</v>
      </c>
      <c r="L313" s="146">
        <v>2.5</v>
      </c>
      <c r="M313" s="146">
        <v>3</v>
      </c>
      <c r="N313" s="146">
        <v>2</v>
      </c>
      <c r="O313" s="146">
        <v>4</v>
      </c>
      <c r="P313" s="135">
        <f t="shared" si="65"/>
        <v>13.5</v>
      </c>
      <c r="Q313" s="135">
        <f t="shared" si="66"/>
        <v>0.67500000000000004</v>
      </c>
      <c r="R313" s="108">
        <f t="shared" si="55"/>
        <v>0.99999999999999989</v>
      </c>
      <c r="S313" s="108">
        <f t="shared" si="56"/>
        <v>1.325</v>
      </c>
      <c r="T313" s="108">
        <f t="shared" si="57"/>
        <v>1.0499999999999998</v>
      </c>
      <c r="U313" s="108">
        <f t="shared" si="58"/>
        <v>1.45</v>
      </c>
      <c r="V313" s="108">
        <f t="shared" si="59"/>
        <v>1.4</v>
      </c>
      <c r="W313" s="26">
        <f t="shared" si="60"/>
        <v>50.5</v>
      </c>
      <c r="X313" s="150">
        <f t="shared" si="61"/>
        <v>10.100000000000001</v>
      </c>
      <c r="Y313" s="142">
        <v>38</v>
      </c>
      <c r="Z313" s="133">
        <f t="shared" si="62"/>
        <v>30.400000000000002</v>
      </c>
      <c r="AA313" s="111"/>
      <c r="AB313" s="111"/>
    </row>
    <row r="314" spans="1:28" x14ac:dyDescent="0.3">
      <c r="A314" s="105">
        <v>308</v>
      </c>
      <c r="B314" s="140">
        <v>671508</v>
      </c>
      <c r="C314" s="141" t="s">
        <v>413</v>
      </c>
      <c r="D314" s="153">
        <v>9</v>
      </c>
      <c r="E314" s="153">
        <v>12</v>
      </c>
      <c r="F314" s="153">
        <v>12.5</v>
      </c>
      <c r="G314" s="153">
        <v>10</v>
      </c>
      <c r="H314" s="153">
        <v>10</v>
      </c>
      <c r="I314" s="134">
        <f t="shared" si="63"/>
        <v>53.5</v>
      </c>
      <c r="J314" s="134">
        <f t="shared" si="64"/>
        <v>8.0250000000000004</v>
      </c>
      <c r="K314" s="146">
        <v>2.5</v>
      </c>
      <c r="L314" s="146">
        <v>3</v>
      </c>
      <c r="M314" s="146">
        <v>4</v>
      </c>
      <c r="N314" s="146">
        <v>3</v>
      </c>
      <c r="O314" s="146">
        <v>4</v>
      </c>
      <c r="P314" s="135">
        <f t="shared" si="65"/>
        <v>16.5</v>
      </c>
      <c r="Q314" s="135">
        <f t="shared" si="66"/>
        <v>0.82500000000000007</v>
      </c>
      <c r="R314" s="108">
        <f t="shared" si="55"/>
        <v>1.4749999999999999</v>
      </c>
      <c r="S314" s="108">
        <f t="shared" si="56"/>
        <v>1.9499999999999997</v>
      </c>
      <c r="T314" s="108">
        <f t="shared" si="57"/>
        <v>2.0750000000000002</v>
      </c>
      <c r="U314" s="108">
        <f t="shared" si="58"/>
        <v>1.65</v>
      </c>
      <c r="V314" s="108">
        <f t="shared" si="59"/>
        <v>1.7</v>
      </c>
      <c r="W314" s="26">
        <f t="shared" si="60"/>
        <v>70</v>
      </c>
      <c r="X314" s="150">
        <f t="shared" si="61"/>
        <v>14</v>
      </c>
      <c r="Y314" s="142">
        <v>54</v>
      </c>
      <c r="Z314" s="133">
        <f t="shared" si="62"/>
        <v>43.2</v>
      </c>
      <c r="AA314" s="111"/>
      <c r="AB314" s="111"/>
    </row>
    <row r="315" spans="1:28" x14ac:dyDescent="0.3">
      <c r="A315" s="105">
        <v>309</v>
      </c>
      <c r="B315" s="140">
        <v>671509</v>
      </c>
      <c r="C315" s="141" t="s">
        <v>414</v>
      </c>
      <c r="D315" s="153">
        <v>15</v>
      </c>
      <c r="E315" s="153">
        <v>8</v>
      </c>
      <c r="F315" s="153">
        <v>14</v>
      </c>
      <c r="G315" s="153">
        <v>12</v>
      </c>
      <c r="H315" s="153">
        <v>15</v>
      </c>
      <c r="I315" s="134">
        <f t="shared" si="63"/>
        <v>64</v>
      </c>
      <c r="J315" s="134">
        <f t="shared" si="64"/>
        <v>9.6</v>
      </c>
      <c r="K315" s="146">
        <v>3</v>
      </c>
      <c r="L315" s="146">
        <v>2.5</v>
      </c>
      <c r="M315" s="146">
        <v>3</v>
      </c>
      <c r="N315" s="146">
        <v>2</v>
      </c>
      <c r="O315" s="146">
        <v>3</v>
      </c>
      <c r="P315" s="135">
        <f t="shared" si="65"/>
        <v>13.5</v>
      </c>
      <c r="Q315" s="135">
        <f t="shared" si="66"/>
        <v>0.67500000000000004</v>
      </c>
      <c r="R315" s="108">
        <f t="shared" si="55"/>
        <v>2.4</v>
      </c>
      <c r="S315" s="108">
        <f t="shared" si="56"/>
        <v>1.325</v>
      </c>
      <c r="T315" s="108">
        <f t="shared" si="57"/>
        <v>2.25</v>
      </c>
      <c r="U315" s="108">
        <f t="shared" si="58"/>
        <v>1.9</v>
      </c>
      <c r="V315" s="108">
        <f t="shared" si="59"/>
        <v>2.4</v>
      </c>
      <c r="W315" s="26">
        <f t="shared" si="60"/>
        <v>77.5</v>
      </c>
      <c r="X315" s="150">
        <f t="shared" si="61"/>
        <v>15.5</v>
      </c>
      <c r="Y315" s="142">
        <v>67</v>
      </c>
      <c r="Z315" s="133">
        <f t="shared" si="62"/>
        <v>53.6</v>
      </c>
      <c r="AA315" s="111"/>
      <c r="AB315" s="111"/>
    </row>
    <row r="316" spans="1:28" x14ac:dyDescent="0.3">
      <c r="A316" s="105">
        <v>310</v>
      </c>
      <c r="B316" s="140">
        <v>671510</v>
      </c>
      <c r="C316" s="141" t="s">
        <v>415</v>
      </c>
      <c r="D316" s="153">
        <v>13</v>
      </c>
      <c r="E316" s="153">
        <v>9</v>
      </c>
      <c r="F316" s="153">
        <v>8</v>
      </c>
      <c r="G316" s="153">
        <v>14</v>
      </c>
      <c r="H316" s="153">
        <v>8</v>
      </c>
      <c r="I316" s="134">
        <f t="shared" si="63"/>
        <v>52</v>
      </c>
      <c r="J316" s="134">
        <f t="shared" si="64"/>
        <v>7.8</v>
      </c>
      <c r="K316" s="146">
        <v>4</v>
      </c>
      <c r="L316" s="146">
        <v>3</v>
      </c>
      <c r="M316" s="146">
        <v>1.5</v>
      </c>
      <c r="N316" s="146">
        <v>3</v>
      </c>
      <c r="O316" s="146">
        <v>4</v>
      </c>
      <c r="P316" s="135">
        <f t="shared" si="65"/>
        <v>15.5</v>
      </c>
      <c r="Q316" s="135">
        <f t="shared" si="66"/>
        <v>0.77500000000000002</v>
      </c>
      <c r="R316" s="108">
        <f t="shared" si="55"/>
        <v>2.15</v>
      </c>
      <c r="S316" s="108">
        <f t="shared" si="56"/>
        <v>1.5</v>
      </c>
      <c r="T316" s="108">
        <f t="shared" si="57"/>
        <v>1.2749999999999999</v>
      </c>
      <c r="U316" s="108">
        <f t="shared" si="58"/>
        <v>2.25</v>
      </c>
      <c r="V316" s="108">
        <f t="shared" si="59"/>
        <v>1.4</v>
      </c>
      <c r="W316" s="26">
        <f t="shared" si="60"/>
        <v>67.5</v>
      </c>
      <c r="X316" s="150">
        <f t="shared" si="61"/>
        <v>13.5</v>
      </c>
      <c r="Y316" s="142">
        <v>57</v>
      </c>
      <c r="Z316" s="133">
        <f t="shared" si="62"/>
        <v>45.6</v>
      </c>
      <c r="AA316" s="111"/>
      <c r="AB316" s="111"/>
    </row>
    <row r="317" spans="1:28" x14ac:dyDescent="0.3">
      <c r="A317" s="105">
        <v>311</v>
      </c>
      <c r="B317" s="140">
        <v>671511</v>
      </c>
      <c r="C317" s="141" t="s">
        <v>416</v>
      </c>
      <c r="D317" s="153">
        <v>15</v>
      </c>
      <c r="E317" s="153">
        <v>14</v>
      </c>
      <c r="F317" s="153">
        <v>10</v>
      </c>
      <c r="G317" s="153">
        <v>10.5</v>
      </c>
      <c r="H317" s="153">
        <v>9</v>
      </c>
      <c r="I317" s="134">
        <f t="shared" si="63"/>
        <v>58.5</v>
      </c>
      <c r="J317" s="134">
        <f t="shared" si="64"/>
        <v>8.7750000000000004</v>
      </c>
      <c r="K317" s="146">
        <v>4</v>
      </c>
      <c r="L317" s="146">
        <v>5</v>
      </c>
      <c r="M317" s="146">
        <v>3.3</v>
      </c>
      <c r="N317" s="146">
        <v>3</v>
      </c>
      <c r="O317" s="146">
        <v>4</v>
      </c>
      <c r="P317" s="135">
        <f t="shared" si="65"/>
        <v>19.3</v>
      </c>
      <c r="Q317" s="135">
        <f t="shared" si="66"/>
        <v>0.96500000000000008</v>
      </c>
      <c r="R317" s="108">
        <f t="shared" si="55"/>
        <v>2.4500000000000002</v>
      </c>
      <c r="S317" s="108">
        <f t="shared" si="56"/>
        <v>2.35</v>
      </c>
      <c r="T317" s="108">
        <f t="shared" si="57"/>
        <v>1.665</v>
      </c>
      <c r="U317" s="108">
        <f t="shared" si="58"/>
        <v>1.7250000000000001</v>
      </c>
      <c r="V317" s="108">
        <f t="shared" si="59"/>
        <v>1.5499999999999998</v>
      </c>
      <c r="W317" s="26">
        <f t="shared" si="60"/>
        <v>77.8</v>
      </c>
      <c r="X317" s="150">
        <f t="shared" si="61"/>
        <v>15.56</v>
      </c>
      <c r="Y317" s="142">
        <v>58</v>
      </c>
      <c r="Z317" s="133">
        <f t="shared" si="62"/>
        <v>46.400000000000006</v>
      </c>
      <c r="AA317" s="111"/>
      <c r="AB317" s="111"/>
    </row>
    <row r="318" spans="1:28" x14ac:dyDescent="0.3">
      <c r="A318" s="105">
        <v>312</v>
      </c>
      <c r="B318" s="140">
        <v>671512</v>
      </c>
      <c r="C318" s="141" t="s">
        <v>417</v>
      </c>
      <c r="D318" s="153">
        <v>8</v>
      </c>
      <c r="E318" s="153">
        <v>9</v>
      </c>
      <c r="F318" s="153">
        <v>14</v>
      </c>
      <c r="G318" s="153">
        <v>16</v>
      </c>
      <c r="H318" s="153">
        <v>15</v>
      </c>
      <c r="I318" s="134">
        <f t="shared" si="63"/>
        <v>62</v>
      </c>
      <c r="J318" s="134">
        <f t="shared" si="64"/>
        <v>9.2999999999999989</v>
      </c>
      <c r="K318" s="11">
        <v>4</v>
      </c>
      <c r="L318" s="11">
        <v>3</v>
      </c>
      <c r="M318" s="11">
        <v>2.5</v>
      </c>
      <c r="N318" s="11">
        <v>3</v>
      </c>
      <c r="O318" s="11">
        <v>2</v>
      </c>
      <c r="P318" s="135">
        <f t="shared" si="65"/>
        <v>14.5</v>
      </c>
      <c r="Q318" s="135">
        <f t="shared" si="66"/>
        <v>0.72500000000000009</v>
      </c>
      <c r="R318" s="108">
        <f t="shared" si="55"/>
        <v>1.4</v>
      </c>
      <c r="S318" s="108">
        <f t="shared" si="56"/>
        <v>1.5</v>
      </c>
      <c r="T318" s="108">
        <f t="shared" si="57"/>
        <v>2.2250000000000001</v>
      </c>
      <c r="U318" s="108">
        <f t="shared" si="58"/>
        <v>2.5499999999999998</v>
      </c>
      <c r="V318" s="108">
        <f t="shared" si="59"/>
        <v>2.35</v>
      </c>
      <c r="W318" s="26">
        <f t="shared" si="60"/>
        <v>76.5</v>
      </c>
      <c r="X318" s="150">
        <f t="shared" si="61"/>
        <v>15.3</v>
      </c>
      <c r="Y318" s="142">
        <v>56</v>
      </c>
      <c r="Z318" s="133">
        <f t="shared" si="62"/>
        <v>44.800000000000004</v>
      </c>
      <c r="AA318" s="111"/>
      <c r="AB318" s="111"/>
    </row>
    <row r="319" spans="1:28" x14ac:dyDescent="0.3">
      <c r="A319" s="105">
        <v>313</v>
      </c>
      <c r="B319" s="140">
        <v>671513</v>
      </c>
      <c r="C319" s="141" t="s">
        <v>418</v>
      </c>
      <c r="D319" s="153">
        <v>8</v>
      </c>
      <c r="E319" s="153">
        <v>9</v>
      </c>
      <c r="F319" s="153">
        <v>8</v>
      </c>
      <c r="G319" s="153">
        <v>7</v>
      </c>
      <c r="H319" s="153">
        <v>9</v>
      </c>
      <c r="I319" s="134">
        <f t="shared" si="63"/>
        <v>41</v>
      </c>
      <c r="J319" s="134">
        <f t="shared" si="64"/>
        <v>6.1499999999999995</v>
      </c>
      <c r="K319" s="11">
        <v>5</v>
      </c>
      <c r="L319" s="11">
        <v>3</v>
      </c>
      <c r="M319" s="11">
        <v>4</v>
      </c>
      <c r="N319" s="11">
        <v>2</v>
      </c>
      <c r="O319" s="11">
        <v>3</v>
      </c>
      <c r="P319" s="135">
        <f t="shared" si="65"/>
        <v>17</v>
      </c>
      <c r="Q319" s="135">
        <f t="shared" si="66"/>
        <v>0.85000000000000009</v>
      </c>
      <c r="R319" s="108">
        <f t="shared" si="55"/>
        <v>1.45</v>
      </c>
      <c r="S319" s="108">
        <f t="shared" si="56"/>
        <v>1.5</v>
      </c>
      <c r="T319" s="108">
        <f t="shared" si="57"/>
        <v>1.4</v>
      </c>
      <c r="U319" s="108">
        <f t="shared" si="58"/>
        <v>1.1500000000000001</v>
      </c>
      <c r="V319" s="108">
        <f t="shared" si="59"/>
        <v>1.5</v>
      </c>
      <c r="W319" s="26">
        <f t="shared" si="60"/>
        <v>58</v>
      </c>
      <c r="X319" s="150">
        <f t="shared" si="61"/>
        <v>11.600000000000001</v>
      </c>
      <c r="Y319" s="142">
        <v>50</v>
      </c>
      <c r="Z319" s="133">
        <f t="shared" si="62"/>
        <v>40</v>
      </c>
      <c r="AA319" s="111"/>
      <c r="AB319" s="111"/>
    </row>
    <row r="320" spans="1:28" x14ac:dyDescent="0.3">
      <c r="A320" s="105">
        <v>314</v>
      </c>
      <c r="B320" s="140">
        <v>671514</v>
      </c>
      <c r="C320" s="141" t="s">
        <v>419</v>
      </c>
      <c r="D320" s="153">
        <v>9</v>
      </c>
      <c r="E320" s="153">
        <v>8</v>
      </c>
      <c r="F320" s="153">
        <v>9</v>
      </c>
      <c r="G320" s="153">
        <v>8</v>
      </c>
      <c r="H320" s="153">
        <v>9</v>
      </c>
      <c r="I320" s="134">
        <f t="shared" si="63"/>
        <v>43</v>
      </c>
      <c r="J320" s="134">
        <f t="shared" si="64"/>
        <v>6.45</v>
      </c>
      <c r="K320" s="11">
        <v>3.5</v>
      </c>
      <c r="L320" s="11">
        <v>4</v>
      </c>
      <c r="M320" s="11">
        <v>3</v>
      </c>
      <c r="N320" s="11">
        <v>3.2</v>
      </c>
      <c r="O320" s="11">
        <v>4</v>
      </c>
      <c r="P320" s="135">
        <f t="shared" si="65"/>
        <v>17.7</v>
      </c>
      <c r="Q320" s="135">
        <f t="shared" si="66"/>
        <v>0.88500000000000001</v>
      </c>
      <c r="R320" s="108">
        <f t="shared" si="55"/>
        <v>1.5249999999999999</v>
      </c>
      <c r="S320" s="108">
        <f t="shared" si="56"/>
        <v>1.4</v>
      </c>
      <c r="T320" s="108">
        <f t="shared" si="57"/>
        <v>1.5</v>
      </c>
      <c r="U320" s="108">
        <f t="shared" si="58"/>
        <v>1.3599999999999999</v>
      </c>
      <c r="V320" s="108">
        <f t="shared" si="59"/>
        <v>1.5499999999999998</v>
      </c>
      <c r="W320" s="26">
        <f t="shared" si="60"/>
        <v>60.7</v>
      </c>
      <c r="X320" s="150">
        <f t="shared" si="61"/>
        <v>12.14</v>
      </c>
      <c r="Y320" s="142">
        <v>52</v>
      </c>
      <c r="Z320" s="133">
        <f t="shared" si="62"/>
        <v>41.6</v>
      </c>
      <c r="AA320" s="111"/>
      <c r="AB320" s="111"/>
    </row>
    <row r="321" spans="1:28" x14ac:dyDescent="0.3">
      <c r="A321" s="105">
        <v>315</v>
      </c>
      <c r="B321" s="140">
        <v>671515</v>
      </c>
      <c r="C321" s="141" t="s">
        <v>420</v>
      </c>
      <c r="D321" s="153">
        <v>2</v>
      </c>
      <c r="E321" s="153">
        <v>5</v>
      </c>
      <c r="F321" s="153">
        <v>6</v>
      </c>
      <c r="G321" s="153">
        <v>8</v>
      </c>
      <c r="H321" s="153">
        <v>8</v>
      </c>
      <c r="I321" s="134">
        <f t="shared" si="63"/>
        <v>29</v>
      </c>
      <c r="J321" s="134">
        <f t="shared" si="64"/>
        <v>4.3499999999999996</v>
      </c>
      <c r="K321" s="11">
        <v>1</v>
      </c>
      <c r="L321" s="11">
        <v>1.5</v>
      </c>
      <c r="M321" s="11">
        <v>1</v>
      </c>
      <c r="N321" s="11">
        <v>2</v>
      </c>
      <c r="O321" s="11">
        <v>1.5</v>
      </c>
      <c r="P321" s="135">
        <f t="shared" si="65"/>
        <v>7</v>
      </c>
      <c r="Q321" s="135">
        <f t="shared" si="66"/>
        <v>0.35000000000000003</v>
      </c>
      <c r="R321" s="108">
        <f t="shared" si="55"/>
        <v>0.35</v>
      </c>
      <c r="S321" s="108">
        <f t="shared" si="56"/>
        <v>0.82499999999999996</v>
      </c>
      <c r="T321" s="108">
        <f t="shared" si="57"/>
        <v>0.95</v>
      </c>
      <c r="U321" s="108">
        <f t="shared" si="58"/>
        <v>1.3</v>
      </c>
      <c r="V321" s="108">
        <f t="shared" si="59"/>
        <v>1.2749999999999999</v>
      </c>
      <c r="W321" s="26">
        <f t="shared" si="60"/>
        <v>36</v>
      </c>
      <c r="X321" s="150">
        <f t="shared" si="61"/>
        <v>7.2</v>
      </c>
      <c r="Y321" s="142">
        <v>0</v>
      </c>
      <c r="Z321" s="133">
        <f t="shared" si="62"/>
        <v>0</v>
      </c>
      <c r="AA321" s="111"/>
      <c r="AB321" s="111"/>
    </row>
    <row r="322" spans="1:28" x14ac:dyDescent="0.3">
      <c r="A322" s="105">
        <v>316</v>
      </c>
      <c r="B322" s="140">
        <v>671516</v>
      </c>
      <c r="C322" s="141" t="s">
        <v>421</v>
      </c>
      <c r="D322" s="153">
        <v>9</v>
      </c>
      <c r="E322" s="153">
        <v>12</v>
      </c>
      <c r="F322" s="153">
        <v>12</v>
      </c>
      <c r="G322" s="153">
        <v>10</v>
      </c>
      <c r="H322" s="153">
        <v>8</v>
      </c>
      <c r="I322" s="134">
        <f t="shared" si="63"/>
        <v>51</v>
      </c>
      <c r="J322" s="134">
        <f t="shared" si="64"/>
        <v>7.6499999999999995</v>
      </c>
      <c r="K322" s="11">
        <v>4</v>
      </c>
      <c r="L322" s="11">
        <v>2.5</v>
      </c>
      <c r="M322" s="11">
        <v>2.5</v>
      </c>
      <c r="N322" s="11">
        <v>3</v>
      </c>
      <c r="O322" s="11">
        <v>4</v>
      </c>
      <c r="P322" s="135">
        <f t="shared" si="65"/>
        <v>16</v>
      </c>
      <c r="Q322" s="135">
        <f t="shared" si="66"/>
        <v>0.8</v>
      </c>
      <c r="R322" s="108">
        <f t="shared" si="55"/>
        <v>1.5499999999999998</v>
      </c>
      <c r="S322" s="108">
        <f t="shared" si="56"/>
        <v>1.9249999999999998</v>
      </c>
      <c r="T322" s="108">
        <f t="shared" si="57"/>
        <v>1.9249999999999998</v>
      </c>
      <c r="U322" s="108">
        <f t="shared" si="58"/>
        <v>1.65</v>
      </c>
      <c r="V322" s="108">
        <f t="shared" si="59"/>
        <v>1.4</v>
      </c>
      <c r="W322" s="26">
        <f t="shared" si="60"/>
        <v>67</v>
      </c>
      <c r="X322" s="150">
        <f t="shared" si="61"/>
        <v>13.4</v>
      </c>
      <c r="Y322" s="142">
        <v>46</v>
      </c>
      <c r="Z322" s="133">
        <f t="shared" si="62"/>
        <v>36.800000000000004</v>
      </c>
      <c r="AA322" s="111"/>
      <c r="AB322" s="111"/>
    </row>
    <row r="323" spans="1:28" x14ac:dyDescent="0.3">
      <c r="A323" s="105">
        <v>317</v>
      </c>
      <c r="B323" s="140">
        <v>671517</v>
      </c>
      <c r="C323" s="141" t="s">
        <v>422</v>
      </c>
      <c r="D323" s="153">
        <v>14</v>
      </c>
      <c r="E323" s="153">
        <v>12</v>
      </c>
      <c r="F323" s="153">
        <v>13</v>
      </c>
      <c r="G323" s="153">
        <v>10</v>
      </c>
      <c r="H323" s="153">
        <v>10.5</v>
      </c>
      <c r="I323" s="134">
        <f t="shared" si="63"/>
        <v>59.5</v>
      </c>
      <c r="J323" s="134">
        <f t="shared" si="64"/>
        <v>8.9249999999999989</v>
      </c>
      <c r="K323" s="158">
        <v>4</v>
      </c>
      <c r="L323" s="11">
        <v>3</v>
      </c>
      <c r="M323" s="11">
        <v>2</v>
      </c>
      <c r="N323" s="11">
        <v>3</v>
      </c>
      <c r="O323" s="11">
        <v>4</v>
      </c>
      <c r="P323" s="135">
        <f t="shared" si="65"/>
        <v>16</v>
      </c>
      <c r="Q323" s="135">
        <f t="shared" si="66"/>
        <v>0.8</v>
      </c>
      <c r="R323" s="108">
        <f t="shared" si="55"/>
        <v>2.3000000000000003</v>
      </c>
      <c r="S323" s="108">
        <f t="shared" si="56"/>
        <v>1.9499999999999997</v>
      </c>
      <c r="T323" s="108">
        <f t="shared" si="57"/>
        <v>2.0499999999999998</v>
      </c>
      <c r="U323" s="108">
        <f t="shared" si="58"/>
        <v>1.65</v>
      </c>
      <c r="V323" s="108">
        <f t="shared" si="59"/>
        <v>1.7749999999999999</v>
      </c>
      <c r="W323" s="26">
        <f t="shared" si="60"/>
        <v>75.5</v>
      </c>
      <c r="X323" s="150">
        <f t="shared" si="61"/>
        <v>15.100000000000001</v>
      </c>
      <c r="Y323" s="142">
        <v>46</v>
      </c>
      <c r="Z323" s="133">
        <f t="shared" si="62"/>
        <v>36.800000000000004</v>
      </c>
      <c r="AA323" s="111"/>
      <c r="AB323" s="111"/>
    </row>
    <row r="324" spans="1:28" x14ac:dyDescent="0.3">
      <c r="A324" s="105">
        <v>318</v>
      </c>
      <c r="B324" s="140">
        <v>671518</v>
      </c>
      <c r="C324" s="141" t="s">
        <v>423</v>
      </c>
      <c r="D324" s="153">
        <v>8</v>
      </c>
      <c r="E324" s="153">
        <v>9</v>
      </c>
      <c r="F324" s="153">
        <v>8</v>
      </c>
      <c r="G324" s="153">
        <v>9</v>
      </c>
      <c r="H324" s="153">
        <v>8</v>
      </c>
      <c r="I324" s="134">
        <f t="shared" si="63"/>
        <v>42</v>
      </c>
      <c r="J324" s="134">
        <f t="shared" si="64"/>
        <v>6.3</v>
      </c>
      <c r="K324" s="11">
        <v>2.2999999999999998</v>
      </c>
      <c r="L324" s="11">
        <v>3</v>
      </c>
      <c r="M324" s="11">
        <v>2</v>
      </c>
      <c r="N324" s="11">
        <v>4</v>
      </c>
      <c r="O324" s="11">
        <v>3</v>
      </c>
      <c r="P324" s="135">
        <f t="shared" si="65"/>
        <v>14.3</v>
      </c>
      <c r="Q324" s="135">
        <f t="shared" si="66"/>
        <v>0.71500000000000008</v>
      </c>
      <c r="R324" s="108">
        <f t="shared" si="55"/>
        <v>1.3149999999999999</v>
      </c>
      <c r="S324" s="108">
        <f t="shared" si="56"/>
        <v>1.5</v>
      </c>
      <c r="T324" s="108">
        <f t="shared" si="57"/>
        <v>1.3</v>
      </c>
      <c r="U324" s="108">
        <f t="shared" si="58"/>
        <v>1.5499999999999998</v>
      </c>
      <c r="V324" s="108">
        <f t="shared" si="59"/>
        <v>1.35</v>
      </c>
      <c r="W324" s="26">
        <f t="shared" si="60"/>
        <v>56.3</v>
      </c>
      <c r="X324" s="150">
        <f t="shared" si="61"/>
        <v>11.26</v>
      </c>
      <c r="Y324" s="142">
        <v>44</v>
      </c>
      <c r="Z324" s="133">
        <f t="shared" si="62"/>
        <v>35.200000000000003</v>
      </c>
      <c r="AA324" s="111"/>
      <c r="AB324" s="111"/>
    </row>
    <row r="325" spans="1:28" x14ac:dyDescent="0.3">
      <c r="A325" s="105">
        <v>319</v>
      </c>
      <c r="B325" s="140">
        <v>671519</v>
      </c>
      <c r="C325" s="141" t="s">
        <v>424</v>
      </c>
      <c r="D325" s="153">
        <v>9</v>
      </c>
      <c r="E325" s="153">
        <v>8</v>
      </c>
      <c r="F325" s="153">
        <v>9</v>
      </c>
      <c r="G325" s="153">
        <v>8</v>
      </c>
      <c r="H325" s="153">
        <v>9</v>
      </c>
      <c r="I325" s="134">
        <f t="shared" si="63"/>
        <v>43</v>
      </c>
      <c r="J325" s="134">
        <f t="shared" si="64"/>
        <v>6.45</v>
      </c>
      <c r="K325" s="11">
        <v>4</v>
      </c>
      <c r="L325" s="11">
        <v>3</v>
      </c>
      <c r="M325" s="11">
        <v>3</v>
      </c>
      <c r="N325" s="11">
        <v>4</v>
      </c>
      <c r="O325" s="11">
        <v>3</v>
      </c>
      <c r="P325" s="135">
        <f t="shared" si="65"/>
        <v>17</v>
      </c>
      <c r="Q325" s="135">
        <f t="shared" si="66"/>
        <v>0.85000000000000009</v>
      </c>
      <c r="R325" s="108">
        <f t="shared" si="55"/>
        <v>1.5499999999999998</v>
      </c>
      <c r="S325" s="108">
        <f t="shared" si="56"/>
        <v>1.35</v>
      </c>
      <c r="T325" s="108">
        <f t="shared" si="57"/>
        <v>1.5</v>
      </c>
      <c r="U325" s="108">
        <f t="shared" si="58"/>
        <v>1.4</v>
      </c>
      <c r="V325" s="108">
        <f t="shared" si="59"/>
        <v>1.5</v>
      </c>
      <c r="W325" s="26">
        <f t="shared" si="60"/>
        <v>60</v>
      </c>
      <c r="X325" s="150">
        <f t="shared" si="61"/>
        <v>12</v>
      </c>
      <c r="Y325" s="142">
        <v>45</v>
      </c>
      <c r="Z325" s="133">
        <f t="shared" si="62"/>
        <v>36</v>
      </c>
      <c r="AA325" s="111"/>
      <c r="AB325" s="111"/>
    </row>
    <row r="326" spans="1:28" x14ac:dyDescent="0.3">
      <c r="A326" s="105">
        <v>320</v>
      </c>
      <c r="B326" s="140">
        <v>671520</v>
      </c>
      <c r="C326" s="141" t="s">
        <v>425</v>
      </c>
      <c r="D326" s="153">
        <v>5</v>
      </c>
      <c r="E326" s="153">
        <v>6</v>
      </c>
      <c r="F326" s="153">
        <v>8</v>
      </c>
      <c r="G326" s="153">
        <v>6</v>
      </c>
      <c r="H326" s="153">
        <v>5</v>
      </c>
      <c r="I326" s="134">
        <f t="shared" si="63"/>
        <v>30</v>
      </c>
      <c r="J326" s="134">
        <f t="shared" si="64"/>
        <v>4.5</v>
      </c>
      <c r="K326" s="11">
        <v>4</v>
      </c>
      <c r="L326" s="11">
        <v>2.2000000000000002</v>
      </c>
      <c r="M326" s="11">
        <v>3</v>
      </c>
      <c r="N326" s="11">
        <v>2</v>
      </c>
      <c r="O326" s="11">
        <v>2.5</v>
      </c>
      <c r="P326" s="135">
        <f t="shared" si="65"/>
        <v>13.7</v>
      </c>
      <c r="Q326" s="135">
        <f t="shared" si="66"/>
        <v>0.68500000000000005</v>
      </c>
      <c r="R326" s="108">
        <f t="shared" si="55"/>
        <v>0.95</v>
      </c>
      <c r="S326" s="108">
        <f t="shared" si="56"/>
        <v>1.01</v>
      </c>
      <c r="T326" s="108">
        <f t="shared" si="57"/>
        <v>1.35</v>
      </c>
      <c r="U326" s="108">
        <f t="shared" si="58"/>
        <v>0.99999999999999989</v>
      </c>
      <c r="V326" s="108">
        <f t="shared" si="59"/>
        <v>0.875</v>
      </c>
      <c r="W326" s="26">
        <f t="shared" si="60"/>
        <v>43.7</v>
      </c>
      <c r="X326" s="150">
        <f t="shared" si="61"/>
        <v>8.74</v>
      </c>
      <c r="Y326" s="142">
        <v>50</v>
      </c>
      <c r="Z326" s="133">
        <f t="shared" si="62"/>
        <v>40</v>
      </c>
      <c r="AA326" s="111"/>
      <c r="AB326" s="111"/>
    </row>
    <row r="327" spans="1:28" x14ac:dyDescent="0.3">
      <c r="A327" s="105">
        <v>321</v>
      </c>
      <c r="B327" s="140">
        <v>671521</v>
      </c>
      <c r="C327" s="141" t="s">
        <v>426</v>
      </c>
      <c r="D327" s="153">
        <v>9</v>
      </c>
      <c r="E327" s="153">
        <v>8</v>
      </c>
      <c r="F327" s="153">
        <v>6</v>
      </c>
      <c r="G327" s="153">
        <v>8</v>
      </c>
      <c r="H327" s="153">
        <v>6</v>
      </c>
      <c r="I327" s="134">
        <f t="shared" si="63"/>
        <v>37</v>
      </c>
      <c r="J327" s="134">
        <f t="shared" si="64"/>
        <v>5.55</v>
      </c>
      <c r="K327" s="11">
        <v>2.5</v>
      </c>
      <c r="L327" s="11">
        <v>3</v>
      </c>
      <c r="M327" s="11">
        <v>1</v>
      </c>
      <c r="N327" s="11">
        <v>2.2999999999999998</v>
      </c>
      <c r="O327" s="11">
        <v>3</v>
      </c>
      <c r="P327" s="135">
        <f t="shared" si="65"/>
        <v>11.8</v>
      </c>
      <c r="Q327" s="135">
        <f t="shared" si="66"/>
        <v>0.59000000000000008</v>
      </c>
      <c r="R327" s="108">
        <f t="shared" si="55"/>
        <v>1.4749999999999999</v>
      </c>
      <c r="S327" s="108">
        <f t="shared" si="56"/>
        <v>1.35</v>
      </c>
      <c r="T327" s="108">
        <f t="shared" si="57"/>
        <v>0.95</v>
      </c>
      <c r="U327" s="108">
        <f t="shared" si="58"/>
        <v>1.3149999999999999</v>
      </c>
      <c r="V327" s="108">
        <f t="shared" si="59"/>
        <v>1.0499999999999998</v>
      </c>
      <c r="W327" s="26">
        <f t="shared" si="60"/>
        <v>48.8</v>
      </c>
      <c r="X327" s="150">
        <f t="shared" si="61"/>
        <v>9.76</v>
      </c>
      <c r="Y327" s="142">
        <v>22</v>
      </c>
      <c r="Z327" s="133">
        <f t="shared" si="62"/>
        <v>17.600000000000001</v>
      </c>
      <c r="AA327" s="111"/>
      <c r="AB327" s="111"/>
    </row>
    <row r="328" spans="1:28" x14ac:dyDescent="0.3">
      <c r="A328" s="105">
        <v>322</v>
      </c>
      <c r="B328" s="140">
        <v>671522</v>
      </c>
      <c r="C328" s="141" t="s">
        <v>427</v>
      </c>
      <c r="D328" s="153">
        <v>8</v>
      </c>
      <c r="E328" s="153">
        <v>6</v>
      </c>
      <c r="F328" s="153">
        <v>9</v>
      </c>
      <c r="G328" s="153">
        <v>8</v>
      </c>
      <c r="H328" s="153">
        <v>6</v>
      </c>
      <c r="I328" s="134">
        <f t="shared" si="63"/>
        <v>37</v>
      </c>
      <c r="J328" s="134">
        <f t="shared" si="64"/>
        <v>5.55</v>
      </c>
      <c r="K328" s="11">
        <v>3</v>
      </c>
      <c r="L328" s="11">
        <v>2.2999999999999998</v>
      </c>
      <c r="M328" s="11">
        <v>4</v>
      </c>
      <c r="N328" s="11">
        <v>2</v>
      </c>
      <c r="O328" s="11">
        <v>1</v>
      </c>
      <c r="P328" s="135">
        <f t="shared" si="65"/>
        <v>12.3</v>
      </c>
      <c r="Q328" s="135">
        <f t="shared" si="66"/>
        <v>0.6150000000000001</v>
      </c>
      <c r="R328" s="108">
        <f t="shared" ref="R328:R358" si="67">D328*0.15+K328:K328*0.05</f>
        <v>1.35</v>
      </c>
      <c r="S328" s="108">
        <f t="shared" ref="S328:S358" si="68">E328*0.15+L328:L328*0.05</f>
        <v>1.0149999999999999</v>
      </c>
      <c r="T328" s="108">
        <f t="shared" ref="T328:T358" si="69">F328*0.15+M328:M328*0.05</f>
        <v>1.5499999999999998</v>
      </c>
      <c r="U328" s="108">
        <f t="shared" ref="U328:U358" si="70">G328*0.15+N328:N328*0.05</f>
        <v>1.3</v>
      </c>
      <c r="V328" s="108">
        <f t="shared" ref="V328:V358" si="71">H328*0.15+O328:O328*0.05</f>
        <v>0.95</v>
      </c>
      <c r="W328" s="26">
        <f t="shared" ref="W328:W358" si="72">I328+P328</f>
        <v>49.3</v>
      </c>
      <c r="X328" s="150">
        <f t="shared" ref="X328:X358" si="73">W328*0.2</f>
        <v>9.86</v>
      </c>
      <c r="Y328" s="142">
        <v>42</v>
      </c>
      <c r="Z328" s="133">
        <f t="shared" ref="Z328:Z358" si="74">Y328*0.8</f>
        <v>33.6</v>
      </c>
      <c r="AA328" s="111"/>
      <c r="AB328" s="111"/>
    </row>
    <row r="329" spans="1:28" x14ac:dyDescent="0.3">
      <c r="A329" s="105">
        <v>323</v>
      </c>
      <c r="B329" s="140">
        <v>671523</v>
      </c>
      <c r="C329" s="141" t="s">
        <v>428</v>
      </c>
      <c r="D329" s="153">
        <v>4</v>
      </c>
      <c r="E329" s="153">
        <v>5</v>
      </c>
      <c r="F329" s="153">
        <v>6</v>
      </c>
      <c r="G329" s="153">
        <v>5</v>
      </c>
      <c r="H329" s="153">
        <v>4</v>
      </c>
      <c r="I329" s="134">
        <f t="shared" si="63"/>
        <v>24</v>
      </c>
      <c r="J329" s="134">
        <f t="shared" si="64"/>
        <v>3.5999999999999996</v>
      </c>
      <c r="K329" s="11">
        <v>2</v>
      </c>
      <c r="L329" s="11">
        <v>2.5</v>
      </c>
      <c r="M329" s="11">
        <v>4</v>
      </c>
      <c r="N329" s="11">
        <v>3</v>
      </c>
      <c r="O329" s="11">
        <v>4</v>
      </c>
      <c r="P329" s="135">
        <f t="shared" si="65"/>
        <v>15.5</v>
      </c>
      <c r="Q329" s="135">
        <f t="shared" si="66"/>
        <v>0.77500000000000002</v>
      </c>
      <c r="R329" s="108">
        <f t="shared" si="67"/>
        <v>0.7</v>
      </c>
      <c r="S329" s="108">
        <f t="shared" si="68"/>
        <v>0.875</v>
      </c>
      <c r="T329" s="108">
        <f t="shared" si="69"/>
        <v>1.0999999999999999</v>
      </c>
      <c r="U329" s="108">
        <f t="shared" si="70"/>
        <v>0.9</v>
      </c>
      <c r="V329" s="108">
        <f t="shared" si="71"/>
        <v>0.8</v>
      </c>
      <c r="W329" s="26">
        <f t="shared" si="72"/>
        <v>39.5</v>
      </c>
      <c r="X329" s="150">
        <f t="shared" si="73"/>
        <v>7.9</v>
      </c>
      <c r="Y329" s="142">
        <v>26</v>
      </c>
      <c r="Z329" s="133">
        <f t="shared" si="74"/>
        <v>20.8</v>
      </c>
      <c r="AA329" s="111"/>
      <c r="AB329" s="111"/>
    </row>
    <row r="330" spans="1:28" x14ac:dyDescent="0.3">
      <c r="A330" s="105">
        <v>324</v>
      </c>
      <c r="B330" s="140">
        <v>671524</v>
      </c>
      <c r="C330" s="141" t="s">
        <v>429</v>
      </c>
      <c r="D330" s="153">
        <v>8</v>
      </c>
      <c r="E330" s="153">
        <v>9</v>
      </c>
      <c r="F330" s="153">
        <v>8</v>
      </c>
      <c r="G330" s="153">
        <v>9</v>
      </c>
      <c r="H330" s="153">
        <v>8</v>
      </c>
      <c r="I330" s="134">
        <f t="shared" si="63"/>
        <v>42</v>
      </c>
      <c r="J330" s="134">
        <f t="shared" si="64"/>
        <v>6.3</v>
      </c>
      <c r="K330" s="11">
        <v>2.5</v>
      </c>
      <c r="L330" s="11">
        <v>3</v>
      </c>
      <c r="M330" s="11">
        <v>2</v>
      </c>
      <c r="N330" s="11">
        <v>4</v>
      </c>
      <c r="O330" s="11">
        <v>3</v>
      </c>
      <c r="P330" s="135">
        <f t="shared" si="65"/>
        <v>14.5</v>
      </c>
      <c r="Q330" s="135">
        <f t="shared" si="66"/>
        <v>0.72500000000000009</v>
      </c>
      <c r="R330" s="108">
        <f t="shared" si="67"/>
        <v>1.325</v>
      </c>
      <c r="S330" s="108">
        <f t="shared" si="68"/>
        <v>1.5</v>
      </c>
      <c r="T330" s="108">
        <f t="shared" si="69"/>
        <v>1.3</v>
      </c>
      <c r="U330" s="108">
        <f t="shared" si="70"/>
        <v>1.5499999999999998</v>
      </c>
      <c r="V330" s="108">
        <f t="shared" si="71"/>
        <v>1.35</v>
      </c>
      <c r="W330" s="26">
        <f t="shared" si="72"/>
        <v>56.5</v>
      </c>
      <c r="X330" s="150">
        <f t="shared" si="73"/>
        <v>11.3</v>
      </c>
      <c r="Y330" s="142">
        <v>62</v>
      </c>
      <c r="Z330" s="133">
        <f t="shared" si="74"/>
        <v>49.6</v>
      </c>
      <c r="AA330" s="111"/>
      <c r="AB330" s="111"/>
    </row>
    <row r="331" spans="1:28" x14ac:dyDescent="0.3">
      <c r="A331" s="105">
        <v>325</v>
      </c>
      <c r="B331" s="140">
        <v>671525</v>
      </c>
      <c r="C331" s="141" t="s">
        <v>430</v>
      </c>
      <c r="D331" s="153">
        <v>8</v>
      </c>
      <c r="E331" s="153">
        <v>6</v>
      </c>
      <c r="F331" s="153">
        <v>8</v>
      </c>
      <c r="G331" s="153">
        <v>9</v>
      </c>
      <c r="H331" s="153">
        <v>8</v>
      </c>
      <c r="I331" s="134">
        <f t="shared" si="63"/>
        <v>39</v>
      </c>
      <c r="J331" s="134">
        <f t="shared" si="64"/>
        <v>5.85</v>
      </c>
      <c r="K331" s="11">
        <v>4</v>
      </c>
      <c r="L331" s="11">
        <v>3</v>
      </c>
      <c r="M331" s="11">
        <v>2.4</v>
      </c>
      <c r="N331" s="11">
        <v>2.2999999999999998</v>
      </c>
      <c r="O331" s="11">
        <v>4</v>
      </c>
      <c r="P331" s="135">
        <f t="shared" si="65"/>
        <v>15.7</v>
      </c>
      <c r="Q331" s="135">
        <f t="shared" si="66"/>
        <v>0.78500000000000003</v>
      </c>
      <c r="R331" s="108">
        <f t="shared" si="67"/>
        <v>1.4</v>
      </c>
      <c r="S331" s="108">
        <f t="shared" si="68"/>
        <v>1.0499999999999998</v>
      </c>
      <c r="T331" s="108">
        <f t="shared" si="69"/>
        <v>1.3199999999999998</v>
      </c>
      <c r="U331" s="108">
        <f t="shared" si="70"/>
        <v>1.4649999999999999</v>
      </c>
      <c r="V331" s="108">
        <f t="shared" si="71"/>
        <v>1.4</v>
      </c>
      <c r="W331" s="26">
        <f t="shared" si="72"/>
        <v>54.7</v>
      </c>
      <c r="X331" s="150">
        <f t="shared" si="73"/>
        <v>10.940000000000001</v>
      </c>
      <c r="Y331" s="142">
        <v>42</v>
      </c>
      <c r="Z331" s="133">
        <f t="shared" si="74"/>
        <v>33.6</v>
      </c>
      <c r="AA331" s="111"/>
      <c r="AB331" s="111"/>
    </row>
    <row r="332" spans="1:28" x14ac:dyDescent="0.3">
      <c r="A332" s="105">
        <v>326</v>
      </c>
      <c r="B332" s="140">
        <v>671526</v>
      </c>
      <c r="C332" s="141" t="s">
        <v>431</v>
      </c>
      <c r="D332" s="153">
        <v>14</v>
      </c>
      <c r="E332" s="153">
        <v>12</v>
      </c>
      <c r="F332" s="153">
        <v>10</v>
      </c>
      <c r="G332" s="153">
        <v>10.5</v>
      </c>
      <c r="H332" s="153">
        <v>12</v>
      </c>
      <c r="I332" s="134">
        <f t="shared" si="63"/>
        <v>58.5</v>
      </c>
      <c r="J332" s="134">
        <f t="shared" si="64"/>
        <v>8.7750000000000004</v>
      </c>
      <c r="K332" s="11">
        <v>3.3</v>
      </c>
      <c r="L332" s="11">
        <v>4</v>
      </c>
      <c r="M332" s="11">
        <v>3</v>
      </c>
      <c r="N332" s="11">
        <v>4</v>
      </c>
      <c r="O332" s="11">
        <v>3.3</v>
      </c>
      <c r="P332" s="135">
        <f t="shared" si="65"/>
        <v>17.600000000000001</v>
      </c>
      <c r="Q332" s="135">
        <f t="shared" si="66"/>
        <v>0.88000000000000012</v>
      </c>
      <c r="R332" s="108">
        <f t="shared" si="67"/>
        <v>2.2650000000000001</v>
      </c>
      <c r="S332" s="108">
        <f t="shared" si="68"/>
        <v>1.9999999999999998</v>
      </c>
      <c r="T332" s="108">
        <f t="shared" si="69"/>
        <v>1.65</v>
      </c>
      <c r="U332" s="108">
        <f t="shared" si="70"/>
        <v>1.7749999999999999</v>
      </c>
      <c r="V332" s="108">
        <f t="shared" si="71"/>
        <v>1.9649999999999999</v>
      </c>
      <c r="W332" s="26">
        <f t="shared" si="72"/>
        <v>76.099999999999994</v>
      </c>
      <c r="X332" s="150">
        <f t="shared" si="73"/>
        <v>15.219999999999999</v>
      </c>
      <c r="Y332" s="142">
        <v>62</v>
      </c>
      <c r="Z332" s="133">
        <f t="shared" si="74"/>
        <v>49.6</v>
      </c>
      <c r="AA332" s="111"/>
      <c r="AB332" s="111"/>
    </row>
    <row r="333" spans="1:28" x14ac:dyDescent="0.3">
      <c r="A333" s="105">
        <v>327</v>
      </c>
      <c r="B333" s="140">
        <v>671527</v>
      </c>
      <c r="C333" s="141" t="s">
        <v>432</v>
      </c>
      <c r="D333" s="153">
        <v>15</v>
      </c>
      <c r="E333" s="153">
        <v>14</v>
      </c>
      <c r="F333" s="153">
        <v>13</v>
      </c>
      <c r="G333" s="153">
        <v>10.5</v>
      </c>
      <c r="H333" s="153">
        <v>12</v>
      </c>
      <c r="I333" s="134">
        <f t="shared" si="63"/>
        <v>64.5</v>
      </c>
      <c r="J333" s="134">
        <f t="shared" si="64"/>
        <v>9.6749999999999989</v>
      </c>
      <c r="K333" s="11">
        <v>4</v>
      </c>
      <c r="L333" s="11">
        <v>3</v>
      </c>
      <c r="M333" s="11">
        <v>4</v>
      </c>
      <c r="N333" s="11">
        <v>3</v>
      </c>
      <c r="O333" s="11">
        <v>3.2</v>
      </c>
      <c r="P333" s="135">
        <f t="shared" si="65"/>
        <v>17.2</v>
      </c>
      <c r="Q333" s="135">
        <f t="shared" si="66"/>
        <v>0.86</v>
      </c>
      <c r="R333" s="108">
        <f t="shared" si="67"/>
        <v>2.4500000000000002</v>
      </c>
      <c r="S333" s="108">
        <f t="shared" si="68"/>
        <v>2.25</v>
      </c>
      <c r="T333" s="108">
        <f t="shared" si="69"/>
        <v>2.15</v>
      </c>
      <c r="U333" s="108">
        <f t="shared" si="70"/>
        <v>1.7250000000000001</v>
      </c>
      <c r="V333" s="108">
        <f t="shared" si="71"/>
        <v>1.96</v>
      </c>
      <c r="W333" s="26">
        <f t="shared" si="72"/>
        <v>81.7</v>
      </c>
      <c r="X333" s="150">
        <f t="shared" si="73"/>
        <v>16.34</v>
      </c>
      <c r="Y333" s="142">
        <v>65</v>
      </c>
      <c r="Z333" s="133">
        <f t="shared" si="74"/>
        <v>52</v>
      </c>
      <c r="AA333" s="111"/>
      <c r="AB333" s="111"/>
    </row>
    <row r="334" spans="1:28" x14ac:dyDescent="0.3">
      <c r="A334" s="105">
        <v>328</v>
      </c>
      <c r="B334" s="140">
        <v>671528</v>
      </c>
      <c r="C334" s="141" t="s">
        <v>433</v>
      </c>
      <c r="D334" s="153">
        <v>15</v>
      </c>
      <c r="E334" s="153">
        <v>14</v>
      </c>
      <c r="F334" s="153">
        <v>12.5</v>
      </c>
      <c r="G334" s="153">
        <v>13.5</v>
      </c>
      <c r="H334" s="153">
        <v>13</v>
      </c>
      <c r="I334" s="134">
        <f t="shared" si="63"/>
        <v>68</v>
      </c>
      <c r="J334" s="134">
        <f t="shared" si="64"/>
        <v>10.199999999999999</v>
      </c>
      <c r="K334" s="11">
        <v>4</v>
      </c>
      <c r="L334" s="11">
        <v>3</v>
      </c>
      <c r="M334" s="11">
        <v>3</v>
      </c>
      <c r="N334" s="11">
        <v>3</v>
      </c>
      <c r="O334" s="11">
        <v>2</v>
      </c>
      <c r="P334" s="135">
        <f t="shared" si="65"/>
        <v>15</v>
      </c>
      <c r="Q334" s="135">
        <f t="shared" si="66"/>
        <v>0.75</v>
      </c>
      <c r="R334" s="108">
        <f t="shared" si="67"/>
        <v>2.4500000000000002</v>
      </c>
      <c r="S334" s="108">
        <f t="shared" si="68"/>
        <v>2.25</v>
      </c>
      <c r="T334" s="108">
        <f t="shared" si="69"/>
        <v>2.0249999999999999</v>
      </c>
      <c r="U334" s="108">
        <f t="shared" si="70"/>
        <v>2.1749999999999998</v>
      </c>
      <c r="V334" s="108">
        <f t="shared" si="71"/>
        <v>2.0499999999999998</v>
      </c>
      <c r="W334" s="26">
        <f t="shared" si="72"/>
        <v>83</v>
      </c>
      <c r="X334" s="150">
        <f t="shared" si="73"/>
        <v>16.600000000000001</v>
      </c>
      <c r="Y334" s="142">
        <v>70</v>
      </c>
      <c r="Z334" s="133">
        <f t="shared" si="74"/>
        <v>56</v>
      </c>
      <c r="AA334" s="111"/>
      <c r="AB334" s="111"/>
    </row>
    <row r="335" spans="1:28" x14ac:dyDescent="0.3">
      <c r="A335" s="105">
        <v>329</v>
      </c>
      <c r="B335" s="140">
        <v>671529</v>
      </c>
      <c r="C335" s="141" t="s">
        <v>434</v>
      </c>
      <c r="D335" s="153"/>
      <c r="E335" s="153"/>
      <c r="F335" s="153"/>
      <c r="G335" s="153"/>
      <c r="H335" s="153"/>
      <c r="I335" s="134"/>
      <c r="J335" s="134"/>
      <c r="K335" s="11"/>
      <c r="L335" s="11"/>
      <c r="M335" s="11"/>
      <c r="N335" s="11"/>
      <c r="O335" s="11"/>
      <c r="P335" s="135">
        <f t="shared" si="65"/>
        <v>0</v>
      </c>
      <c r="Q335" s="135">
        <f t="shared" si="66"/>
        <v>0</v>
      </c>
      <c r="R335" s="108">
        <f t="shared" si="67"/>
        <v>0</v>
      </c>
      <c r="S335" s="108">
        <f t="shared" si="68"/>
        <v>0</v>
      </c>
      <c r="T335" s="108">
        <f t="shared" si="69"/>
        <v>0</v>
      </c>
      <c r="U335" s="108">
        <f t="shared" si="70"/>
        <v>0</v>
      </c>
      <c r="V335" s="108">
        <f t="shared" si="71"/>
        <v>0</v>
      </c>
      <c r="W335" s="26">
        <f t="shared" si="72"/>
        <v>0</v>
      </c>
      <c r="X335" s="150">
        <f t="shared" si="73"/>
        <v>0</v>
      </c>
      <c r="Y335" s="142" t="s">
        <v>105</v>
      </c>
      <c r="Z335" s="133" t="e">
        <f t="shared" si="74"/>
        <v>#VALUE!</v>
      </c>
      <c r="AA335" s="111"/>
      <c r="AB335" s="111"/>
    </row>
    <row r="336" spans="1:28" x14ac:dyDescent="0.3">
      <c r="A336" s="105">
        <v>330</v>
      </c>
      <c r="B336" s="140">
        <v>671530</v>
      </c>
      <c r="C336" s="141" t="s">
        <v>435</v>
      </c>
      <c r="D336" s="153">
        <v>14</v>
      </c>
      <c r="E336" s="153">
        <v>15</v>
      </c>
      <c r="F336" s="153">
        <v>16</v>
      </c>
      <c r="G336" s="153">
        <v>15</v>
      </c>
      <c r="H336" s="153">
        <v>10</v>
      </c>
      <c r="I336" s="134">
        <f t="shared" si="63"/>
        <v>70</v>
      </c>
      <c r="J336" s="134">
        <f t="shared" si="64"/>
        <v>10.5</v>
      </c>
      <c r="K336" s="11">
        <v>3.5</v>
      </c>
      <c r="L336" s="11">
        <v>4</v>
      </c>
      <c r="M336" s="11">
        <v>3</v>
      </c>
      <c r="N336" s="11">
        <v>2.2999999999999998</v>
      </c>
      <c r="O336" s="11">
        <v>3</v>
      </c>
      <c r="P336" s="135">
        <f t="shared" si="65"/>
        <v>15.8</v>
      </c>
      <c r="Q336" s="135">
        <f t="shared" si="66"/>
        <v>0.79</v>
      </c>
      <c r="R336" s="108">
        <f t="shared" si="67"/>
        <v>2.2749999999999999</v>
      </c>
      <c r="S336" s="108">
        <f t="shared" si="68"/>
        <v>2.4500000000000002</v>
      </c>
      <c r="T336" s="108">
        <f t="shared" si="69"/>
        <v>2.5499999999999998</v>
      </c>
      <c r="U336" s="108">
        <f t="shared" si="70"/>
        <v>2.3650000000000002</v>
      </c>
      <c r="V336" s="108">
        <f t="shared" si="71"/>
        <v>1.65</v>
      </c>
      <c r="W336" s="26">
        <f t="shared" si="72"/>
        <v>85.8</v>
      </c>
      <c r="X336" s="150">
        <f t="shared" si="73"/>
        <v>17.16</v>
      </c>
      <c r="Y336" s="142">
        <v>65</v>
      </c>
      <c r="Z336" s="133">
        <f t="shared" si="74"/>
        <v>52</v>
      </c>
      <c r="AA336" s="111"/>
      <c r="AB336" s="111"/>
    </row>
    <row r="337" spans="1:28" x14ac:dyDescent="0.3">
      <c r="A337" s="105">
        <v>331</v>
      </c>
      <c r="B337" s="140">
        <v>671531</v>
      </c>
      <c r="C337" s="141" t="s">
        <v>436</v>
      </c>
      <c r="D337" s="153">
        <v>8</v>
      </c>
      <c r="E337" s="153">
        <v>9</v>
      </c>
      <c r="F337" s="153">
        <v>8</v>
      </c>
      <c r="G337" s="153">
        <v>12</v>
      </c>
      <c r="H337" s="153">
        <v>15</v>
      </c>
      <c r="I337" s="134">
        <f t="shared" si="63"/>
        <v>52</v>
      </c>
      <c r="J337" s="134">
        <f t="shared" si="64"/>
        <v>7.8</v>
      </c>
      <c r="K337" s="11">
        <v>4</v>
      </c>
      <c r="L337" s="11">
        <v>3</v>
      </c>
      <c r="M337" s="11">
        <v>4.2</v>
      </c>
      <c r="N337" s="11">
        <v>3</v>
      </c>
      <c r="O337" s="11">
        <v>4</v>
      </c>
      <c r="P337" s="135">
        <f t="shared" si="65"/>
        <v>18.2</v>
      </c>
      <c r="Q337" s="135">
        <f t="shared" si="66"/>
        <v>0.91</v>
      </c>
      <c r="R337" s="108">
        <f t="shared" si="67"/>
        <v>1.4</v>
      </c>
      <c r="S337" s="108">
        <f t="shared" si="68"/>
        <v>1.5</v>
      </c>
      <c r="T337" s="108">
        <f t="shared" si="69"/>
        <v>1.41</v>
      </c>
      <c r="U337" s="108">
        <f t="shared" si="70"/>
        <v>1.9499999999999997</v>
      </c>
      <c r="V337" s="108">
        <f t="shared" si="71"/>
        <v>2.4500000000000002</v>
      </c>
      <c r="W337" s="26">
        <f t="shared" si="72"/>
        <v>70.2</v>
      </c>
      <c r="X337" s="150">
        <f t="shared" si="73"/>
        <v>14.040000000000001</v>
      </c>
      <c r="Y337" s="142">
        <v>58</v>
      </c>
      <c r="Z337" s="133">
        <f t="shared" si="74"/>
        <v>46.400000000000006</v>
      </c>
      <c r="AA337" s="111"/>
      <c r="AB337" s="111"/>
    </row>
    <row r="338" spans="1:28" x14ac:dyDescent="0.3">
      <c r="A338" s="105">
        <v>332</v>
      </c>
      <c r="B338" s="140">
        <v>671532</v>
      </c>
      <c r="C338" s="141" t="s">
        <v>437</v>
      </c>
      <c r="D338" s="153">
        <v>13</v>
      </c>
      <c r="E338" s="153">
        <v>15</v>
      </c>
      <c r="F338" s="153">
        <v>14</v>
      </c>
      <c r="G338" s="153">
        <v>14.5</v>
      </c>
      <c r="H338" s="153">
        <v>12</v>
      </c>
      <c r="I338" s="134">
        <f t="shared" si="63"/>
        <v>68.5</v>
      </c>
      <c r="J338" s="134">
        <f t="shared" si="64"/>
        <v>10.275</v>
      </c>
      <c r="K338" s="11">
        <v>3</v>
      </c>
      <c r="L338" s="11">
        <v>4</v>
      </c>
      <c r="M338" s="11">
        <v>5</v>
      </c>
      <c r="N338" s="11">
        <v>3</v>
      </c>
      <c r="O338" s="11">
        <v>2.1</v>
      </c>
      <c r="P338" s="135">
        <f t="shared" si="65"/>
        <v>17.100000000000001</v>
      </c>
      <c r="Q338" s="135">
        <f t="shared" si="66"/>
        <v>0.85500000000000009</v>
      </c>
      <c r="R338" s="108">
        <f t="shared" si="67"/>
        <v>2.1</v>
      </c>
      <c r="S338" s="108">
        <f t="shared" si="68"/>
        <v>2.4500000000000002</v>
      </c>
      <c r="T338" s="108">
        <f t="shared" si="69"/>
        <v>2.35</v>
      </c>
      <c r="U338" s="108">
        <f t="shared" si="70"/>
        <v>2.3249999999999997</v>
      </c>
      <c r="V338" s="108">
        <f t="shared" si="71"/>
        <v>1.9049999999999998</v>
      </c>
      <c r="W338" s="26">
        <f t="shared" si="72"/>
        <v>85.6</v>
      </c>
      <c r="X338" s="150">
        <f t="shared" si="73"/>
        <v>17.12</v>
      </c>
      <c r="Y338" s="142">
        <v>65</v>
      </c>
      <c r="Z338" s="133">
        <f t="shared" si="74"/>
        <v>52</v>
      </c>
      <c r="AA338" s="111"/>
      <c r="AB338" s="111"/>
    </row>
    <row r="339" spans="1:28" x14ac:dyDescent="0.3">
      <c r="A339" s="105">
        <v>333</v>
      </c>
      <c r="B339" s="140">
        <v>671533</v>
      </c>
      <c r="C339" s="141" t="s">
        <v>438</v>
      </c>
      <c r="D339" s="153">
        <v>12</v>
      </c>
      <c r="E339" s="153">
        <v>12.5</v>
      </c>
      <c r="F339" s="153">
        <v>9</v>
      </c>
      <c r="G339" s="153">
        <v>12</v>
      </c>
      <c r="H339" s="153">
        <v>14</v>
      </c>
      <c r="I339" s="134">
        <f t="shared" si="63"/>
        <v>59.5</v>
      </c>
      <c r="J339" s="134">
        <f t="shared" si="64"/>
        <v>8.9249999999999989</v>
      </c>
      <c r="K339" s="11">
        <v>3</v>
      </c>
      <c r="L339" s="11">
        <v>3.2</v>
      </c>
      <c r="M339" s="11">
        <v>4</v>
      </c>
      <c r="N339" s="11">
        <v>4</v>
      </c>
      <c r="O339" s="11">
        <v>3</v>
      </c>
      <c r="P339" s="135">
        <f t="shared" si="65"/>
        <v>17.2</v>
      </c>
      <c r="Q339" s="135">
        <f t="shared" si="66"/>
        <v>0.86</v>
      </c>
      <c r="R339" s="108">
        <f t="shared" si="67"/>
        <v>1.9499999999999997</v>
      </c>
      <c r="S339" s="108">
        <f t="shared" si="68"/>
        <v>2.0350000000000001</v>
      </c>
      <c r="T339" s="108">
        <f t="shared" si="69"/>
        <v>1.5499999999999998</v>
      </c>
      <c r="U339" s="108">
        <f t="shared" si="70"/>
        <v>1.9999999999999998</v>
      </c>
      <c r="V339" s="108">
        <f t="shared" si="71"/>
        <v>2.25</v>
      </c>
      <c r="W339" s="26">
        <f t="shared" si="72"/>
        <v>76.7</v>
      </c>
      <c r="X339" s="150">
        <f t="shared" si="73"/>
        <v>15.340000000000002</v>
      </c>
      <c r="Y339" s="142">
        <v>61</v>
      </c>
      <c r="Z339" s="133">
        <f t="shared" si="74"/>
        <v>48.800000000000004</v>
      </c>
      <c r="AA339" s="111"/>
      <c r="AB339" s="111"/>
    </row>
    <row r="340" spans="1:28" x14ac:dyDescent="0.3">
      <c r="A340" s="105">
        <v>334</v>
      </c>
      <c r="B340" s="140">
        <v>671534</v>
      </c>
      <c r="C340" s="141" t="s">
        <v>439</v>
      </c>
      <c r="D340" s="153">
        <v>8</v>
      </c>
      <c r="E340" s="153">
        <v>9</v>
      </c>
      <c r="F340" s="153">
        <v>8</v>
      </c>
      <c r="G340" s="153">
        <v>9</v>
      </c>
      <c r="H340" s="153">
        <v>8</v>
      </c>
      <c r="I340" s="134">
        <f t="shared" si="63"/>
        <v>42</v>
      </c>
      <c r="J340" s="134">
        <f t="shared" si="64"/>
        <v>6.3</v>
      </c>
      <c r="K340" s="11">
        <v>3</v>
      </c>
      <c r="L340" s="11">
        <v>2.2999999999999998</v>
      </c>
      <c r="M340" s="11">
        <v>4</v>
      </c>
      <c r="N340" s="11">
        <v>3.2</v>
      </c>
      <c r="O340" s="11">
        <v>4</v>
      </c>
      <c r="P340" s="135">
        <f t="shared" si="65"/>
        <v>16.5</v>
      </c>
      <c r="Q340" s="135">
        <f t="shared" si="66"/>
        <v>0.82500000000000007</v>
      </c>
      <c r="R340" s="108">
        <f t="shared" si="67"/>
        <v>1.35</v>
      </c>
      <c r="S340" s="108">
        <f t="shared" si="68"/>
        <v>1.4649999999999999</v>
      </c>
      <c r="T340" s="108">
        <f t="shared" si="69"/>
        <v>1.4</v>
      </c>
      <c r="U340" s="108">
        <f t="shared" si="70"/>
        <v>1.5099999999999998</v>
      </c>
      <c r="V340" s="108">
        <f t="shared" si="71"/>
        <v>1.4</v>
      </c>
      <c r="W340" s="26">
        <f t="shared" si="72"/>
        <v>58.5</v>
      </c>
      <c r="X340" s="150">
        <f t="shared" si="73"/>
        <v>11.700000000000001</v>
      </c>
      <c r="Y340" s="142">
        <v>40</v>
      </c>
      <c r="Z340" s="133">
        <f t="shared" si="74"/>
        <v>32</v>
      </c>
      <c r="AA340" s="111"/>
      <c r="AB340" s="111"/>
    </row>
    <row r="341" spans="1:28" x14ac:dyDescent="0.3">
      <c r="A341" s="105">
        <v>335</v>
      </c>
      <c r="B341" s="140">
        <v>671535</v>
      </c>
      <c r="C341" s="141" t="s">
        <v>440</v>
      </c>
      <c r="D341" s="153">
        <v>12.5</v>
      </c>
      <c r="E341" s="153">
        <v>13</v>
      </c>
      <c r="F341" s="153">
        <v>14</v>
      </c>
      <c r="G341" s="153">
        <v>15</v>
      </c>
      <c r="H341" s="153">
        <v>12</v>
      </c>
      <c r="I341" s="134">
        <f t="shared" si="63"/>
        <v>66.5</v>
      </c>
      <c r="J341" s="134">
        <f t="shared" si="64"/>
        <v>9.9749999999999996</v>
      </c>
      <c r="K341" s="11">
        <v>3.2</v>
      </c>
      <c r="L341" s="11">
        <v>3</v>
      </c>
      <c r="M341" s="11">
        <v>4.0999999999999996</v>
      </c>
      <c r="N341" s="11">
        <v>3</v>
      </c>
      <c r="O341" s="11">
        <v>2.2000000000000002</v>
      </c>
      <c r="P341" s="135">
        <f t="shared" si="65"/>
        <v>15.5</v>
      </c>
      <c r="Q341" s="135">
        <f t="shared" si="66"/>
        <v>0.77500000000000002</v>
      </c>
      <c r="R341" s="108">
        <f t="shared" si="67"/>
        <v>2.0350000000000001</v>
      </c>
      <c r="S341" s="108">
        <f t="shared" si="68"/>
        <v>2.1</v>
      </c>
      <c r="T341" s="108">
        <f t="shared" si="69"/>
        <v>2.3050000000000002</v>
      </c>
      <c r="U341" s="108">
        <f t="shared" si="70"/>
        <v>2.4</v>
      </c>
      <c r="V341" s="108">
        <f t="shared" si="71"/>
        <v>1.91</v>
      </c>
      <c r="W341" s="26">
        <f t="shared" si="72"/>
        <v>82</v>
      </c>
      <c r="X341" s="150">
        <f t="shared" si="73"/>
        <v>16.400000000000002</v>
      </c>
      <c r="Y341" s="142">
        <v>54</v>
      </c>
      <c r="Z341" s="133">
        <f t="shared" si="74"/>
        <v>43.2</v>
      </c>
      <c r="AA341" s="111"/>
      <c r="AB341" s="111"/>
    </row>
    <row r="342" spans="1:28" x14ac:dyDescent="0.3">
      <c r="A342" s="105">
        <v>336</v>
      </c>
      <c r="B342" s="140">
        <v>671536</v>
      </c>
      <c r="C342" s="141" t="s">
        <v>441</v>
      </c>
      <c r="D342" s="153">
        <v>9</v>
      </c>
      <c r="E342" s="153">
        <v>12</v>
      </c>
      <c r="F342" s="153">
        <v>12.5</v>
      </c>
      <c r="G342" s="153">
        <v>13</v>
      </c>
      <c r="H342" s="153">
        <v>14</v>
      </c>
      <c r="I342" s="134">
        <f t="shared" si="63"/>
        <v>60.5</v>
      </c>
      <c r="J342" s="134">
        <f t="shared" si="64"/>
        <v>9.0749999999999993</v>
      </c>
      <c r="K342" s="11">
        <v>4</v>
      </c>
      <c r="L342" s="11">
        <v>3</v>
      </c>
      <c r="M342" s="11">
        <v>4.0999999999999996</v>
      </c>
      <c r="N342" s="11">
        <v>3</v>
      </c>
      <c r="O342" s="11">
        <v>2.2000000000000002</v>
      </c>
      <c r="P342" s="135">
        <f t="shared" si="65"/>
        <v>16.3</v>
      </c>
      <c r="Q342" s="135">
        <f t="shared" si="66"/>
        <v>0.81500000000000006</v>
      </c>
      <c r="R342" s="108">
        <f t="shared" si="67"/>
        <v>1.5499999999999998</v>
      </c>
      <c r="S342" s="108">
        <f t="shared" si="68"/>
        <v>1.9499999999999997</v>
      </c>
      <c r="T342" s="108">
        <f t="shared" si="69"/>
        <v>2.08</v>
      </c>
      <c r="U342" s="108">
        <f t="shared" si="70"/>
        <v>2.1</v>
      </c>
      <c r="V342" s="108">
        <f t="shared" si="71"/>
        <v>2.21</v>
      </c>
      <c r="W342" s="26">
        <f t="shared" si="72"/>
        <v>76.8</v>
      </c>
      <c r="X342" s="150">
        <f t="shared" si="73"/>
        <v>15.36</v>
      </c>
      <c r="Y342" s="142">
        <v>51</v>
      </c>
      <c r="Z342" s="133">
        <f t="shared" si="74"/>
        <v>40.800000000000004</v>
      </c>
      <c r="AA342" s="111"/>
      <c r="AB342" s="111"/>
    </row>
    <row r="343" spans="1:28" x14ac:dyDescent="0.3">
      <c r="A343" s="105">
        <v>337</v>
      </c>
      <c r="B343" s="140">
        <v>671537</v>
      </c>
      <c r="C343" s="141" t="s">
        <v>442</v>
      </c>
      <c r="D343" s="153">
        <v>18</v>
      </c>
      <c r="E343" s="153">
        <v>17</v>
      </c>
      <c r="F343" s="153">
        <v>16</v>
      </c>
      <c r="G343" s="153">
        <v>19</v>
      </c>
      <c r="H343" s="153">
        <v>15</v>
      </c>
      <c r="I343" s="134">
        <f t="shared" si="63"/>
        <v>85</v>
      </c>
      <c r="J343" s="134">
        <f t="shared" si="64"/>
        <v>12.75</v>
      </c>
      <c r="K343" s="11">
        <v>5</v>
      </c>
      <c r="L343" s="11">
        <v>4</v>
      </c>
      <c r="M343" s="11">
        <v>3.9</v>
      </c>
      <c r="N343" s="11">
        <v>4</v>
      </c>
      <c r="O343" s="11">
        <v>4.0999999999999996</v>
      </c>
      <c r="P343" s="135">
        <f t="shared" si="65"/>
        <v>21</v>
      </c>
      <c r="Q343" s="135">
        <f t="shared" si="66"/>
        <v>1.05</v>
      </c>
      <c r="R343" s="108">
        <f t="shared" si="67"/>
        <v>2.9499999999999997</v>
      </c>
      <c r="S343" s="108">
        <f t="shared" si="68"/>
        <v>2.75</v>
      </c>
      <c r="T343" s="108">
        <f t="shared" si="69"/>
        <v>2.5949999999999998</v>
      </c>
      <c r="U343" s="108">
        <f t="shared" si="70"/>
        <v>3.0500000000000003</v>
      </c>
      <c r="V343" s="108">
        <f t="shared" si="71"/>
        <v>2.4550000000000001</v>
      </c>
      <c r="W343" s="26">
        <f t="shared" si="72"/>
        <v>106</v>
      </c>
      <c r="X343" s="150">
        <f t="shared" si="73"/>
        <v>21.200000000000003</v>
      </c>
      <c r="Y343" s="142">
        <v>88</v>
      </c>
      <c r="Z343" s="133">
        <f t="shared" si="74"/>
        <v>70.400000000000006</v>
      </c>
      <c r="AA343" s="111"/>
      <c r="AB343" s="111"/>
    </row>
    <row r="344" spans="1:28" x14ac:dyDescent="0.3">
      <c r="A344" s="105">
        <v>338</v>
      </c>
      <c r="B344" s="140">
        <v>671538</v>
      </c>
      <c r="C344" s="141" t="s">
        <v>443</v>
      </c>
      <c r="D344" s="153">
        <v>12.5</v>
      </c>
      <c r="E344" s="153">
        <v>12.5</v>
      </c>
      <c r="F344" s="153">
        <v>10.5</v>
      </c>
      <c r="G344" s="153">
        <v>11</v>
      </c>
      <c r="H344" s="153">
        <v>11</v>
      </c>
      <c r="I344" s="134">
        <f t="shared" si="63"/>
        <v>57.5</v>
      </c>
      <c r="J344" s="134">
        <f t="shared" si="64"/>
        <v>8.625</v>
      </c>
      <c r="K344" s="11">
        <v>3</v>
      </c>
      <c r="L344" s="11">
        <v>4</v>
      </c>
      <c r="M344" s="11">
        <v>2</v>
      </c>
      <c r="N344" s="11">
        <v>3</v>
      </c>
      <c r="O344" s="11">
        <v>4</v>
      </c>
      <c r="P344" s="135">
        <f t="shared" si="65"/>
        <v>16</v>
      </c>
      <c r="Q344" s="135">
        <f t="shared" si="66"/>
        <v>0.8</v>
      </c>
      <c r="R344" s="108">
        <f t="shared" si="67"/>
        <v>2.0249999999999999</v>
      </c>
      <c r="S344" s="108">
        <f t="shared" si="68"/>
        <v>2.0750000000000002</v>
      </c>
      <c r="T344" s="108">
        <f t="shared" si="69"/>
        <v>1.675</v>
      </c>
      <c r="U344" s="108">
        <f t="shared" si="70"/>
        <v>1.7999999999999998</v>
      </c>
      <c r="V344" s="108">
        <f t="shared" si="71"/>
        <v>1.8499999999999999</v>
      </c>
      <c r="W344" s="26">
        <f t="shared" si="72"/>
        <v>73.5</v>
      </c>
      <c r="X344" s="150">
        <f t="shared" si="73"/>
        <v>14.700000000000001</v>
      </c>
      <c r="Y344" s="142">
        <v>48</v>
      </c>
      <c r="Z344" s="133">
        <f t="shared" si="74"/>
        <v>38.400000000000006</v>
      </c>
      <c r="AA344" s="111"/>
      <c r="AB344" s="111"/>
    </row>
    <row r="345" spans="1:28" x14ac:dyDescent="0.3">
      <c r="A345" s="105">
        <v>339</v>
      </c>
      <c r="B345" s="140">
        <v>671539</v>
      </c>
      <c r="C345" s="141" t="s">
        <v>444</v>
      </c>
      <c r="D345" s="153">
        <v>12.5</v>
      </c>
      <c r="E345" s="153">
        <v>13</v>
      </c>
      <c r="F345" s="153">
        <v>14</v>
      </c>
      <c r="G345" s="153">
        <v>12</v>
      </c>
      <c r="H345" s="153">
        <v>12</v>
      </c>
      <c r="I345" s="134">
        <f t="shared" si="63"/>
        <v>63.5</v>
      </c>
      <c r="J345" s="134">
        <f t="shared" si="64"/>
        <v>9.5250000000000004</v>
      </c>
      <c r="K345" s="11">
        <v>3.1</v>
      </c>
      <c r="L345" s="11">
        <v>4</v>
      </c>
      <c r="M345" s="11">
        <v>3</v>
      </c>
      <c r="N345" s="11">
        <v>2.2000000000000002</v>
      </c>
      <c r="O345" s="11">
        <v>3</v>
      </c>
      <c r="P345" s="135">
        <f t="shared" si="65"/>
        <v>15.3</v>
      </c>
      <c r="Q345" s="135">
        <f t="shared" si="66"/>
        <v>0.76500000000000012</v>
      </c>
      <c r="R345" s="108">
        <f t="shared" si="67"/>
        <v>2.0300000000000002</v>
      </c>
      <c r="S345" s="108">
        <f t="shared" si="68"/>
        <v>2.15</v>
      </c>
      <c r="T345" s="108">
        <f t="shared" si="69"/>
        <v>2.25</v>
      </c>
      <c r="U345" s="108">
        <f t="shared" si="70"/>
        <v>1.91</v>
      </c>
      <c r="V345" s="108">
        <f t="shared" si="71"/>
        <v>1.9499999999999997</v>
      </c>
      <c r="W345" s="26">
        <f t="shared" si="72"/>
        <v>78.8</v>
      </c>
      <c r="X345" s="150">
        <f t="shared" si="73"/>
        <v>15.76</v>
      </c>
      <c r="Y345" s="142">
        <v>66</v>
      </c>
      <c r="Z345" s="133">
        <f t="shared" si="74"/>
        <v>52.800000000000004</v>
      </c>
      <c r="AA345" s="111"/>
      <c r="AB345" s="111"/>
    </row>
    <row r="346" spans="1:28" x14ac:dyDescent="0.3">
      <c r="A346" s="105">
        <v>340</v>
      </c>
      <c r="B346" s="140">
        <v>671540</v>
      </c>
      <c r="C346" s="141" t="s">
        <v>445</v>
      </c>
      <c r="D346" s="153">
        <v>14</v>
      </c>
      <c r="E346" s="153">
        <v>14.5</v>
      </c>
      <c r="F346" s="153">
        <v>12</v>
      </c>
      <c r="G346" s="153">
        <v>13</v>
      </c>
      <c r="H346" s="153">
        <v>15</v>
      </c>
      <c r="I346" s="134">
        <f t="shared" si="63"/>
        <v>68.5</v>
      </c>
      <c r="J346" s="134">
        <f t="shared" si="64"/>
        <v>10.275</v>
      </c>
      <c r="K346" s="11">
        <v>4.0999999999999996</v>
      </c>
      <c r="L346" s="11">
        <v>3</v>
      </c>
      <c r="M346" s="11">
        <v>3.3</v>
      </c>
      <c r="N346" s="11">
        <v>4.0999999999999996</v>
      </c>
      <c r="O346" s="11">
        <v>3.1</v>
      </c>
      <c r="P346" s="135">
        <f t="shared" si="65"/>
        <v>17.599999999999998</v>
      </c>
      <c r="Q346" s="135">
        <f t="shared" si="66"/>
        <v>0.87999999999999989</v>
      </c>
      <c r="R346" s="108">
        <f t="shared" si="67"/>
        <v>2.3050000000000002</v>
      </c>
      <c r="S346" s="108">
        <f t="shared" si="68"/>
        <v>2.3249999999999997</v>
      </c>
      <c r="T346" s="108">
        <f t="shared" si="69"/>
        <v>1.9649999999999999</v>
      </c>
      <c r="U346" s="108">
        <f t="shared" si="70"/>
        <v>2.1549999999999998</v>
      </c>
      <c r="V346" s="108">
        <f t="shared" si="71"/>
        <v>2.4050000000000002</v>
      </c>
      <c r="W346" s="26">
        <f t="shared" si="72"/>
        <v>86.1</v>
      </c>
      <c r="X346" s="150">
        <f t="shared" si="73"/>
        <v>17.22</v>
      </c>
      <c r="Y346" s="142">
        <v>61</v>
      </c>
      <c r="Z346" s="133">
        <f t="shared" si="74"/>
        <v>48.800000000000004</v>
      </c>
      <c r="AA346" s="111"/>
      <c r="AB346" s="111"/>
    </row>
    <row r="347" spans="1:28" x14ac:dyDescent="0.3">
      <c r="A347" s="105">
        <v>341</v>
      </c>
      <c r="B347" s="140">
        <v>671541</v>
      </c>
      <c r="C347" s="141" t="s">
        <v>446</v>
      </c>
      <c r="D347" s="153">
        <v>9</v>
      </c>
      <c r="E347" s="153">
        <v>12</v>
      </c>
      <c r="F347" s="153">
        <v>8</v>
      </c>
      <c r="G347" s="153">
        <v>9</v>
      </c>
      <c r="H347" s="153">
        <v>9</v>
      </c>
      <c r="I347" s="134">
        <f t="shared" si="63"/>
        <v>47</v>
      </c>
      <c r="J347" s="134">
        <f t="shared" si="64"/>
        <v>7.05</v>
      </c>
      <c r="K347" s="11">
        <v>4</v>
      </c>
      <c r="L347" s="11">
        <v>3.6</v>
      </c>
      <c r="M347" s="11">
        <v>4</v>
      </c>
      <c r="N347" s="11">
        <v>3</v>
      </c>
      <c r="O347" s="11">
        <v>2.2000000000000002</v>
      </c>
      <c r="P347" s="135">
        <f t="shared" si="65"/>
        <v>16.8</v>
      </c>
      <c r="Q347" s="135">
        <f t="shared" si="66"/>
        <v>0.84000000000000008</v>
      </c>
      <c r="R347" s="108">
        <f t="shared" si="67"/>
        <v>1.5499999999999998</v>
      </c>
      <c r="S347" s="108">
        <f t="shared" si="68"/>
        <v>1.9799999999999998</v>
      </c>
      <c r="T347" s="108">
        <f t="shared" si="69"/>
        <v>1.4</v>
      </c>
      <c r="U347" s="108">
        <f t="shared" si="70"/>
        <v>1.5</v>
      </c>
      <c r="V347" s="108">
        <f t="shared" si="71"/>
        <v>1.46</v>
      </c>
      <c r="W347" s="26">
        <f t="shared" si="72"/>
        <v>63.8</v>
      </c>
      <c r="X347" s="150">
        <f t="shared" si="73"/>
        <v>12.76</v>
      </c>
      <c r="Y347" s="142">
        <v>54</v>
      </c>
      <c r="Z347" s="133">
        <f t="shared" si="74"/>
        <v>43.2</v>
      </c>
      <c r="AA347" s="111"/>
      <c r="AB347" s="111"/>
    </row>
    <row r="348" spans="1:28" x14ac:dyDescent="0.3">
      <c r="A348" s="105">
        <v>342</v>
      </c>
      <c r="B348" s="140">
        <v>671542</v>
      </c>
      <c r="C348" s="141" t="s">
        <v>447</v>
      </c>
      <c r="D348" s="153">
        <v>14</v>
      </c>
      <c r="E348" s="153">
        <v>13</v>
      </c>
      <c r="F348" s="153">
        <v>15</v>
      </c>
      <c r="G348" s="153">
        <v>14</v>
      </c>
      <c r="H348" s="153">
        <v>12</v>
      </c>
      <c r="I348" s="134">
        <f t="shared" si="63"/>
        <v>68</v>
      </c>
      <c r="J348" s="134">
        <f t="shared" si="64"/>
        <v>10.199999999999999</v>
      </c>
      <c r="K348" s="11">
        <v>5</v>
      </c>
      <c r="L348" s="11">
        <v>3.8</v>
      </c>
      <c r="M348" s="11">
        <v>4</v>
      </c>
      <c r="N348" s="11">
        <v>1.3</v>
      </c>
      <c r="O348" s="11">
        <v>4</v>
      </c>
      <c r="P348" s="135">
        <f t="shared" si="65"/>
        <v>18.100000000000001</v>
      </c>
      <c r="Q348" s="135">
        <f t="shared" si="66"/>
        <v>0.90500000000000014</v>
      </c>
      <c r="R348" s="108">
        <f t="shared" si="67"/>
        <v>2.35</v>
      </c>
      <c r="S348" s="108">
        <f t="shared" si="68"/>
        <v>2.14</v>
      </c>
      <c r="T348" s="108">
        <f t="shared" si="69"/>
        <v>2.4500000000000002</v>
      </c>
      <c r="U348" s="108">
        <f t="shared" si="70"/>
        <v>2.165</v>
      </c>
      <c r="V348" s="108">
        <f t="shared" si="71"/>
        <v>1.9999999999999998</v>
      </c>
      <c r="W348" s="26">
        <f t="shared" si="72"/>
        <v>86.1</v>
      </c>
      <c r="X348" s="150">
        <f t="shared" si="73"/>
        <v>17.22</v>
      </c>
      <c r="Y348" s="142">
        <v>64</v>
      </c>
      <c r="Z348" s="133">
        <f t="shared" si="74"/>
        <v>51.2</v>
      </c>
      <c r="AA348" s="111"/>
      <c r="AB348" s="111"/>
    </row>
    <row r="349" spans="1:28" x14ac:dyDescent="0.3">
      <c r="A349" s="105">
        <v>343</v>
      </c>
      <c r="B349" s="140">
        <v>671543</v>
      </c>
      <c r="C349" s="141" t="s">
        <v>448</v>
      </c>
      <c r="D349" s="153">
        <v>9</v>
      </c>
      <c r="E349" s="153">
        <v>12</v>
      </c>
      <c r="F349" s="153">
        <v>12.5</v>
      </c>
      <c r="G349" s="153">
        <v>13</v>
      </c>
      <c r="H349" s="153">
        <v>13.5</v>
      </c>
      <c r="I349" s="134">
        <f t="shared" si="63"/>
        <v>60</v>
      </c>
      <c r="J349" s="134">
        <f t="shared" si="64"/>
        <v>9</v>
      </c>
      <c r="K349" s="11">
        <v>3</v>
      </c>
      <c r="L349" s="11">
        <v>3.7</v>
      </c>
      <c r="M349" s="11">
        <v>4</v>
      </c>
      <c r="N349" s="11">
        <v>3.1</v>
      </c>
      <c r="O349" s="11">
        <v>2</v>
      </c>
      <c r="P349" s="135">
        <f t="shared" si="65"/>
        <v>15.799999999999999</v>
      </c>
      <c r="Q349" s="135">
        <f t="shared" si="66"/>
        <v>0.79</v>
      </c>
      <c r="R349" s="108">
        <f t="shared" si="67"/>
        <v>1.5</v>
      </c>
      <c r="S349" s="108">
        <f t="shared" si="68"/>
        <v>1.9849999999999999</v>
      </c>
      <c r="T349" s="108">
        <f t="shared" si="69"/>
        <v>2.0750000000000002</v>
      </c>
      <c r="U349" s="108">
        <f t="shared" si="70"/>
        <v>2.105</v>
      </c>
      <c r="V349" s="108">
        <f t="shared" si="71"/>
        <v>2.125</v>
      </c>
      <c r="W349" s="26">
        <f t="shared" si="72"/>
        <v>75.8</v>
      </c>
      <c r="X349" s="150">
        <f t="shared" si="73"/>
        <v>15.16</v>
      </c>
      <c r="Y349" s="142">
        <v>63</v>
      </c>
      <c r="Z349" s="133">
        <f t="shared" si="74"/>
        <v>50.400000000000006</v>
      </c>
      <c r="AA349" s="111"/>
      <c r="AB349" s="111"/>
    </row>
    <row r="350" spans="1:28" x14ac:dyDescent="0.3">
      <c r="A350" s="105">
        <v>344</v>
      </c>
      <c r="B350" s="140">
        <v>671544</v>
      </c>
      <c r="C350" s="141" t="s">
        <v>449</v>
      </c>
      <c r="D350" s="153">
        <v>15</v>
      </c>
      <c r="E350" s="153">
        <v>16</v>
      </c>
      <c r="F350" s="153">
        <v>14</v>
      </c>
      <c r="G350" s="153">
        <v>15</v>
      </c>
      <c r="H350" s="153">
        <v>16</v>
      </c>
      <c r="I350" s="134">
        <f t="shared" si="63"/>
        <v>76</v>
      </c>
      <c r="J350" s="134">
        <f t="shared" si="64"/>
        <v>11.4</v>
      </c>
      <c r="K350" s="11">
        <v>4</v>
      </c>
      <c r="L350" s="11">
        <v>4.0999999999999996</v>
      </c>
      <c r="M350" s="11">
        <v>3</v>
      </c>
      <c r="N350" s="11">
        <v>4</v>
      </c>
      <c r="O350" s="11">
        <v>3</v>
      </c>
      <c r="P350" s="135">
        <f t="shared" si="65"/>
        <v>18.100000000000001</v>
      </c>
      <c r="Q350" s="135">
        <f t="shared" si="66"/>
        <v>0.90500000000000014</v>
      </c>
      <c r="R350" s="108">
        <f t="shared" si="67"/>
        <v>2.4500000000000002</v>
      </c>
      <c r="S350" s="108">
        <f t="shared" si="68"/>
        <v>2.605</v>
      </c>
      <c r="T350" s="108">
        <f t="shared" si="69"/>
        <v>2.25</v>
      </c>
      <c r="U350" s="108">
        <f t="shared" si="70"/>
        <v>2.4500000000000002</v>
      </c>
      <c r="V350" s="108">
        <f t="shared" si="71"/>
        <v>2.5499999999999998</v>
      </c>
      <c r="W350" s="26">
        <f t="shared" si="72"/>
        <v>94.1</v>
      </c>
      <c r="X350" s="150">
        <f t="shared" si="73"/>
        <v>18.82</v>
      </c>
      <c r="Y350" s="142">
        <v>76</v>
      </c>
      <c r="Z350" s="133">
        <f t="shared" si="74"/>
        <v>60.800000000000004</v>
      </c>
      <c r="AA350" s="111"/>
      <c r="AB350" s="111"/>
    </row>
    <row r="351" spans="1:28" x14ac:dyDescent="0.3">
      <c r="A351" s="105">
        <v>345</v>
      </c>
      <c r="B351" s="140">
        <v>671545</v>
      </c>
      <c r="C351" s="141" t="s">
        <v>450</v>
      </c>
      <c r="D351" s="153">
        <v>8</v>
      </c>
      <c r="E351" s="153">
        <v>9</v>
      </c>
      <c r="F351" s="153">
        <v>8</v>
      </c>
      <c r="G351" s="153">
        <v>9</v>
      </c>
      <c r="H351" s="153">
        <v>9</v>
      </c>
      <c r="I351" s="134">
        <f t="shared" si="63"/>
        <v>43</v>
      </c>
      <c r="J351" s="134">
        <f t="shared" si="64"/>
        <v>6.45</v>
      </c>
      <c r="K351" s="11">
        <v>3</v>
      </c>
      <c r="L351" s="11">
        <v>2</v>
      </c>
      <c r="M351" s="11">
        <v>2.5</v>
      </c>
      <c r="N351" s="11">
        <v>3</v>
      </c>
      <c r="O351" s="11">
        <v>4</v>
      </c>
      <c r="P351" s="135">
        <f t="shared" si="65"/>
        <v>14.5</v>
      </c>
      <c r="Q351" s="135">
        <f t="shared" si="66"/>
        <v>0.72500000000000009</v>
      </c>
      <c r="R351" s="108">
        <f t="shared" si="67"/>
        <v>1.35</v>
      </c>
      <c r="S351" s="108">
        <f t="shared" si="68"/>
        <v>1.45</v>
      </c>
      <c r="T351" s="108">
        <f t="shared" si="69"/>
        <v>1.325</v>
      </c>
      <c r="U351" s="108">
        <f t="shared" si="70"/>
        <v>1.5</v>
      </c>
      <c r="V351" s="108">
        <f t="shared" si="71"/>
        <v>1.5499999999999998</v>
      </c>
      <c r="W351" s="26">
        <f t="shared" si="72"/>
        <v>57.5</v>
      </c>
      <c r="X351" s="150">
        <f t="shared" si="73"/>
        <v>11.5</v>
      </c>
      <c r="Y351" s="142">
        <v>41</v>
      </c>
      <c r="Z351" s="133">
        <f t="shared" si="74"/>
        <v>32.800000000000004</v>
      </c>
      <c r="AA351" s="111"/>
      <c r="AB351" s="111"/>
    </row>
    <row r="352" spans="1:28" x14ac:dyDescent="0.3">
      <c r="A352" s="105">
        <v>346</v>
      </c>
      <c r="B352" s="140">
        <v>671546</v>
      </c>
      <c r="C352" s="141" t="s">
        <v>450</v>
      </c>
      <c r="D352" s="153">
        <v>8</v>
      </c>
      <c r="E352" s="153">
        <v>9</v>
      </c>
      <c r="F352" s="153">
        <v>8</v>
      </c>
      <c r="G352" s="153">
        <v>7</v>
      </c>
      <c r="H352" s="153">
        <v>6</v>
      </c>
      <c r="I352" s="134">
        <f t="shared" si="63"/>
        <v>38</v>
      </c>
      <c r="J352" s="134">
        <f t="shared" si="64"/>
        <v>5.7</v>
      </c>
      <c r="K352" s="11">
        <v>2</v>
      </c>
      <c r="L352" s="11">
        <v>3</v>
      </c>
      <c r="M352" s="11">
        <v>4</v>
      </c>
      <c r="N352" s="11">
        <v>3</v>
      </c>
      <c r="O352" s="11">
        <v>4</v>
      </c>
      <c r="P352" s="135">
        <f t="shared" si="65"/>
        <v>16</v>
      </c>
      <c r="Q352" s="135">
        <f t="shared" si="66"/>
        <v>0.8</v>
      </c>
      <c r="R352" s="108">
        <f t="shared" si="67"/>
        <v>1.3</v>
      </c>
      <c r="S352" s="108">
        <f t="shared" si="68"/>
        <v>1.5</v>
      </c>
      <c r="T352" s="108">
        <f t="shared" si="69"/>
        <v>1.4</v>
      </c>
      <c r="U352" s="108">
        <f t="shared" si="70"/>
        <v>1.2000000000000002</v>
      </c>
      <c r="V352" s="108">
        <f t="shared" si="71"/>
        <v>1.0999999999999999</v>
      </c>
      <c r="W352" s="26">
        <f t="shared" si="72"/>
        <v>54</v>
      </c>
      <c r="X352" s="150">
        <f t="shared" si="73"/>
        <v>10.8</v>
      </c>
      <c r="Y352" s="142">
        <v>39</v>
      </c>
      <c r="Z352" s="133">
        <f t="shared" si="74"/>
        <v>31.200000000000003</v>
      </c>
      <c r="AA352" s="111"/>
      <c r="AB352" s="111"/>
    </row>
    <row r="353" spans="1:28" x14ac:dyDescent="0.3">
      <c r="A353" s="105">
        <v>347</v>
      </c>
      <c r="B353" s="140">
        <v>671547</v>
      </c>
      <c r="C353" s="141" t="s">
        <v>451</v>
      </c>
      <c r="D353" s="153">
        <v>6</v>
      </c>
      <c r="E353" s="153">
        <v>8</v>
      </c>
      <c r="F353" s="153">
        <v>6</v>
      </c>
      <c r="G353" s="153">
        <v>9</v>
      </c>
      <c r="H353" s="153">
        <v>8</v>
      </c>
      <c r="I353" s="134">
        <f t="shared" si="63"/>
        <v>37</v>
      </c>
      <c r="J353" s="134">
        <f t="shared" si="64"/>
        <v>5.55</v>
      </c>
      <c r="K353" s="11">
        <v>3</v>
      </c>
      <c r="L353" s="11">
        <v>2.1</v>
      </c>
      <c r="M353" s="11">
        <v>3.2</v>
      </c>
      <c r="N353" s="11">
        <v>4</v>
      </c>
      <c r="O353" s="11">
        <v>3</v>
      </c>
      <c r="P353" s="135">
        <f t="shared" si="65"/>
        <v>15.3</v>
      </c>
      <c r="Q353" s="135">
        <f t="shared" si="66"/>
        <v>0.76500000000000012</v>
      </c>
      <c r="R353" s="108">
        <f t="shared" si="67"/>
        <v>1.0499999999999998</v>
      </c>
      <c r="S353" s="108">
        <f t="shared" si="68"/>
        <v>1.3049999999999999</v>
      </c>
      <c r="T353" s="108">
        <f t="shared" si="69"/>
        <v>1.06</v>
      </c>
      <c r="U353" s="108">
        <f t="shared" si="70"/>
        <v>1.5499999999999998</v>
      </c>
      <c r="V353" s="108">
        <f t="shared" si="71"/>
        <v>1.35</v>
      </c>
      <c r="W353" s="26">
        <f t="shared" si="72"/>
        <v>52.3</v>
      </c>
      <c r="X353" s="150">
        <f t="shared" si="73"/>
        <v>10.46</v>
      </c>
      <c r="Y353" s="142">
        <v>36</v>
      </c>
      <c r="Z353" s="133">
        <f t="shared" si="74"/>
        <v>28.8</v>
      </c>
      <c r="AA353" s="111"/>
      <c r="AB353" s="111"/>
    </row>
    <row r="354" spans="1:28" x14ac:dyDescent="0.3">
      <c r="A354" s="105">
        <v>348</v>
      </c>
      <c r="B354" s="140">
        <v>671548</v>
      </c>
      <c r="C354" s="141" t="s">
        <v>452</v>
      </c>
      <c r="D354" s="153">
        <v>8</v>
      </c>
      <c r="E354" s="153">
        <v>6</v>
      </c>
      <c r="F354" s="153">
        <v>8</v>
      </c>
      <c r="G354" s="153">
        <v>6</v>
      </c>
      <c r="H354" s="153">
        <v>8</v>
      </c>
      <c r="I354" s="134">
        <f t="shared" si="63"/>
        <v>36</v>
      </c>
      <c r="J354" s="134">
        <f t="shared" si="64"/>
        <v>5.3999999999999995</v>
      </c>
      <c r="K354" s="11">
        <v>3</v>
      </c>
      <c r="L354" s="11">
        <v>4</v>
      </c>
      <c r="M354" s="11">
        <v>3</v>
      </c>
      <c r="N354" s="11">
        <v>2</v>
      </c>
      <c r="O354" s="11">
        <v>3</v>
      </c>
      <c r="P354" s="135">
        <f t="shared" si="65"/>
        <v>15</v>
      </c>
      <c r="Q354" s="135">
        <f t="shared" si="66"/>
        <v>0.75</v>
      </c>
      <c r="R354" s="108">
        <f t="shared" si="67"/>
        <v>1.35</v>
      </c>
      <c r="S354" s="108">
        <f t="shared" si="68"/>
        <v>1.0999999999999999</v>
      </c>
      <c r="T354" s="108">
        <f t="shared" si="69"/>
        <v>1.35</v>
      </c>
      <c r="U354" s="108">
        <f t="shared" si="70"/>
        <v>0.99999999999999989</v>
      </c>
      <c r="V354" s="108">
        <f t="shared" si="71"/>
        <v>1.35</v>
      </c>
      <c r="W354" s="26">
        <f t="shared" si="72"/>
        <v>51</v>
      </c>
      <c r="X354" s="150">
        <f t="shared" si="73"/>
        <v>10.200000000000001</v>
      </c>
      <c r="Y354" s="142">
        <v>30</v>
      </c>
      <c r="Z354" s="133">
        <f t="shared" si="74"/>
        <v>24</v>
      </c>
      <c r="AA354" s="111"/>
      <c r="AB354" s="111"/>
    </row>
    <row r="355" spans="1:28" x14ac:dyDescent="0.3">
      <c r="A355" s="105">
        <v>349</v>
      </c>
      <c r="B355" s="140">
        <v>671549</v>
      </c>
      <c r="C355" s="141" t="s">
        <v>453</v>
      </c>
      <c r="D355" s="153">
        <v>5</v>
      </c>
      <c r="E355" s="153">
        <v>6</v>
      </c>
      <c r="F355" s="153">
        <v>4</v>
      </c>
      <c r="G355" s="153">
        <v>3</v>
      </c>
      <c r="H355" s="153">
        <v>5</v>
      </c>
      <c r="I355" s="134">
        <f t="shared" si="63"/>
        <v>23</v>
      </c>
      <c r="J355" s="134">
        <f t="shared" si="64"/>
        <v>3.4499999999999997</v>
      </c>
      <c r="K355" s="11">
        <v>2.2000000000000002</v>
      </c>
      <c r="L355" s="11">
        <v>3</v>
      </c>
      <c r="M355" s="11">
        <v>4</v>
      </c>
      <c r="N355" s="11">
        <v>3.1</v>
      </c>
      <c r="O355" s="11">
        <v>2</v>
      </c>
      <c r="P355" s="135">
        <f t="shared" si="65"/>
        <v>14.299999999999999</v>
      </c>
      <c r="Q355" s="135">
        <f t="shared" si="66"/>
        <v>0.71499999999999997</v>
      </c>
      <c r="R355" s="108">
        <f t="shared" si="67"/>
        <v>0.86</v>
      </c>
      <c r="S355" s="108">
        <f t="shared" si="68"/>
        <v>1.0499999999999998</v>
      </c>
      <c r="T355" s="108">
        <f t="shared" si="69"/>
        <v>0.8</v>
      </c>
      <c r="U355" s="108">
        <f t="shared" si="70"/>
        <v>0.60499999999999998</v>
      </c>
      <c r="V355" s="108">
        <f t="shared" si="71"/>
        <v>0.85</v>
      </c>
      <c r="W355" s="26">
        <f t="shared" si="72"/>
        <v>37.299999999999997</v>
      </c>
      <c r="X355" s="150">
        <f t="shared" si="73"/>
        <v>7.46</v>
      </c>
      <c r="Y355" s="142">
        <v>44</v>
      </c>
      <c r="Z355" s="133">
        <f t="shared" si="74"/>
        <v>35.200000000000003</v>
      </c>
      <c r="AA355" s="111"/>
      <c r="AB355" s="111"/>
    </row>
    <row r="356" spans="1:28" x14ac:dyDescent="0.3">
      <c r="A356" s="105">
        <v>350</v>
      </c>
      <c r="B356" s="140">
        <v>671550</v>
      </c>
      <c r="C356" s="141" t="s">
        <v>454</v>
      </c>
      <c r="D356" s="153">
        <v>2</v>
      </c>
      <c r="E356" s="153">
        <v>0</v>
      </c>
      <c r="F356" s="153">
        <v>3</v>
      </c>
      <c r="G356" s="153">
        <v>5</v>
      </c>
      <c r="H356" s="153">
        <v>3</v>
      </c>
      <c r="I356" s="134">
        <f t="shared" si="63"/>
        <v>13</v>
      </c>
      <c r="J356" s="134">
        <f t="shared" si="64"/>
        <v>1.95</v>
      </c>
      <c r="K356" s="11">
        <v>0</v>
      </c>
      <c r="L356" s="11">
        <v>2</v>
      </c>
      <c r="M356" s="11">
        <v>2.1</v>
      </c>
      <c r="N356" s="11">
        <v>2</v>
      </c>
      <c r="O356" s="11">
        <v>3.1</v>
      </c>
      <c r="P356" s="135">
        <f t="shared" si="65"/>
        <v>9.1999999999999993</v>
      </c>
      <c r="Q356" s="135">
        <f t="shared" si="66"/>
        <v>0.45999999999999996</v>
      </c>
      <c r="R356" s="108">
        <f t="shared" si="67"/>
        <v>0.3</v>
      </c>
      <c r="S356" s="108">
        <f t="shared" si="68"/>
        <v>0.1</v>
      </c>
      <c r="T356" s="108">
        <f t="shared" si="69"/>
        <v>0.55499999999999994</v>
      </c>
      <c r="U356" s="108">
        <f t="shared" si="70"/>
        <v>0.85</v>
      </c>
      <c r="V356" s="108">
        <f t="shared" si="71"/>
        <v>0.60499999999999998</v>
      </c>
      <c r="W356" s="26">
        <f t="shared" si="72"/>
        <v>22.2</v>
      </c>
      <c r="X356" s="150">
        <f t="shared" si="73"/>
        <v>4.4400000000000004</v>
      </c>
      <c r="Y356" s="142">
        <v>10</v>
      </c>
      <c r="Z356" s="133">
        <f t="shared" si="74"/>
        <v>8</v>
      </c>
      <c r="AA356" s="111"/>
      <c r="AB356" s="111"/>
    </row>
    <row r="357" spans="1:28" x14ac:dyDescent="0.3">
      <c r="A357" s="105">
        <v>351</v>
      </c>
      <c r="B357" s="140">
        <v>671551</v>
      </c>
      <c r="C357" s="141" t="s">
        <v>455</v>
      </c>
      <c r="D357" s="153">
        <v>5</v>
      </c>
      <c r="E357" s="153">
        <v>8</v>
      </c>
      <c r="F357" s="153">
        <v>8</v>
      </c>
      <c r="G357" s="153">
        <v>9</v>
      </c>
      <c r="H357" s="153">
        <v>8</v>
      </c>
      <c r="I357" s="134">
        <f t="shared" ref="I357:I358" si="75">SUM(D357:H357)</f>
        <v>38</v>
      </c>
      <c r="J357" s="134">
        <f t="shared" ref="J357:J358" si="76">I357*0.15</f>
        <v>5.7</v>
      </c>
      <c r="K357" s="11">
        <v>2</v>
      </c>
      <c r="L357" s="11">
        <v>3</v>
      </c>
      <c r="M357" s="11">
        <v>2</v>
      </c>
      <c r="N357" s="11">
        <v>2</v>
      </c>
      <c r="O357" s="11">
        <v>3.1</v>
      </c>
      <c r="P357" s="135">
        <f t="shared" ref="P357:P358" si="77">SUM(K357:O357)</f>
        <v>12.1</v>
      </c>
      <c r="Q357" s="135">
        <f t="shared" ref="Q357:Q358" si="78">P357*0.05</f>
        <v>0.60499999999999998</v>
      </c>
      <c r="R357" s="108">
        <f t="shared" si="67"/>
        <v>0.85</v>
      </c>
      <c r="S357" s="108">
        <f t="shared" si="68"/>
        <v>1.35</v>
      </c>
      <c r="T357" s="108">
        <f t="shared" si="69"/>
        <v>1.3</v>
      </c>
      <c r="U357" s="108">
        <f t="shared" si="70"/>
        <v>1.45</v>
      </c>
      <c r="V357" s="108">
        <f t="shared" si="71"/>
        <v>1.355</v>
      </c>
      <c r="W357" s="26">
        <f t="shared" si="72"/>
        <v>50.1</v>
      </c>
      <c r="X357" s="150">
        <f t="shared" si="73"/>
        <v>10.020000000000001</v>
      </c>
      <c r="Y357" s="142">
        <v>45</v>
      </c>
      <c r="Z357" s="133">
        <f t="shared" si="74"/>
        <v>36</v>
      </c>
      <c r="AA357" s="111"/>
      <c r="AB357" s="111"/>
    </row>
    <row r="358" spans="1:28" x14ac:dyDescent="0.3">
      <c r="A358" s="105">
        <v>352</v>
      </c>
      <c r="B358" s="140">
        <v>671552</v>
      </c>
      <c r="C358" s="141" t="s">
        <v>456</v>
      </c>
      <c r="D358" s="153">
        <v>2</v>
      </c>
      <c r="E358" s="153">
        <v>3</v>
      </c>
      <c r="F358" s="153">
        <v>5</v>
      </c>
      <c r="G358" s="153">
        <v>4</v>
      </c>
      <c r="H358" s="153">
        <v>3</v>
      </c>
      <c r="I358" s="134">
        <f t="shared" si="75"/>
        <v>17</v>
      </c>
      <c r="J358" s="134">
        <f t="shared" si="76"/>
        <v>2.5499999999999998</v>
      </c>
      <c r="K358" s="11">
        <v>3</v>
      </c>
      <c r="L358" s="11">
        <v>3.1</v>
      </c>
      <c r="M358" s="11">
        <v>2</v>
      </c>
      <c r="N358" s="11">
        <v>2.2000000000000002</v>
      </c>
      <c r="O358" s="11">
        <v>3</v>
      </c>
      <c r="P358" s="135">
        <f t="shared" si="77"/>
        <v>13.3</v>
      </c>
      <c r="Q358" s="135">
        <f t="shared" si="78"/>
        <v>0.66500000000000004</v>
      </c>
      <c r="R358" s="108">
        <f t="shared" si="67"/>
        <v>0.45</v>
      </c>
      <c r="S358" s="108">
        <f t="shared" si="68"/>
        <v>0.60499999999999998</v>
      </c>
      <c r="T358" s="108">
        <f t="shared" si="69"/>
        <v>0.85</v>
      </c>
      <c r="U358" s="108">
        <f t="shared" si="70"/>
        <v>0.71</v>
      </c>
      <c r="V358" s="108">
        <f t="shared" si="71"/>
        <v>0.6</v>
      </c>
      <c r="W358" s="26">
        <f t="shared" si="72"/>
        <v>30.3</v>
      </c>
      <c r="X358" s="150">
        <f t="shared" si="73"/>
        <v>6.0600000000000005</v>
      </c>
      <c r="Y358" s="142">
        <v>24</v>
      </c>
      <c r="Z358" s="133">
        <f t="shared" si="74"/>
        <v>19.200000000000003</v>
      </c>
      <c r="AA358" s="111"/>
      <c r="AB358" s="111"/>
    </row>
    <row r="361" spans="1:28" ht="21" thickBot="1" x14ac:dyDescent="0.35"/>
    <row r="362" spans="1:28" x14ac:dyDescent="0.3">
      <c r="A362" s="177" t="s">
        <v>16</v>
      </c>
      <c r="B362" s="178"/>
      <c r="C362" s="179"/>
      <c r="D362" s="6">
        <f>COUNT(D7:D360)</f>
        <v>341</v>
      </c>
      <c r="E362" s="6">
        <f t="shared" ref="E362:Z362" si="79">COUNT(E7:E360)</f>
        <v>341</v>
      </c>
      <c r="F362" s="6">
        <f t="shared" si="79"/>
        <v>341</v>
      </c>
      <c r="G362" s="6">
        <f t="shared" si="79"/>
        <v>341</v>
      </c>
      <c r="H362" s="6">
        <f t="shared" si="79"/>
        <v>341</v>
      </c>
      <c r="I362" s="6">
        <f t="shared" si="79"/>
        <v>349</v>
      </c>
      <c r="J362" s="6">
        <f t="shared" si="79"/>
        <v>349</v>
      </c>
      <c r="K362" s="6">
        <f t="shared" si="79"/>
        <v>339</v>
      </c>
      <c r="L362" s="6">
        <f t="shared" si="79"/>
        <v>339</v>
      </c>
      <c r="M362" s="6">
        <f t="shared" si="79"/>
        <v>339</v>
      </c>
      <c r="N362" s="6">
        <f t="shared" si="79"/>
        <v>339</v>
      </c>
      <c r="O362" s="6">
        <f t="shared" si="79"/>
        <v>339</v>
      </c>
      <c r="P362" s="6">
        <f t="shared" si="79"/>
        <v>348</v>
      </c>
      <c r="Q362" s="6">
        <f t="shared" si="79"/>
        <v>349</v>
      </c>
      <c r="R362" s="6">
        <f t="shared" si="79"/>
        <v>352</v>
      </c>
      <c r="S362" s="6">
        <f t="shared" si="79"/>
        <v>352</v>
      </c>
      <c r="T362" s="6">
        <f t="shared" si="79"/>
        <v>352</v>
      </c>
      <c r="U362" s="6">
        <f t="shared" si="79"/>
        <v>352</v>
      </c>
      <c r="V362" s="6">
        <f t="shared" si="79"/>
        <v>352</v>
      </c>
      <c r="W362" s="6">
        <f t="shared" si="79"/>
        <v>352</v>
      </c>
      <c r="X362" s="6">
        <f t="shared" si="79"/>
        <v>352</v>
      </c>
      <c r="Y362" s="6">
        <f t="shared" si="79"/>
        <v>341</v>
      </c>
      <c r="Z362" s="6">
        <f t="shared" si="79"/>
        <v>341</v>
      </c>
    </row>
    <row r="363" spans="1:28" ht="21" customHeight="1" x14ac:dyDescent="0.3">
      <c r="A363" s="180" t="s">
        <v>17</v>
      </c>
      <c r="B363" s="181"/>
      <c r="C363" s="182"/>
      <c r="D363" s="7">
        <v>20</v>
      </c>
      <c r="E363" s="8">
        <v>20</v>
      </c>
      <c r="F363" s="8">
        <v>20</v>
      </c>
      <c r="G363" s="8">
        <v>20</v>
      </c>
      <c r="H363" s="77">
        <v>20</v>
      </c>
      <c r="I363" s="9">
        <f>SUM(D363:H363)</f>
        <v>100</v>
      </c>
      <c r="J363" s="78">
        <f>I363*0.15</f>
        <v>15</v>
      </c>
      <c r="K363" s="75">
        <v>6</v>
      </c>
      <c r="L363" s="11">
        <v>6</v>
      </c>
      <c r="M363" s="11">
        <v>6</v>
      </c>
      <c r="N363" s="11">
        <v>6</v>
      </c>
      <c r="O363" s="76">
        <v>6</v>
      </c>
      <c r="P363" s="73">
        <f>SUM(K363:O363)</f>
        <v>30</v>
      </c>
      <c r="Q363" s="83">
        <f>P363*0.05</f>
        <v>1.5</v>
      </c>
      <c r="R363" s="84">
        <f>(D363*0.15+K363*0.05)</f>
        <v>3.3</v>
      </c>
      <c r="S363" s="13">
        <f>((E363*0.15+L363*0.05))</f>
        <v>3.3</v>
      </c>
      <c r="T363" s="13">
        <f t="shared" ref="T363:U363" si="80">((F363*0.15+M363*0.05))</f>
        <v>3.3</v>
      </c>
      <c r="U363" s="13">
        <f t="shared" si="80"/>
        <v>3.3</v>
      </c>
      <c r="V363" s="14">
        <f>((H363*0.15+O363*0.05))</f>
        <v>3.3</v>
      </c>
      <c r="W363" s="86">
        <v>130</v>
      </c>
      <c r="X363" s="85">
        <f>W363*0.2</f>
        <v>26</v>
      </c>
      <c r="Y363" s="12">
        <v>100</v>
      </c>
      <c r="Z363" s="73">
        <f>Y363*0.8</f>
        <v>80</v>
      </c>
    </row>
    <row r="364" spans="1:28" x14ac:dyDescent="0.3">
      <c r="A364" s="180" t="s">
        <v>78</v>
      </c>
      <c r="B364" s="181"/>
      <c r="C364" s="182"/>
      <c r="D364" s="7">
        <f>D363*0.4</f>
        <v>8</v>
      </c>
      <c r="E364" s="8">
        <f>E363*0.4</f>
        <v>8</v>
      </c>
      <c r="F364" s="8">
        <f t="shared" ref="F364:J364" si="81">F363*0.4</f>
        <v>8</v>
      </c>
      <c r="G364" s="8">
        <f t="shared" si="81"/>
        <v>8</v>
      </c>
      <c r="H364" s="77">
        <f t="shared" si="81"/>
        <v>8</v>
      </c>
      <c r="I364" s="9">
        <f t="shared" si="81"/>
        <v>40</v>
      </c>
      <c r="J364" s="78">
        <f t="shared" si="81"/>
        <v>6</v>
      </c>
      <c r="K364" s="75">
        <f>K363*0.4</f>
        <v>2.4000000000000004</v>
      </c>
      <c r="L364" s="11">
        <f>L363*0.4</f>
        <v>2.4000000000000004</v>
      </c>
      <c r="M364" s="11">
        <f t="shared" ref="M364:Z364" si="82">M363*0.4</f>
        <v>2.4000000000000004</v>
      </c>
      <c r="N364" s="11">
        <f t="shared" si="82"/>
        <v>2.4000000000000004</v>
      </c>
      <c r="O364" s="76">
        <f t="shared" si="82"/>
        <v>2.4000000000000004</v>
      </c>
      <c r="P364" s="73">
        <f t="shared" si="82"/>
        <v>12</v>
      </c>
      <c r="Q364" s="83">
        <f t="shared" si="82"/>
        <v>0.60000000000000009</v>
      </c>
      <c r="R364" s="84">
        <f t="shared" si="82"/>
        <v>1.32</v>
      </c>
      <c r="S364" s="13">
        <f t="shared" si="82"/>
        <v>1.32</v>
      </c>
      <c r="T364" s="13">
        <f t="shared" si="82"/>
        <v>1.32</v>
      </c>
      <c r="U364" s="13">
        <f t="shared" si="82"/>
        <v>1.32</v>
      </c>
      <c r="V364" s="14">
        <f t="shared" si="82"/>
        <v>1.32</v>
      </c>
      <c r="W364" s="86">
        <f t="shared" si="82"/>
        <v>52</v>
      </c>
      <c r="X364" s="85">
        <f t="shared" si="82"/>
        <v>10.4</v>
      </c>
      <c r="Y364" s="12">
        <f t="shared" si="82"/>
        <v>40</v>
      </c>
      <c r="Z364" s="73">
        <f t="shared" si="82"/>
        <v>32</v>
      </c>
    </row>
    <row r="365" spans="1:28" ht="21" customHeight="1" x14ac:dyDescent="0.3">
      <c r="A365" s="180" t="s">
        <v>18</v>
      </c>
      <c r="B365" s="181"/>
      <c r="C365" s="182"/>
      <c r="D365" s="7">
        <f>COUNTIF(D7:D360, "&gt;=8")</f>
        <v>226</v>
      </c>
      <c r="E365" s="7">
        <f t="shared" ref="E365:H365" si="83">COUNTIF(E7:E360, "&gt;=8")</f>
        <v>212</v>
      </c>
      <c r="F365" s="7">
        <f t="shared" si="83"/>
        <v>225</v>
      </c>
      <c r="G365" s="7">
        <f t="shared" si="83"/>
        <v>213</v>
      </c>
      <c r="H365" s="7">
        <f t="shared" si="83"/>
        <v>213</v>
      </c>
      <c r="I365" s="7">
        <f>COUNTIF(I7:I360, "&gt;=40")</f>
        <v>186</v>
      </c>
      <c r="J365" s="7">
        <f>COUNTIF(J7:J360, "&gt;=6")</f>
        <v>186</v>
      </c>
      <c r="K365" s="7">
        <f>COUNTIF(K7:K360, "&gt;=2.4")</f>
        <v>213</v>
      </c>
      <c r="L365" s="7">
        <f t="shared" ref="L365:O365" si="84">COUNTIF(L7:L360, "&gt;=2.4")</f>
        <v>248</v>
      </c>
      <c r="M365" s="7">
        <f t="shared" si="84"/>
        <v>206</v>
      </c>
      <c r="N365" s="7">
        <f t="shared" si="84"/>
        <v>207</v>
      </c>
      <c r="O365" s="7">
        <f t="shared" si="84"/>
        <v>199</v>
      </c>
      <c r="P365" s="7">
        <f>COUNTIF(P7:P360, "&gt;=12")</f>
        <v>237</v>
      </c>
      <c r="Q365" s="7">
        <f>COUNTIF(Q7:Q360, "&gt;=.6")</f>
        <v>237</v>
      </c>
      <c r="R365" s="7">
        <f>COUNTIF(R7:R360, "&gt;=1.32")</f>
        <v>198</v>
      </c>
      <c r="S365" s="7">
        <f t="shared" ref="S365:V365" si="85">COUNTIF(S7:S360, "&gt;=1.32")</f>
        <v>195</v>
      </c>
      <c r="T365" s="7">
        <f t="shared" si="85"/>
        <v>189</v>
      </c>
      <c r="U365" s="7">
        <f t="shared" si="85"/>
        <v>186</v>
      </c>
      <c r="V365" s="7">
        <f t="shared" si="85"/>
        <v>188</v>
      </c>
      <c r="W365" s="7">
        <f>COUNTIF(W7:W360, "&gt;=52")</f>
        <v>193</v>
      </c>
      <c r="X365" s="7">
        <f>COUNTIF(X7:X360, "&gt;=10.4")</f>
        <v>193</v>
      </c>
      <c r="Y365" s="7">
        <f>COUNTIF(Y7:Y360, "&gt;=40")</f>
        <v>254</v>
      </c>
      <c r="Z365" s="7">
        <f>COUNTIF(Z7:Z360, "&gt;=32")</f>
        <v>254</v>
      </c>
    </row>
    <row r="366" spans="1:28" x14ac:dyDescent="0.3">
      <c r="A366" s="180" t="s">
        <v>19</v>
      </c>
      <c r="B366" s="181"/>
      <c r="C366" s="182"/>
      <c r="D366" s="79" t="str">
        <f xml:space="preserve"> IF(((D365/COUNT(D7:D360))*100)&gt;=60,"3", IF(AND(((D365/COUNT(D7:D360))*100)&lt;60, ((D365/COUNT(D7:D360))*100)&gt;=50),"2", IF( AND(((D365/COUNT(D7:D360))*100)&lt;50, ((D365/COUNT(D7:D360))*100)&gt;=40),"1","0")))</f>
        <v>3</v>
      </c>
      <c r="E366" s="79" t="str">
        <f t="shared" ref="E366:Z366" si="86" xml:space="preserve"> IF(((E365/COUNT(E7:E360))*100)&gt;=60,"3", IF(AND(((E365/COUNT(E7:E360))*100)&lt;60, ((E365/COUNT(E7:E360))*100)&gt;=50),"2", IF( AND(((E365/COUNT(E7:E360))*100)&lt;50, ((E365/COUNT(E7:E360))*100)&gt;=40),"1","0")))</f>
        <v>3</v>
      </c>
      <c r="F366" s="79" t="str">
        <f t="shared" si="86"/>
        <v>3</v>
      </c>
      <c r="G366" s="79" t="str">
        <f t="shared" si="86"/>
        <v>3</v>
      </c>
      <c r="H366" s="79" t="str">
        <f t="shared" si="86"/>
        <v>3</v>
      </c>
      <c r="I366" s="79" t="str">
        <f t="shared" si="86"/>
        <v>2</v>
      </c>
      <c r="J366" s="79" t="str">
        <f t="shared" si="86"/>
        <v>2</v>
      </c>
      <c r="K366" s="79" t="str">
        <f t="shared" si="86"/>
        <v>3</v>
      </c>
      <c r="L366" s="79" t="str">
        <f t="shared" si="86"/>
        <v>3</v>
      </c>
      <c r="M366" s="79" t="str">
        <f t="shared" si="86"/>
        <v>3</v>
      </c>
      <c r="N366" s="79" t="str">
        <f t="shared" si="86"/>
        <v>3</v>
      </c>
      <c r="O366" s="79" t="str">
        <f t="shared" si="86"/>
        <v>2</v>
      </c>
      <c r="P366" s="79" t="str">
        <f t="shared" si="86"/>
        <v>3</v>
      </c>
      <c r="Q366" s="79" t="str">
        <f t="shared" si="86"/>
        <v>3</v>
      </c>
      <c r="R366" s="79" t="str">
        <f t="shared" si="86"/>
        <v>2</v>
      </c>
      <c r="S366" s="79" t="str">
        <f t="shared" si="86"/>
        <v>2</v>
      </c>
      <c r="T366" s="79" t="str">
        <f t="shared" si="86"/>
        <v>2</v>
      </c>
      <c r="U366" s="79" t="str">
        <f t="shared" si="86"/>
        <v>2</v>
      </c>
      <c r="V366" s="79" t="str">
        <f t="shared" si="86"/>
        <v>2</v>
      </c>
      <c r="W366" s="79" t="str">
        <f t="shared" si="86"/>
        <v>2</v>
      </c>
      <c r="X366" s="79" t="str">
        <f t="shared" si="86"/>
        <v>2</v>
      </c>
      <c r="Y366" s="79" t="str">
        <f t="shared" si="86"/>
        <v>3</v>
      </c>
      <c r="Z366" s="79" t="str">
        <f t="shared" si="86"/>
        <v>3</v>
      </c>
    </row>
    <row r="367" spans="1:28" ht="21" thickBot="1" x14ac:dyDescent="0.35">
      <c r="A367" s="225" t="s">
        <v>20</v>
      </c>
      <c r="B367" s="226"/>
      <c r="C367" s="227"/>
      <c r="D367" s="10">
        <f>((D365/COUNT(D7:D360))*D366)</f>
        <v>1.9882697947214076</v>
      </c>
      <c r="E367" s="10">
        <f t="shared" ref="E367:Z367" si="87">((E365/COUNT(E7:E360))*E366)</f>
        <v>1.8651026392961878</v>
      </c>
      <c r="F367" s="10">
        <f t="shared" si="87"/>
        <v>1.9794721407624634</v>
      </c>
      <c r="G367" s="10">
        <f t="shared" si="87"/>
        <v>1.8739002932551321</v>
      </c>
      <c r="H367" s="10">
        <f t="shared" si="87"/>
        <v>1.8739002932551321</v>
      </c>
      <c r="I367" s="10">
        <f t="shared" si="87"/>
        <v>1.0659025787965617</v>
      </c>
      <c r="J367" s="10">
        <f t="shared" si="87"/>
        <v>1.0659025787965617</v>
      </c>
      <c r="K367" s="10">
        <f t="shared" si="87"/>
        <v>1.8849557522123894</v>
      </c>
      <c r="L367" s="10">
        <f t="shared" si="87"/>
        <v>2.1946902654867255</v>
      </c>
      <c r="M367" s="10">
        <f t="shared" si="87"/>
        <v>1.8230088495575223</v>
      </c>
      <c r="N367" s="10">
        <f t="shared" si="87"/>
        <v>1.831858407079646</v>
      </c>
      <c r="O367" s="10">
        <f t="shared" si="87"/>
        <v>1.1740412979351031</v>
      </c>
      <c r="P367" s="10">
        <f t="shared" si="87"/>
        <v>2.0431034482758621</v>
      </c>
      <c r="Q367" s="10">
        <f t="shared" si="87"/>
        <v>2.0372492836676219</v>
      </c>
      <c r="R367" s="10">
        <f t="shared" si="87"/>
        <v>1.125</v>
      </c>
      <c r="S367" s="10">
        <f t="shared" si="87"/>
        <v>1.1079545454545454</v>
      </c>
      <c r="T367" s="10">
        <f t="shared" si="87"/>
        <v>1.0738636363636365</v>
      </c>
      <c r="U367" s="10">
        <f t="shared" si="87"/>
        <v>1.0568181818181819</v>
      </c>
      <c r="V367" s="10">
        <f t="shared" si="87"/>
        <v>1.0681818181818181</v>
      </c>
      <c r="W367" s="10">
        <f t="shared" si="87"/>
        <v>1.0965909090909092</v>
      </c>
      <c r="X367" s="10">
        <f t="shared" si="87"/>
        <v>1.0965909090909092</v>
      </c>
      <c r="Y367" s="10">
        <f t="shared" si="87"/>
        <v>2.2346041055718473</v>
      </c>
      <c r="Z367" s="10">
        <f t="shared" si="87"/>
        <v>2.2346041055718473</v>
      </c>
    </row>
    <row r="368" spans="1:28" ht="21" thickBot="1" x14ac:dyDescent="0.35">
      <c r="A368" s="2"/>
      <c r="B368" s="2"/>
      <c r="C368" s="2"/>
      <c r="D368" s="2"/>
      <c r="E368" s="1"/>
      <c r="F368" s="1"/>
      <c r="G368" s="1"/>
      <c r="H368" s="1"/>
    </row>
    <row r="369" spans="1:19" x14ac:dyDescent="0.3">
      <c r="A369" s="228" t="s">
        <v>21</v>
      </c>
      <c r="B369" s="229"/>
      <c r="C369" s="230"/>
      <c r="D369" s="2"/>
      <c r="E369" s="207" t="s">
        <v>22</v>
      </c>
      <c r="F369" s="208"/>
      <c r="G369" s="208"/>
      <c r="H369" s="208"/>
      <c r="I369" s="208"/>
      <c r="J369" s="208"/>
      <c r="K369" s="208"/>
      <c r="L369" s="208"/>
      <c r="M369" s="208"/>
      <c r="N369" s="209"/>
      <c r="O369" s="74" t="s">
        <v>12</v>
      </c>
      <c r="P369" s="17" t="s">
        <v>3</v>
      </c>
      <c r="Q369" s="17" t="s">
        <v>4</v>
      </c>
      <c r="R369" s="17" t="s">
        <v>5</v>
      </c>
      <c r="S369" s="18" t="s">
        <v>6</v>
      </c>
    </row>
    <row r="370" spans="1:19" ht="21" thickBot="1" x14ac:dyDescent="0.35">
      <c r="A370" s="19" t="s">
        <v>79</v>
      </c>
      <c r="B370" s="3"/>
      <c r="C370" s="20"/>
      <c r="D370" s="2"/>
      <c r="E370" s="210"/>
      <c r="F370" s="211"/>
      <c r="G370" s="211"/>
      <c r="H370" s="211"/>
      <c r="I370" s="211"/>
      <c r="J370" s="211"/>
      <c r="K370" s="211"/>
      <c r="L370" s="211"/>
      <c r="M370" s="211"/>
      <c r="N370" s="212"/>
      <c r="O370" s="4">
        <f>(R367*0.2+Z367*0.8)</f>
        <v>2.012683284457478</v>
      </c>
      <c r="P370" s="4">
        <f>(S367*0.2+Z367*0.8)</f>
        <v>2.0092741935483871</v>
      </c>
      <c r="Q370" s="4">
        <f>(T367*0.2+Z367*0.8)</f>
        <v>2.0024560117302053</v>
      </c>
      <c r="R370" s="4">
        <f>(U367*0.2+Z367*0.8)</f>
        <v>1.9990469208211143</v>
      </c>
      <c r="S370" s="5">
        <f>(V367*0.2+Z367*0.8)</f>
        <v>2.0013196480938413</v>
      </c>
    </row>
    <row r="371" spans="1:19" x14ac:dyDescent="0.3">
      <c r="A371" s="19" t="s">
        <v>80</v>
      </c>
      <c r="B371" s="3"/>
      <c r="C371" s="20"/>
      <c r="D371" s="2"/>
      <c r="E371" s="1"/>
      <c r="F371" s="1"/>
      <c r="G371" s="1"/>
      <c r="H371" s="1"/>
    </row>
    <row r="372" spans="1:19" ht="21" thickBot="1" x14ac:dyDescent="0.35">
      <c r="A372" s="21" t="s">
        <v>81</v>
      </c>
      <c r="B372" s="22"/>
      <c r="C372" s="23"/>
      <c r="D372" s="2"/>
      <c r="E372" s="1"/>
      <c r="F372" s="1"/>
      <c r="G372" s="1"/>
      <c r="H372" s="1"/>
    </row>
  </sheetData>
  <mergeCells count="22">
    <mergeCell ref="A367:C367"/>
    <mergeCell ref="A369:C369"/>
    <mergeCell ref="E369:N370"/>
    <mergeCell ref="A362:C362"/>
    <mergeCell ref="A363:C363"/>
    <mergeCell ref="A364:C364"/>
    <mergeCell ref="A365:C365"/>
    <mergeCell ref="A366:C366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372"/>
  <sheetViews>
    <sheetView topLeftCell="D361" zoomScale="70" zoomScaleNormal="70" workbookViewId="0">
      <selection activeCell="N365" sqref="N365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56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14"/>
    <col min="44" max="44" width="8.85546875" style="113"/>
    <col min="45" max="265" width="8.85546875" style="111"/>
    <col min="266" max="16384" width="8.85546875" style="1"/>
  </cols>
  <sheetData>
    <row r="1" spans="1:44" x14ac:dyDescent="0.3">
      <c r="A1" s="183" t="s">
        <v>102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44" ht="21" thickBot="1" x14ac:dyDescent="0.35">
      <c r="A2" s="183" t="s">
        <v>103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44" x14ac:dyDescent="0.3">
      <c r="A3" s="231" t="s">
        <v>84</v>
      </c>
      <c r="B3" s="232"/>
      <c r="C3" s="120" t="s">
        <v>107</v>
      </c>
      <c r="D3" s="147" t="s">
        <v>99</v>
      </c>
      <c r="E3" s="152"/>
      <c r="F3" s="233" t="s">
        <v>463</v>
      </c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</row>
    <row r="4" spans="1:44" ht="21" customHeight="1" x14ac:dyDescent="0.3">
      <c r="A4" s="234" t="s">
        <v>0</v>
      </c>
      <c r="B4" s="235" t="s">
        <v>1</v>
      </c>
      <c r="C4" s="234" t="s">
        <v>2</v>
      </c>
      <c r="D4" s="234" t="s">
        <v>100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6" t="s">
        <v>101</v>
      </c>
      <c r="S4" s="236"/>
      <c r="T4" s="236"/>
      <c r="U4" s="236"/>
      <c r="V4" s="236"/>
      <c r="W4" s="26" t="s">
        <v>15</v>
      </c>
      <c r="X4" s="237" t="s">
        <v>14</v>
      </c>
      <c r="Y4" s="238" t="s">
        <v>82</v>
      </c>
      <c r="Z4" s="238" t="s">
        <v>83</v>
      </c>
      <c r="AA4" s="111"/>
      <c r="AB4" s="111"/>
    </row>
    <row r="5" spans="1:44" x14ac:dyDescent="0.3">
      <c r="A5" s="234"/>
      <c r="B5" s="235"/>
      <c r="C5" s="234"/>
      <c r="D5" s="239" t="s">
        <v>11</v>
      </c>
      <c r="E5" s="239"/>
      <c r="F5" s="239"/>
      <c r="G5" s="239"/>
      <c r="H5" s="239"/>
      <c r="I5" s="239"/>
      <c r="J5" s="239"/>
      <c r="K5" s="240" t="s">
        <v>88</v>
      </c>
      <c r="L5" s="240"/>
      <c r="M5" s="240"/>
      <c r="N5" s="240"/>
      <c r="O5" s="240"/>
      <c r="P5" s="240"/>
      <c r="Q5" s="240"/>
      <c r="R5" s="236"/>
      <c r="S5" s="236"/>
      <c r="T5" s="236"/>
      <c r="U5" s="236"/>
      <c r="V5" s="236"/>
      <c r="W5" s="26" t="s">
        <v>13</v>
      </c>
      <c r="X5" s="237"/>
      <c r="Y5" s="238"/>
      <c r="Z5" s="238"/>
      <c r="AA5" s="111"/>
      <c r="AB5" s="111"/>
    </row>
    <row r="6" spans="1:44" x14ac:dyDescent="0.3">
      <c r="A6" s="234"/>
      <c r="B6" s="235"/>
      <c r="C6" s="234"/>
      <c r="D6" s="145" t="s">
        <v>9</v>
      </c>
      <c r="E6" s="145" t="s">
        <v>85</v>
      </c>
      <c r="F6" s="145" t="s">
        <v>8</v>
      </c>
      <c r="G6" s="145" t="s">
        <v>86</v>
      </c>
      <c r="H6" s="145" t="s">
        <v>87</v>
      </c>
      <c r="I6" s="145" t="s">
        <v>10</v>
      </c>
      <c r="J6" s="145" t="s">
        <v>96</v>
      </c>
      <c r="K6" s="146" t="s">
        <v>89</v>
      </c>
      <c r="L6" s="146" t="s">
        <v>90</v>
      </c>
      <c r="M6" s="146" t="s">
        <v>91</v>
      </c>
      <c r="N6" s="146" t="s">
        <v>92</v>
      </c>
      <c r="O6" s="146" t="s">
        <v>93</v>
      </c>
      <c r="P6" s="146" t="s">
        <v>94</v>
      </c>
      <c r="Q6" s="146" t="s">
        <v>97</v>
      </c>
      <c r="R6" s="108" t="s">
        <v>12</v>
      </c>
      <c r="S6" s="149" t="s">
        <v>3</v>
      </c>
      <c r="T6" s="149" t="s">
        <v>4</v>
      </c>
      <c r="U6" s="149" t="s">
        <v>5</v>
      </c>
      <c r="V6" s="149" t="s">
        <v>6</v>
      </c>
      <c r="W6" s="26" t="s">
        <v>95</v>
      </c>
      <c r="X6" s="237"/>
      <c r="Y6" s="238"/>
      <c r="Z6" s="238"/>
      <c r="AA6" s="111"/>
      <c r="AB6" s="111"/>
    </row>
    <row r="7" spans="1:44" s="111" customFormat="1" x14ac:dyDescent="0.3">
      <c r="A7" s="148">
        <v>1</v>
      </c>
      <c r="B7" s="121">
        <v>671201</v>
      </c>
      <c r="C7" s="122" t="s">
        <v>110</v>
      </c>
      <c r="D7" s="121">
        <v>8</v>
      </c>
      <c r="E7" s="121">
        <v>9</v>
      </c>
      <c r="F7" s="122">
        <v>7</v>
      </c>
      <c r="G7" s="145">
        <v>6</v>
      </c>
      <c r="H7" s="145">
        <v>8</v>
      </c>
      <c r="I7" s="145">
        <f>SUM(D7:H7)</f>
        <v>38</v>
      </c>
      <c r="J7" s="145">
        <f>I7*0.15</f>
        <v>5.7</v>
      </c>
      <c r="K7" s="146">
        <v>2</v>
      </c>
      <c r="L7" s="146">
        <v>3</v>
      </c>
      <c r="M7" s="146">
        <v>2</v>
      </c>
      <c r="N7" s="146">
        <v>1.5</v>
      </c>
      <c r="O7" s="146">
        <v>2</v>
      </c>
      <c r="P7" s="146">
        <f>SUM(K7:O7)</f>
        <v>10.5</v>
      </c>
      <c r="Q7" s="146">
        <f>P7*0.05</f>
        <v>0.52500000000000002</v>
      </c>
      <c r="R7" s="108">
        <f>D7*0.15+K7:K7*0.05</f>
        <v>1.3</v>
      </c>
      <c r="S7" s="108">
        <f t="shared" ref="S7:V22" si="0">E7*0.15+L7:L7*0.05</f>
        <v>1.5</v>
      </c>
      <c r="T7" s="108">
        <f t="shared" si="0"/>
        <v>1.1500000000000001</v>
      </c>
      <c r="U7" s="108">
        <f t="shared" si="0"/>
        <v>0.97499999999999987</v>
      </c>
      <c r="V7" s="108">
        <f t="shared" si="0"/>
        <v>1.3</v>
      </c>
      <c r="W7" s="26">
        <f>I7+P7</f>
        <v>48.5</v>
      </c>
      <c r="X7" s="150">
        <f>W7*0.2</f>
        <v>9.7000000000000011</v>
      </c>
      <c r="Y7" s="127">
        <v>48</v>
      </c>
      <c r="Z7" s="144">
        <f>Y7*0.8</f>
        <v>38.400000000000006</v>
      </c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3"/>
    </row>
    <row r="8" spans="1:44" s="111" customFormat="1" x14ac:dyDescent="0.3">
      <c r="A8" s="148">
        <v>2</v>
      </c>
      <c r="B8" s="121">
        <v>671202</v>
      </c>
      <c r="C8" s="122" t="s">
        <v>111</v>
      </c>
      <c r="D8" s="121">
        <v>12</v>
      </c>
      <c r="E8" s="121">
        <v>10</v>
      </c>
      <c r="F8" s="122">
        <v>8</v>
      </c>
      <c r="G8" s="145">
        <v>9</v>
      </c>
      <c r="H8" s="145">
        <v>7</v>
      </c>
      <c r="I8" s="145">
        <f t="shared" ref="I8:I71" si="1">SUM(D8:H8)</f>
        <v>46</v>
      </c>
      <c r="J8" s="145">
        <f t="shared" ref="J8:J71" si="2">I8*0.15</f>
        <v>6.8999999999999995</v>
      </c>
      <c r="K8" s="146">
        <v>2.5</v>
      </c>
      <c r="L8" s="146">
        <v>3</v>
      </c>
      <c r="M8" s="146">
        <v>2</v>
      </c>
      <c r="N8" s="146">
        <v>2</v>
      </c>
      <c r="O8" s="146">
        <v>1</v>
      </c>
      <c r="P8" s="146">
        <f t="shared" ref="P8:P71" si="3">SUM(K8:O8)</f>
        <v>10.5</v>
      </c>
      <c r="Q8" s="146">
        <f t="shared" ref="Q8:Q71" si="4">P8*0.05</f>
        <v>0.52500000000000002</v>
      </c>
      <c r="R8" s="108">
        <f t="shared" ref="R8:V70" si="5">D8*0.15+K8:K8*0.05</f>
        <v>1.9249999999999998</v>
      </c>
      <c r="S8" s="108">
        <f t="shared" si="0"/>
        <v>1.65</v>
      </c>
      <c r="T8" s="108">
        <f t="shared" si="0"/>
        <v>1.3</v>
      </c>
      <c r="U8" s="108">
        <f t="shared" si="0"/>
        <v>1.45</v>
      </c>
      <c r="V8" s="108">
        <f t="shared" si="0"/>
        <v>1.1000000000000001</v>
      </c>
      <c r="W8" s="26">
        <f t="shared" ref="W8:W71" si="6">I8+P8</f>
        <v>56.5</v>
      </c>
      <c r="X8" s="150">
        <f t="shared" ref="X8:X71" si="7">W8*0.2</f>
        <v>11.3</v>
      </c>
      <c r="Y8" s="128">
        <v>42</v>
      </c>
      <c r="Z8" s="144">
        <f t="shared" ref="Z8:Z71" si="8">Y8*0.8</f>
        <v>33.6</v>
      </c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3"/>
    </row>
    <row r="9" spans="1:44" s="111" customFormat="1" x14ac:dyDescent="0.3">
      <c r="A9" s="148">
        <v>3</v>
      </c>
      <c r="B9" s="121">
        <v>671203</v>
      </c>
      <c r="C9" s="122" t="s">
        <v>112</v>
      </c>
      <c r="D9" s="121">
        <v>13</v>
      </c>
      <c r="E9" s="121">
        <v>10</v>
      </c>
      <c r="F9" s="122">
        <v>14</v>
      </c>
      <c r="G9" s="145">
        <v>9</v>
      </c>
      <c r="H9" s="145">
        <v>11</v>
      </c>
      <c r="I9" s="145">
        <f t="shared" si="1"/>
        <v>57</v>
      </c>
      <c r="J9" s="145">
        <f t="shared" si="2"/>
        <v>8.5499999999999989</v>
      </c>
      <c r="K9" s="146">
        <v>3</v>
      </c>
      <c r="L9" s="146">
        <v>3</v>
      </c>
      <c r="M9" s="146">
        <v>2</v>
      </c>
      <c r="N9" s="146">
        <v>2</v>
      </c>
      <c r="O9" s="146">
        <v>3</v>
      </c>
      <c r="P9" s="146">
        <f t="shared" si="3"/>
        <v>13</v>
      </c>
      <c r="Q9" s="146">
        <f t="shared" si="4"/>
        <v>0.65</v>
      </c>
      <c r="R9" s="108">
        <f t="shared" si="5"/>
        <v>2.1</v>
      </c>
      <c r="S9" s="108">
        <f t="shared" si="0"/>
        <v>1.65</v>
      </c>
      <c r="T9" s="108">
        <f t="shared" si="0"/>
        <v>2.2000000000000002</v>
      </c>
      <c r="U9" s="108">
        <f t="shared" si="0"/>
        <v>1.45</v>
      </c>
      <c r="V9" s="108">
        <f t="shared" si="0"/>
        <v>1.7999999999999998</v>
      </c>
      <c r="W9" s="26">
        <f t="shared" si="6"/>
        <v>70</v>
      </c>
      <c r="X9" s="150">
        <f t="shared" si="7"/>
        <v>14</v>
      </c>
      <c r="Y9" s="128">
        <v>49</v>
      </c>
      <c r="Z9" s="144">
        <f t="shared" si="8"/>
        <v>39.200000000000003</v>
      </c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3"/>
    </row>
    <row r="10" spans="1:44" s="111" customFormat="1" x14ac:dyDescent="0.3">
      <c r="A10" s="148">
        <v>4</v>
      </c>
      <c r="B10" s="121">
        <v>671204</v>
      </c>
      <c r="C10" s="122" t="s">
        <v>113</v>
      </c>
      <c r="D10" s="121">
        <v>4</v>
      </c>
      <c r="E10" s="121">
        <v>3</v>
      </c>
      <c r="F10" s="122">
        <v>2</v>
      </c>
      <c r="G10" s="145">
        <v>4</v>
      </c>
      <c r="H10" s="145">
        <v>3</v>
      </c>
      <c r="I10" s="145">
        <f t="shared" si="1"/>
        <v>16</v>
      </c>
      <c r="J10" s="145">
        <f t="shared" si="2"/>
        <v>2.4</v>
      </c>
      <c r="K10" s="146">
        <v>1</v>
      </c>
      <c r="L10" s="146">
        <v>1.5</v>
      </c>
      <c r="M10" s="146">
        <v>1</v>
      </c>
      <c r="N10" s="146">
        <v>1</v>
      </c>
      <c r="O10" s="146">
        <v>3</v>
      </c>
      <c r="P10" s="146">
        <f t="shared" si="3"/>
        <v>7.5</v>
      </c>
      <c r="Q10" s="146">
        <f t="shared" si="4"/>
        <v>0.375</v>
      </c>
      <c r="R10" s="108">
        <f t="shared" si="5"/>
        <v>0.65</v>
      </c>
      <c r="S10" s="108">
        <f t="shared" si="0"/>
        <v>0.52499999999999991</v>
      </c>
      <c r="T10" s="108">
        <f t="shared" si="0"/>
        <v>0.35</v>
      </c>
      <c r="U10" s="108">
        <f t="shared" si="0"/>
        <v>0.65</v>
      </c>
      <c r="V10" s="108">
        <f t="shared" si="0"/>
        <v>0.6</v>
      </c>
      <c r="W10" s="26">
        <f t="shared" si="6"/>
        <v>23.5</v>
      </c>
      <c r="X10" s="150">
        <f t="shared" si="7"/>
        <v>4.7</v>
      </c>
      <c r="Y10" s="128">
        <v>16</v>
      </c>
      <c r="Z10" s="144">
        <f t="shared" si="8"/>
        <v>12.8</v>
      </c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3"/>
    </row>
    <row r="11" spans="1:44" s="111" customFormat="1" x14ac:dyDescent="0.3">
      <c r="A11" s="148">
        <v>5</v>
      </c>
      <c r="B11" s="121">
        <v>671205</v>
      </c>
      <c r="C11" s="122" t="s">
        <v>114</v>
      </c>
      <c r="D11" s="121">
        <v>10</v>
      </c>
      <c r="E11" s="121">
        <v>9</v>
      </c>
      <c r="F11" s="122">
        <v>5</v>
      </c>
      <c r="G11" s="145">
        <v>7</v>
      </c>
      <c r="H11" s="145">
        <v>11</v>
      </c>
      <c r="I11" s="145">
        <f t="shared" si="1"/>
        <v>42</v>
      </c>
      <c r="J11" s="145">
        <f t="shared" si="2"/>
        <v>6.3</v>
      </c>
      <c r="K11" s="146">
        <v>2.5</v>
      </c>
      <c r="L11" s="146">
        <v>2</v>
      </c>
      <c r="M11" s="146">
        <v>3</v>
      </c>
      <c r="N11" s="146">
        <v>1.5</v>
      </c>
      <c r="O11" s="146">
        <v>3</v>
      </c>
      <c r="P11" s="146">
        <f t="shared" si="3"/>
        <v>12</v>
      </c>
      <c r="Q11" s="146">
        <f t="shared" si="4"/>
        <v>0.60000000000000009</v>
      </c>
      <c r="R11" s="108">
        <f t="shared" si="5"/>
        <v>1.625</v>
      </c>
      <c r="S11" s="108">
        <f t="shared" si="0"/>
        <v>1.45</v>
      </c>
      <c r="T11" s="108">
        <f t="shared" si="0"/>
        <v>0.9</v>
      </c>
      <c r="U11" s="108">
        <f t="shared" si="0"/>
        <v>1.125</v>
      </c>
      <c r="V11" s="108">
        <f t="shared" si="0"/>
        <v>1.7999999999999998</v>
      </c>
      <c r="W11" s="26">
        <f t="shared" si="6"/>
        <v>54</v>
      </c>
      <c r="X11" s="150">
        <f t="shared" si="7"/>
        <v>10.8</v>
      </c>
      <c r="Y11" s="128">
        <v>41</v>
      </c>
      <c r="Z11" s="144">
        <f t="shared" si="8"/>
        <v>32.800000000000004</v>
      </c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3"/>
    </row>
    <row r="12" spans="1:44" s="111" customFormat="1" x14ac:dyDescent="0.3">
      <c r="A12" s="148">
        <v>6</v>
      </c>
      <c r="B12" s="121">
        <v>671206</v>
      </c>
      <c r="C12" s="122" t="s">
        <v>115</v>
      </c>
      <c r="D12" s="121">
        <v>9</v>
      </c>
      <c r="E12" s="121">
        <v>7</v>
      </c>
      <c r="F12" s="122">
        <v>9</v>
      </c>
      <c r="G12" s="145">
        <v>7</v>
      </c>
      <c r="H12" s="145">
        <v>9</v>
      </c>
      <c r="I12" s="145">
        <f t="shared" si="1"/>
        <v>41</v>
      </c>
      <c r="J12" s="145">
        <f t="shared" si="2"/>
        <v>6.1499999999999995</v>
      </c>
      <c r="K12" s="146">
        <v>2.5</v>
      </c>
      <c r="L12" s="146">
        <v>3</v>
      </c>
      <c r="M12" s="146">
        <v>2</v>
      </c>
      <c r="N12" s="146">
        <v>1</v>
      </c>
      <c r="O12" s="146">
        <v>2</v>
      </c>
      <c r="P12" s="146">
        <f t="shared" si="3"/>
        <v>10.5</v>
      </c>
      <c r="Q12" s="146">
        <f t="shared" si="4"/>
        <v>0.52500000000000002</v>
      </c>
      <c r="R12" s="108">
        <f t="shared" si="5"/>
        <v>1.4749999999999999</v>
      </c>
      <c r="S12" s="108">
        <f t="shared" si="0"/>
        <v>1.2000000000000002</v>
      </c>
      <c r="T12" s="108">
        <f t="shared" si="0"/>
        <v>1.45</v>
      </c>
      <c r="U12" s="108">
        <f t="shared" si="0"/>
        <v>1.1000000000000001</v>
      </c>
      <c r="V12" s="108">
        <f t="shared" si="0"/>
        <v>1.45</v>
      </c>
      <c r="W12" s="26">
        <f t="shared" si="6"/>
        <v>51.5</v>
      </c>
      <c r="X12" s="150">
        <f t="shared" si="7"/>
        <v>10.3</v>
      </c>
      <c r="Y12" s="128">
        <v>48</v>
      </c>
      <c r="Z12" s="144">
        <f t="shared" si="8"/>
        <v>38.400000000000006</v>
      </c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3"/>
    </row>
    <row r="13" spans="1:44" s="111" customFormat="1" x14ac:dyDescent="0.3">
      <c r="A13" s="148">
        <v>7</v>
      </c>
      <c r="B13" s="121">
        <v>671207</v>
      </c>
      <c r="C13" s="122" t="s">
        <v>116</v>
      </c>
      <c r="D13" s="121">
        <v>12</v>
      </c>
      <c r="E13" s="121">
        <v>10</v>
      </c>
      <c r="F13" s="122">
        <v>11</v>
      </c>
      <c r="G13" s="145">
        <v>10</v>
      </c>
      <c r="H13" s="145">
        <v>12</v>
      </c>
      <c r="I13" s="145">
        <f t="shared" si="1"/>
        <v>55</v>
      </c>
      <c r="J13" s="145">
        <f t="shared" si="2"/>
        <v>8.25</v>
      </c>
      <c r="K13" s="146">
        <v>2.5</v>
      </c>
      <c r="L13" s="146">
        <v>3</v>
      </c>
      <c r="M13" s="146">
        <v>4</v>
      </c>
      <c r="N13" s="146">
        <v>3</v>
      </c>
      <c r="O13" s="146">
        <v>4</v>
      </c>
      <c r="P13" s="146">
        <f t="shared" si="3"/>
        <v>16.5</v>
      </c>
      <c r="Q13" s="146">
        <f t="shared" si="4"/>
        <v>0.82500000000000007</v>
      </c>
      <c r="R13" s="108">
        <f t="shared" si="5"/>
        <v>1.9249999999999998</v>
      </c>
      <c r="S13" s="108">
        <f t="shared" si="0"/>
        <v>1.65</v>
      </c>
      <c r="T13" s="108">
        <f t="shared" si="0"/>
        <v>1.8499999999999999</v>
      </c>
      <c r="U13" s="108">
        <f t="shared" si="0"/>
        <v>1.65</v>
      </c>
      <c r="V13" s="108">
        <f t="shared" si="0"/>
        <v>1.9999999999999998</v>
      </c>
      <c r="W13" s="26">
        <f t="shared" si="6"/>
        <v>71.5</v>
      </c>
      <c r="X13" s="150">
        <f t="shared" si="7"/>
        <v>14.3</v>
      </c>
      <c r="Y13" s="128">
        <v>60</v>
      </c>
      <c r="Z13" s="144">
        <f t="shared" si="8"/>
        <v>48</v>
      </c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3"/>
    </row>
    <row r="14" spans="1:44" s="111" customFormat="1" x14ac:dyDescent="0.3">
      <c r="A14" s="148">
        <v>8</v>
      </c>
      <c r="B14" s="121">
        <v>671208</v>
      </c>
      <c r="C14" s="122" t="s">
        <v>117</v>
      </c>
      <c r="D14" s="121">
        <v>8</v>
      </c>
      <c r="E14" s="121">
        <v>9</v>
      </c>
      <c r="F14" s="122">
        <v>8</v>
      </c>
      <c r="G14" s="145">
        <v>9</v>
      </c>
      <c r="H14" s="145">
        <v>8</v>
      </c>
      <c r="I14" s="145">
        <f t="shared" si="1"/>
        <v>42</v>
      </c>
      <c r="J14" s="145">
        <f t="shared" si="2"/>
        <v>6.3</v>
      </c>
      <c r="K14" s="146">
        <v>1.5</v>
      </c>
      <c r="L14" s="146">
        <v>1</v>
      </c>
      <c r="M14" s="146">
        <v>2</v>
      </c>
      <c r="N14" s="146">
        <v>1</v>
      </c>
      <c r="O14" s="146">
        <v>1</v>
      </c>
      <c r="P14" s="146">
        <f t="shared" si="3"/>
        <v>6.5</v>
      </c>
      <c r="Q14" s="146">
        <f t="shared" si="4"/>
        <v>0.32500000000000001</v>
      </c>
      <c r="R14" s="108">
        <f t="shared" si="5"/>
        <v>1.2749999999999999</v>
      </c>
      <c r="S14" s="108">
        <f t="shared" si="0"/>
        <v>1.4</v>
      </c>
      <c r="T14" s="108">
        <f t="shared" si="0"/>
        <v>1.3</v>
      </c>
      <c r="U14" s="108">
        <f t="shared" si="0"/>
        <v>1.4</v>
      </c>
      <c r="V14" s="108">
        <f t="shared" si="0"/>
        <v>1.25</v>
      </c>
      <c r="W14" s="26">
        <f t="shared" si="6"/>
        <v>48.5</v>
      </c>
      <c r="X14" s="150">
        <f t="shared" si="7"/>
        <v>9.7000000000000011</v>
      </c>
      <c r="Y14" s="128">
        <v>45</v>
      </c>
      <c r="Z14" s="144">
        <f t="shared" si="8"/>
        <v>36</v>
      </c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3"/>
    </row>
    <row r="15" spans="1:44" s="111" customFormat="1" x14ac:dyDescent="0.3">
      <c r="A15" s="148">
        <v>9</v>
      </c>
      <c r="B15" s="121">
        <v>671209</v>
      </c>
      <c r="C15" s="122" t="s">
        <v>118</v>
      </c>
      <c r="D15" s="121">
        <v>12</v>
      </c>
      <c r="E15" s="121">
        <v>9</v>
      </c>
      <c r="F15" s="122">
        <v>8</v>
      </c>
      <c r="G15" s="145">
        <v>7</v>
      </c>
      <c r="H15" s="145">
        <v>10</v>
      </c>
      <c r="I15" s="145">
        <f t="shared" si="1"/>
        <v>46</v>
      </c>
      <c r="J15" s="145">
        <f t="shared" si="2"/>
        <v>6.8999999999999995</v>
      </c>
      <c r="K15" s="146">
        <v>1</v>
      </c>
      <c r="L15" s="146">
        <v>1.5</v>
      </c>
      <c r="M15" s="146">
        <v>3</v>
      </c>
      <c r="N15" s="146">
        <v>2</v>
      </c>
      <c r="O15" s="146">
        <v>1</v>
      </c>
      <c r="P15" s="146">
        <f t="shared" si="3"/>
        <v>8.5</v>
      </c>
      <c r="Q15" s="146">
        <f t="shared" si="4"/>
        <v>0.42500000000000004</v>
      </c>
      <c r="R15" s="108">
        <f t="shared" si="5"/>
        <v>1.8499999999999999</v>
      </c>
      <c r="S15" s="108">
        <f t="shared" si="0"/>
        <v>1.4249999999999998</v>
      </c>
      <c r="T15" s="108">
        <f t="shared" si="0"/>
        <v>1.35</v>
      </c>
      <c r="U15" s="108">
        <f t="shared" si="0"/>
        <v>1.1500000000000001</v>
      </c>
      <c r="V15" s="108">
        <f t="shared" si="0"/>
        <v>1.55</v>
      </c>
      <c r="W15" s="26">
        <f t="shared" si="6"/>
        <v>54.5</v>
      </c>
      <c r="X15" s="150">
        <f t="shared" si="7"/>
        <v>10.9</v>
      </c>
      <c r="Y15" s="128">
        <v>42</v>
      </c>
      <c r="Z15" s="144">
        <f t="shared" si="8"/>
        <v>33.6</v>
      </c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3"/>
    </row>
    <row r="16" spans="1:44" s="111" customFormat="1" x14ac:dyDescent="0.3">
      <c r="A16" s="148">
        <v>10</v>
      </c>
      <c r="B16" s="121">
        <v>671210</v>
      </c>
      <c r="C16" s="122" t="s">
        <v>119</v>
      </c>
      <c r="D16" s="121">
        <v>4</v>
      </c>
      <c r="E16" s="121">
        <v>3</v>
      </c>
      <c r="F16" s="122">
        <v>5</v>
      </c>
      <c r="G16" s="145">
        <v>4</v>
      </c>
      <c r="H16" s="145">
        <v>3</v>
      </c>
      <c r="I16" s="145">
        <f t="shared" si="1"/>
        <v>19</v>
      </c>
      <c r="J16" s="145">
        <f t="shared" si="2"/>
        <v>2.85</v>
      </c>
      <c r="K16" s="146">
        <v>1</v>
      </c>
      <c r="L16" s="146">
        <v>1.5</v>
      </c>
      <c r="M16" s="146">
        <v>0.5</v>
      </c>
      <c r="N16" s="146">
        <v>3</v>
      </c>
      <c r="O16" s="146">
        <v>2.5</v>
      </c>
      <c r="P16" s="146">
        <f t="shared" si="3"/>
        <v>8.5</v>
      </c>
      <c r="Q16" s="146">
        <f t="shared" si="4"/>
        <v>0.42500000000000004</v>
      </c>
      <c r="R16" s="108">
        <f t="shared" si="5"/>
        <v>0.65</v>
      </c>
      <c r="S16" s="108">
        <f t="shared" si="0"/>
        <v>0.52499999999999991</v>
      </c>
      <c r="T16" s="108">
        <f t="shared" si="0"/>
        <v>0.77500000000000002</v>
      </c>
      <c r="U16" s="108">
        <f t="shared" si="0"/>
        <v>0.75</v>
      </c>
      <c r="V16" s="108">
        <f t="shared" si="0"/>
        <v>0.57499999999999996</v>
      </c>
      <c r="W16" s="26">
        <f t="shared" si="6"/>
        <v>27.5</v>
      </c>
      <c r="X16" s="150">
        <f t="shared" si="7"/>
        <v>5.5</v>
      </c>
      <c r="Y16" s="128">
        <v>17</v>
      </c>
      <c r="Z16" s="144">
        <f t="shared" si="8"/>
        <v>13.600000000000001</v>
      </c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3"/>
    </row>
    <row r="17" spans="1:44" s="111" customFormat="1" x14ac:dyDescent="0.3">
      <c r="A17" s="148">
        <v>11</v>
      </c>
      <c r="B17" s="121">
        <v>671211</v>
      </c>
      <c r="C17" s="122" t="s">
        <v>120</v>
      </c>
      <c r="D17" s="121">
        <v>6</v>
      </c>
      <c r="E17" s="121">
        <v>8</v>
      </c>
      <c r="F17" s="122">
        <v>6</v>
      </c>
      <c r="G17" s="145">
        <v>5</v>
      </c>
      <c r="H17" s="145">
        <v>5</v>
      </c>
      <c r="I17" s="145">
        <f t="shared" si="1"/>
        <v>30</v>
      </c>
      <c r="J17" s="145">
        <f t="shared" si="2"/>
        <v>4.5</v>
      </c>
      <c r="K17" s="146">
        <v>2</v>
      </c>
      <c r="L17" s="146">
        <v>3</v>
      </c>
      <c r="M17" s="146">
        <v>2</v>
      </c>
      <c r="N17" s="146">
        <v>1</v>
      </c>
      <c r="O17" s="146">
        <v>2</v>
      </c>
      <c r="P17" s="146">
        <f t="shared" si="3"/>
        <v>10</v>
      </c>
      <c r="Q17" s="146">
        <f t="shared" si="4"/>
        <v>0.5</v>
      </c>
      <c r="R17" s="108">
        <f t="shared" si="5"/>
        <v>0.99999999999999989</v>
      </c>
      <c r="S17" s="108">
        <f t="shared" si="0"/>
        <v>1.35</v>
      </c>
      <c r="T17" s="108">
        <f t="shared" si="0"/>
        <v>0.99999999999999989</v>
      </c>
      <c r="U17" s="108">
        <f t="shared" si="0"/>
        <v>0.8</v>
      </c>
      <c r="V17" s="108">
        <f t="shared" si="0"/>
        <v>0.85</v>
      </c>
      <c r="W17" s="26">
        <f t="shared" si="6"/>
        <v>40</v>
      </c>
      <c r="X17" s="150">
        <f t="shared" si="7"/>
        <v>8</v>
      </c>
      <c r="Y17" s="128">
        <v>27</v>
      </c>
      <c r="Z17" s="144">
        <f t="shared" si="8"/>
        <v>21.6</v>
      </c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3"/>
    </row>
    <row r="18" spans="1:44" s="111" customFormat="1" x14ac:dyDescent="0.3">
      <c r="A18" s="148">
        <v>12</v>
      </c>
      <c r="B18" s="121">
        <v>671212</v>
      </c>
      <c r="C18" s="122" t="s">
        <v>121</v>
      </c>
      <c r="D18" s="121">
        <v>8</v>
      </c>
      <c r="E18" s="121">
        <v>7</v>
      </c>
      <c r="F18" s="122">
        <v>9</v>
      </c>
      <c r="G18" s="145">
        <v>8</v>
      </c>
      <c r="H18" s="145">
        <v>7</v>
      </c>
      <c r="I18" s="145">
        <f t="shared" si="1"/>
        <v>39</v>
      </c>
      <c r="J18" s="145">
        <f t="shared" si="2"/>
        <v>5.85</v>
      </c>
      <c r="K18" s="146">
        <v>1</v>
      </c>
      <c r="L18" s="146">
        <v>1</v>
      </c>
      <c r="M18" s="146">
        <v>0.5</v>
      </c>
      <c r="N18" s="146">
        <v>2</v>
      </c>
      <c r="O18" s="146">
        <v>1</v>
      </c>
      <c r="P18" s="146">
        <f t="shared" si="3"/>
        <v>5.5</v>
      </c>
      <c r="Q18" s="146">
        <f t="shared" si="4"/>
        <v>0.27500000000000002</v>
      </c>
      <c r="R18" s="108">
        <f t="shared" si="5"/>
        <v>1.25</v>
      </c>
      <c r="S18" s="108">
        <f t="shared" si="0"/>
        <v>1.1000000000000001</v>
      </c>
      <c r="T18" s="108">
        <f t="shared" si="0"/>
        <v>1.3749999999999998</v>
      </c>
      <c r="U18" s="108">
        <f t="shared" si="0"/>
        <v>1.3</v>
      </c>
      <c r="V18" s="108">
        <f t="shared" si="0"/>
        <v>1.1000000000000001</v>
      </c>
      <c r="W18" s="26">
        <f t="shared" si="6"/>
        <v>44.5</v>
      </c>
      <c r="X18" s="150">
        <f t="shared" si="7"/>
        <v>8.9</v>
      </c>
      <c r="Y18" s="128">
        <v>42</v>
      </c>
      <c r="Z18" s="144">
        <f t="shared" si="8"/>
        <v>33.6</v>
      </c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3"/>
    </row>
    <row r="19" spans="1:44" s="111" customFormat="1" x14ac:dyDescent="0.3">
      <c r="A19" s="148">
        <v>13</v>
      </c>
      <c r="B19" s="121">
        <v>671213</v>
      </c>
      <c r="C19" s="122" t="s">
        <v>122</v>
      </c>
      <c r="D19" s="121">
        <v>8</v>
      </c>
      <c r="E19" s="121">
        <v>12</v>
      </c>
      <c r="F19" s="122">
        <v>10</v>
      </c>
      <c r="G19" s="145">
        <v>11</v>
      </c>
      <c r="H19" s="145">
        <v>10</v>
      </c>
      <c r="I19" s="145">
        <f t="shared" si="1"/>
        <v>51</v>
      </c>
      <c r="J19" s="145">
        <f t="shared" si="2"/>
        <v>7.6499999999999995</v>
      </c>
      <c r="K19" s="146">
        <v>1.5</v>
      </c>
      <c r="L19" s="146">
        <v>2</v>
      </c>
      <c r="M19" s="146">
        <v>3</v>
      </c>
      <c r="N19" s="146">
        <v>2</v>
      </c>
      <c r="O19" s="146">
        <v>1</v>
      </c>
      <c r="P19" s="146">
        <f t="shared" si="3"/>
        <v>9.5</v>
      </c>
      <c r="Q19" s="146">
        <f t="shared" si="4"/>
        <v>0.47500000000000003</v>
      </c>
      <c r="R19" s="108">
        <f t="shared" si="5"/>
        <v>1.2749999999999999</v>
      </c>
      <c r="S19" s="108">
        <f t="shared" si="0"/>
        <v>1.9</v>
      </c>
      <c r="T19" s="108">
        <f t="shared" si="0"/>
        <v>1.65</v>
      </c>
      <c r="U19" s="108">
        <f t="shared" si="0"/>
        <v>1.75</v>
      </c>
      <c r="V19" s="108">
        <f t="shared" si="0"/>
        <v>1.55</v>
      </c>
      <c r="W19" s="26">
        <f t="shared" si="6"/>
        <v>60.5</v>
      </c>
      <c r="X19" s="150">
        <f t="shared" si="7"/>
        <v>12.100000000000001</v>
      </c>
      <c r="Y19" s="128">
        <v>58</v>
      </c>
      <c r="Z19" s="144">
        <f t="shared" si="8"/>
        <v>46.400000000000006</v>
      </c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3"/>
    </row>
    <row r="20" spans="1:44" s="111" customFormat="1" x14ac:dyDescent="0.3">
      <c r="A20" s="148">
        <v>14</v>
      </c>
      <c r="B20" s="121">
        <v>671214</v>
      </c>
      <c r="C20" s="122" t="s">
        <v>123</v>
      </c>
      <c r="D20" s="121">
        <v>5</v>
      </c>
      <c r="E20" s="121">
        <v>6</v>
      </c>
      <c r="F20" s="122">
        <v>10</v>
      </c>
      <c r="G20" s="145">
        <v>12</v>
      </c>
      <c r="H20" s="145">
        <v>10</v>
      </c>
      <c r="I20" s="145">
        <f t="shared" si="1"/>
        <v>43</v>
      </c>
      <c r="J20" s="145">
        <f t="shared" si="2"/>
        <v>6.45</v>
      </c>
      <c r="K20" s="146">
        <v>1.5</v>
      </c>
      <c r="L20" s="146">
        <v>2</v>
      </c>
      <c r="M20" s="146">
        <v>3</v>
      </c>
      <c r="N20" s="146">
        <v>2</v>
      </c>
      <c r="O20" s="146">
        <v>2.5</v>
      </c>
      <c r="P20" s="146">
        <f t="shared" si="3"/>
        <v>11</v>
      </c>
      <c r="Q20" s="146">
        <f t="shared" si="4"/>
        <v>0.55000000000000004</v>
      </c>
      <c r="R20" s="108">
        <f t="shared" si="5"/>
        <v>0.82499999999999996</v>
      </c>
      <c r="S20" s="108">
        <f t="shared" si="0"/>
        <v>0.99999999999999989</v>
      </c>
      <c r="T20" s="108">
        <f t="shared" si="0"/>
        <v>1.65</v>
      </c>
      <c r="U20" s="108">
        <f t="shared" si="0"/>
        <v>1.9</v>
      </c>
      <c r="V20" s="108">
        <f t="shared" si="0"/>
        <v>1.625</v>
      </c>
      <c r="W20" s="26">
        <f t="shared" si="6"/>
        <v>54</v>
      </c>
      <c r="X20" s="150">
        <f t="shared" si="7"/>
        <v>10.8</v>
      </c>
      <c r="Y20" s="128">
        <v>50</v>
      </c>
      <c r="Z20" s="144">
        <f t="shared" si="8"/>
        <v>40</v>
      </c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3"/>
    </row>
    <row r="21" spans="1:44" s="111" customFormat="1" x14ac:dyDescent="0.3">
      <c r="A21" s="148">
        <v>15</v>
      </c>
      <c r="B21" s="121">
        <v>671215</v>
      </c>
      <c r="C21" s="122" t="s">
        <v>124</v>
      </c>
      <c r="D21" s="121">
        <v>12</v>
      </c>
      <c r="E21" s="121">
        <v>13</v>
      </c>
      <c r="F21" s="122">
        <v>10</v>
      </c>
      <c r="G21" s="145">
        <v>11</v>
      </c>
      <c r="H21" s="145">
        <v>11.5</v>
      </c>
      <c r="I21" s="145">
        <f t="shared" si="1"/>
        <v>57.5</v>
      </c>
      <c r="J21" s="145">
        <f t="shared" si="2"/>
        <v>8.625</v>
      </c>
      <c r="K21" s="146">
        <v>2.5</v>
      </c>
      <c r="L21" s="146">
        <v>3</v>
      </c>
      <c r="M21" s="146">
        <v>4</v>
      </c>
      <c r="N21" s="146">
        <v>4</v>
      </c>
      <c r="O21" s="146">
        <v>2</v>
      </c>
      <c r="P21" s="146">
        <f t="shared" si="3"/>
        <v>15.5</v>
      </c>
      <c r="Q21" s="146">
        <f t="shared" si="4"/>
        <v>0.77500000000000002</v>
      </c>
      <c r="R21" s="108">
        <f t="shared" si="5"/>
        <v>1.9249999999999998</v>
      </c>
      <c r="S21" s="108">
        <f t="shared" si="0"/>
        <v>2.1</v>
      </c>
      <c r="T21" s="108">
        <f t="shared" si="0"/>
        <v>1.7</v>
      </c>
      <c r="U21" s="108">
        <f t="shared" si="0"/>
        <v>1.8499999999999999</v>
      </c>
      <c r="V21" s="108">
        <f t="shared" si="0"/>
        <v>1.825</v>
      </c>
      <c r="W21" s="26">
        <f t="shared" si="6"/>
        <v>73</v>
      </c>
      <c r="X21" s="150">
        <f t="shared" si="7"/>
        <v>14.600000000000001</v>
      </c>
      <c r="Y21" s="128">
        <v>57</v>
      </c>
      <c r="Z21" s="144">
        <f t="shared" si="8"/>
        <v>45.6</v>
      </c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3"/>
    </row>
    <row r="22" spans="1:44" s="111" customFormat="1" x14ac:dyDescent="0.3">
      <c r="A22" s="148">
        <v>16</v>
      </c>
      <c r="B22" s="121">
        <v>671216</v>
      </c>
      <c r="C22" s="122" t="s">
        <v>125</v>
      </c>
      <c r="D22" s="121">
        <v>9</v>
      </c>
      <c r="E22" s="121">
        <v>8</v>
      </c>
      <c r="F22" s="122">
        <v>9</v>
      </c>
      <c r="G22" s="145">
        <v>12</v>
      </c>
      <c r="H22" s="145">
        <v>10</v>
      </c>
      <c r="I22" s="145">
        <f t="shared" si="1"/>
        <v>48</v>
      </c>
      <c r="J22" s="145">
        <f t="shared" si="2"/>
        <v>7.1999999999999993</v>
      </c>
      <c r="K22" s="146">
        <v>1.5</v>
      </c>
      <c r="L22" s="146">
        <v>3</v>
      </c>
      <c r="M22" s="146">
        <v>2</v>
      </c>
      <c r="N22" s="146">
        <v>1</v>
      </c>
      <c r="O22" s="146">
        <v>2</v>
      </c>
      <c r="P22" s="146">
        <f t="shared" si="3"/>
        <v>9.5</v>
      </c>
      <c r="Q22" s="146">
        <f t="shared" si="4"/>
        <v>0.47500000000000003</v>
      </c>
      <c r="R22" s="108">
        <f t="shared" si="5"/>
        <v>1.4249999999999998</v>
      </c>
      <c r="S22" s="108">
        <f t="shared" si="0"/>
        <v>1.35</v>
      </c>
      <c r="T22" s="108">
        <f t="shared" si="0"/>
        <v>1.45</v>
      </c>
      <c r="U22" s="108">
        <f t="shared" si="0"/>
        <v>1.8499999999999999</v>
      </c>
      <c r="V22" s="108">
        <f t="shared" si="0"/>
        <v>1.6</v>
      </c>
      <c r="W22" s="26">
        <f t="shared" si="6"/>
        <v>57.5</v>
      </c>
      <c r="X22" s="150">
        <f t="shared" si="7"/>
        <v>11.5</v>
      </c>
      <c r="Y22" s="128">
        <v>48</v>
      </c>
      <c r="Z22" s="144">
        <f t="shared" si="8"/>
        <v>38.400000000000006</v>
      </c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3"/>
    </row>
    <row r="23" spans="1:44" s="111" customFormat="1" x14ac:dyDescent="0.3">
      <c r="A23" s="148">
        <v>17</v>
      </c>
      <c r="B23" s="121">
        <v>671217</v>
      </c>
      <c r="C23" s="122" t="s">
        <v>126</v>
      </c>
      <c r="D23" s="121">
        <v>12</v>
      </c>
      <c r="E23" s="121">
        <v>9</v>
      </c>
      <c r="F23" s="122">
        <v>8</v>
      </c>
      <c r="G23" s="145">
        <v>7</v>
      </c>
      <c r="H23" s="145">
        <v>10</v>
      </c>
      <c r="I23" s="145">
        <f t="shared" si="1"/>
        <v>46</v>
      </c>
      <c r="J23" s="145">
        <f t="shared" si="2"/>
        <v>6.8999999999999995</v>
      </c>
      <c r="K23" s="146">
        <v>2</v>
      </c>
      <c r="L23" s="146">
        <v>2.5</v>
      </c>
      <c r="M23" s="146">
        <v>3</v>
      </c>
      <c r="N23" s="146">
        <v>2</v>
      </c>
      <c r="O23" s="146">
        <v>2</v>
      </c>
      <c r="P23" s="146">
        <f t="shared" si="3"/>
        <v>11.5</v>
      </c>
      <c r="Q23" s="146">
        <f t="shared" si="4"/>
        <v>0.57500000000000007</v>
      </c>
      <c r="R23" s="108">
        <f t="shared" si="5"/>
        <v>1.9</v>
      </c>
      <c r="S23" s="108">
        <f t="shared" si="5"/>
        <v>1.4749999999999999</v>
      </c>
      <c r="T23" s="108">
        <f t="shared" si="5"/>
        <v>1.35</v>
      </c>
      <c r="U23" s="108">
        <f t="shared" si="5"/>
        <v>1.1500000000000001</v>
      </c>
      <c r="V23" s="108">
        <f t="shared" si="5"/>
        <v>1.6</v>
      </c>
      <c r="W23" s="26">
        <f t="shared" si="6"/>
        <v>57.5</v>
      </c>
      <c r="X23" s="150">
        <f t="shared" si="7"/>
        <v>11.5</v>
      </c>
      <c r="Y23" s="128">
        <v>51</v>
      </c>
      <c r="Z23" s="144">
        <f t="shared" si="8"/>
        <v>40.800000000000004</v>
      </c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3"/>
    </row>
    <row r="24" spans="1:44" s="111" customFormat="1" x14ac:dyDescent="0.3">
      <c r="A24" s="148">
        <v>18</v>
      </c>
      <c r="B24" s="121">
        <v>671218</v>
      </c>
      <c r="C24" s="122" t="s">
        <v>127</v>
      </c>
      <c r="D24" s="121">
        <v>15</v>
      </c>
      <c r="E24" s="121">
        <v>14</v>
      </c>
      <c r="F24" s="122">
        <v>12</v>
      </c>
      <c r="G24" s="145">
        <v>13</v>
      </c>
      <c r="H24" s="145">
        <v>12</v>
      </c>
      <c r="I24" s="145">
        <f t="shared" si="1"/>
        <v>66</v>
      </c>
      <c r="J24" s="145">
        <f t="shared" si="2"/>
        <v>9.9</v>
      </c>
      <c r="K24" s="146">
        <v>4</v>
      </c>
      <c r="L24" s="146">
        <v>4.5</v>
      </c>
      <c r="M24" s="146">
        <v>3</v>
      </c>
      <c r="N24" s="146">
        <v>4</v>
      </c>
      <c r="O24" s="146">
        <v>3</v>
      </c>
      <c r="P24" s="146">
        <f t="shared" si="3"/>
        <v>18.5</v>
      </c>
      <c r="Q24" s="146">
        <f t="shared" si="4"/>
        <v>0.92500000000000004</v>
      </c>
      <c r="R24" s="108">
        <f t="shared" si="5"/>
        <v>2.4500000000000002</v>
      </c>
      <c r="S24" s="108">
        <f t="shared" si="5"/>
        <v>2.3250000000000002</v>
      </c>
      <c r="T24" s="108">
        <f t="shared" si="5"/>
        <v>1.9499999999999997</v>
      </c>
      <c r="U24" s="108">
        <f t="shared" si="5"/>
        <v>2.15</v>
      </c>
      <c r="V24" s="108">
        <f t="shared" si="5"/>
        <v>1.9499999999999997</v>
      </c>
      <c r="W24" s="26">
        <f t="shared" si="6"/>
        <v>84.5</v>
      </c>
      <c r="X24" s="150">
        <f t="shared" si="7"/>
        <v>16.900000000000002</v>
      </c>
      <c r="Y24" s="128">
        <v>73</v>
      </c>
      <c r="Z24" s="144">
        <f t="shared" si="8"/>
        <v>58.400000000000006</v>
      </c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3"/>
    </row>
    <row r="25" spans="1:44" s="111" customFormat="1" x14ac:dyDescent="0.3">
      <c r="A25" s="148">
        <v>19</v>
      </c>
      <c r="B25" s="121">
        <v>671219</v>
      </c>
      <c r="C25" s="122" t="s">
        <v>128</v>
      </c>
      <c r="D25" s="121">
        <v>10</v>
      </c>
      <c r="E25" s="121">
        <v>9</v>
      </c>
      <c r="F25" s="122">
        <v>7</v>
      </c>
      <c r="G25" s="145">
        <v>8</v>
      </c>
      <c r="H25" s="145">
        <v>5</v>
      </c>
      <c r="I25" s="145">
        <f t="shared" si="1"/>
        <v>39</v>
      </c>
      <c r="J25" s="145">
        <f t="shared" si="2"/>
        <v>5.85</v>
      </c>
      <c r="K25" s="146">
        <v>2.5</v>
      </c>
      <c r="L25" s="146">
        <v>3</v>
      </c>
      <c r="M25" s="146">
        <v>4</v>
      </c>
      <c r="N25" s="146">
        <v>3</v>
      </c>
      <c r="O25" s="146">
        <v>2.5</v>
      </c>
      <c r="P25" s="146">
        <f t="shared" si="3"/>
        <v>15</v>
      </c>
      <c r="Q25" s="146">
        <f t="shared" si="4"/>
        <v>0.75</v>
      </c>
      <c r="R25" s="108">
        <f t="shared" si="5"/>
        <v>1.625</v>
      </c>
      <c r="S25" s="108">
        <f t="shared" si="5"/>
        <v>1.5</v>
      </c>
      <c r="T25" s="108">
        <f t="shared" si="5"/>
        <v>1.25</v>
      </c>
      <c r="U25" s="108">
        <f t="shared" si="5"/>
        <v>1.35</v>
      </c>
      <c r="V25" s="108">
        <f t="shared" si="5"/>
        <v>0.875</v>
      </c>
      <c r="W25" s="26">
        <f t="shared" si="6"/>
        <v>54</v>
      </c>
      <c r="X25" s="150">
        <f t="shared" si="7"/>
        <v>10.8</v>
      </c>
      <c r="Y25" s="128">
        <v>43</v>
      </c>
      <c r="Z25" s="144">
        <f t="shared" si="8"/>
        <v>34.4</v>
      </c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3"/>
    </row>
    <row r="26" spans="1:44" s="111" customFormat="1" x14ac:dyDescent="0.3">
      <c r="A26" s="148">
        <v>20</v>
      </c>
      <c r="B26" s="121">
        <v>671220</v>
      </c>
      <c r="C26" s="122" t="s">
        <v>129</v>
      </c>
      <c r="D26" s="121">
        <v>13</v>
      </c>
      <c r="E26" s="121">
        <v>15</v>
      </c>
      <c r="F26" s="122">
        <v>14</v>
      </c>
      <c r="G26" s="145">
        <v>12</v>
      </c>
      <c r="H26" s="145">
        <v>13</v>
      </c>
      <c r="I26" s="145">
        <f t="shared" si="1"/>
        <v>67</v>
      </c>
      <c r="J26" s="145">
        <f t="shared" si="2"/>
        <v>10.049999999999999</v>
      </c>
      <c r="K26" s="146">
        <v>4</v>
      </c>
      <c r="L26" s="146">
        <v>5</v>
      </c>
      <c r="M26" s="146">
        <v>4.5</v>
      </c>
      <c r="N26" s="146">
        <v>4</v>
      </c>
      <c r="O26" s="146">
        <v>3</v>
      </c>
      <c r="P26" s="146">
        <f t="shared" si="3"/>
        <v>20.5</v>
      </c>
      <c r="Q26" s="146">
        <f t="shared" si="4"/>
        <v>1.0250000000000001</v>
      </c>
      <c r="R26" s="108">
        <f t="shared" si="5"/>
        <v>2.15</v>
      </c>
      <c r="S26" s="108">
        <f t="shared" si="5"/>
        <v>2.5</v>
      </c>
      <c r="T26" s="108">
        <f t="shared" si="5"/>
        <v>2.3250000000000002</v>
      </c>
      <c r="U26" s="108">
        <f t="shared" si="5"/>
        <v>1.9999999999999998</v>
      </c>
      <c r="V26" s="108">
        <f t="shared" si="5"/>
        <v>2.1</v>
      </c>
      <c r="W26" s="26">
        <f t="shared" si="6"/>
        <v>87.5</v>
      </c>
      <c r="X26" s="150">
        <f t="shared" si="7"/>
        <v>17.5</v>
      </c>
      <c r="Y26" s="128">
        <v>61</v>
      </c>
      <c r="Z26" s="144">
        <f t="shared" si="8"/>
        <v>48.800000000000004</v>
      </c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3"/>
    </row>
    <row r="27" spans="1:44" s="111" customFormat="1" x14ac:dyDescent="0.3">
      <c r="A27" s="148">
        <v>21</v>
      </c>
      <c r="B27" s="121">
        <v>671221</v>
      </c>
      <c r="C27" s="122" t="s">
        <v>130</v>
      </c>
      <c r="D27" s="121">
        <v>2</v>
      </c>
      <c r="E27" s="121">
        <v>3</v>
      </c>
      <c r="F27" s="122">
        <v>2</v>
      </c>
      <c r="G27" s="145">
        <v>0</v>
      </c>
      <c r="H27" s="145">
        <v>0</v>
      </c>
      <c r="I27" s="145">
        <f t="shared" si="1"/>
        <v>7</v>
      </c>
      <c r="J27" s="145">
        <f t="shared" si="2"/>
        <v>1.05</v>
      </c>
      <c r="K27" s="146">
        <v>1</v>
      </c>
      <c r="L27" s="146">
        <v>1</v>
      </c>
      <c r="M27" s="146">
        <v>1</v>
      </c>
      <c r="N27" s="146">
        <v>2</v>
      </c>
      <c r="O27" s="146">
        <v>3</v>
      </c>
      <c r="P27" s="146">
        <f t="shared" si="3"/>
        <v>8</v>
      </c>
      <c r="Q27" s="146">
        <f t="shared" si="4"/>
        <v>0.4</v>
      </c>
      <c r="R27" s="108">
        <f t="shared" si="5"/>
        <v>0.35</v>
      </c>
      <c r="S27" s="108">
        <f t="shared" si="5"/>
        <v>0.49999999999999994</v>
      </c>
      <c r="T27" s="108">
        <f t="shared" si="5"/>
        <v>0.35</v>
      </c>
      <c r="U27" s="108">
        <f t="shared" si="5"/>
        <v>0.1</v>
      </c>
      <c r="V27" s="108">
        <f t="shared" si="5"/>
        <v>0.15000000000000002</v>
      </c>
      <c r="W27" s="26">
        <f t="shared" si="6"/>
        <v>15</v>
      </c>
      <c r="X27" s="150">
        <f t="shared" si="7"/>
        <v>3</v>
      </c>
      <c r="Y27" s="128">
        <v>5</v>
      </c>
      <c r="Z27" s="144">
        <f t="shared" si="8"/>
        <v>4</v>
      </c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3"/>
    </row>
    <row r="28" spans="1:44" s="111" customFormat="1" x14ac:dyDescent="0.3">
      <c r="A28" s="148">
        <v>22</v>
      </c>
      <c r="B28" s="121">
        <v>671222</v>
      </c>
      <c r="C28" s="122" t="s">
        <v>131</v>
      </c>
      <c r="D28" s="121">
        <v>15</v>
      </c>
      <c r="E28" s="121">
        <v>18</v>
      </c>
      <c r="F28" s="122">
        <v>19</v>
      </c>
      <c r="G28" s="145">
        <v>14</v>
      </c>
      <c r="H28" s="145">
        <v>16</v>
      </c>
      <c r="I28" s="145">
        <f t="shared" si="1"/>
        <v>82</v>
      </c>
      <c r="J28" s="145">
        <f t="shared" si="2"/>
        <v>12.299999999999999</v>
      </c>
      <c r="K28" s="146">
        <v>5</v>
      </c>
      <c r="L28" s="146">
        <v>5</v>
      </c>
      <c r="M28" s="146">
        <v>5.5</v>
      </c>
      <c r="N28" s="146">
        <v>6</v>
      </c>
      <c r="O28" s="146">
        <v>5.5</v>
      </c>
      <c r="P28" s="146">
        <f t="shared" si="3"/>
        <v>27</v>
      </c>
      <c r="Q28" s="146">
        <f t="shared" si="4"/>
        <v>1.35</v>
      </c>
      <c r="R28" s="108">
        <f t="shared" si="5"/>
        <v>2.5</v>
      </c>
      <c r="S28" s="108">
        <f t="shared" si="5"/>
        <v>2.9499999999999997</v>
      </c>
      <c r="T28" s="108">
        <f t="shared" si="5"/>
        <v>3.125</v>
      </c>
      <c r="U28" s="108">
        <f t="shared" si="5"/>
        <v>2.4000000000000004</v>
      </c>
      <c r="V28" s="108">
        <f t="shared" si="5"/>
        <v>2.6749999999999998</v>
      </c>
      <c r="W28" s="26">
        <f t="shared" si="6"/>
        <v>109</v>
      </c>
      <c r="X28" s="150">
        <f t="shared" si="7"/>
        <v>21.8</v>
      </c>
      <c r="Y28" s="128">
        <v>87</v>
      </c>
      <c r="Z28" s="144">
        <f t="shared" si="8"/>
        <v>69.600000000000009</v>
      </c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3"/>
    </row>
    <row r="29" spans="1:44" s="111" customFormat="1" x14ac:dyDescent="0.3">
      <c r="A29" s="148">
        <v>23</v>
      </c>
      <c r="B29" s="121">
        <v>671223</v>
      </c>
      <c r="C29" s="122" t="s">
        <v>132</v>
      </c>
      <c r="D29" s="121">
        <v>3</v>
      </c>
      <c r="E29" s="121">
        <v>2</v>
      </c>
      <c r="F29" s="122">
        <v>4</v>
      </c>
      <c r="G29" s="145">
        <v>2</v>
      </c>
      <c r="H29" s="145">
        <v>3</v>
      </c>
      <c r="I29" s="145">
        <f t="shared" si="1"/>
        <v>14</v>
      </c>
      <c r="J29" s="145">
        <f t="shared" si="2"/>
        <v>2.1</v>
      </c>
      <c r="K29" s="146">
        <v>2</v>
      </c>
      <c r="L29" s="146">
        <v>1</v>
      </c>
      <c r="M29" s="146">
        <v>1.5</v>
      </c>
      <c r="N29" s="146">
        <v>3</v>
      </c>
      <c r="O29" s="146">
        <v>2</v>
      </c>
      <c r="P29" s="146">
        <f t="shared" si="3"/>
        <v>9.5</v>
      </c>
      <c r="Q29" s="146">
        <f t="shared" si="4"/>
        <v>0.47500000000000003</v>
      </c>
      <c r="R29" s="108">
        <f t="shared" si="5"/>
        <v>0.54999999999999993</v>
      </c>
      <c r="S29" s="108">
        <f t="shared" si="5"/>
        <v>0.35</v>
      </c>
      <c r="T29" s="108">
        <f t="shared" si="5"/>
        <v>0.67500000000000004</v>
      </c>
      <c r="U29" s="108">
        <f t="shared" si="5"/>
        <v>0.45</v>
      </c>
      <c r="V29" s="108">
        <f t="shared" si="5"/>
        <v>0.54999999999999993</v>
      </c>
      <c r="W29" s="26">
        <f t="shared" si="6"/>
        <v>23.5</v>
      </c>
      <c r="X29" s="150">
        <f t="shared" si="7"/>
        <v>4.7</v>
      </c>
      <c r="Y29" s="128">
        <v>9</v>
      </c>
      <c r="Z29" s="144">
        <f t="shared" si="8"/>
        <v>7.2</v>
      </c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3"/>
    </row>
    <row r="30" spans="1:44" s="111" customFormat="1" x14ac:dyDescent="0.3">
      <c r="A30" s="148">
        <v>24</v>
      </c>
      <c r="B30" s="121">
        <v>671224</v>
      </c>
      <c r="C30" s="122" t="s">
        <v>133</v>
      </c>
      <c r="D30" s="121">
        <v>5</v>
      </c>
      <c r="E30" s="121">
        <v>6</v>
      </c>
      <c r="F30" s="122">
        <v>8</v>
      </c>
      <c r="G30" s="145">
        <v>6</v>
      </c>
      <c r="H30" s="145">
        <v>5</v>
      </c>
      <c r="I30" s="145">
        <f t="shared" si="1"/>
        <v>30</v>
      </c>
      <c r="J30" s="145">
        <f t="shared" si="2"/>
        <v>4.5</v>
      </c>
      <c r="K30" s="146">
        <v>2.5</v>
      </c>
      <c r="L30" s="146">
        <v>3</v>
      </c>
      <c r="M30" s="146">
        <v>2</v>
      </c>
      <c r="N30" s="146">
        <v>2</v>
      </c>
      <c r="O30" s="146">
        <v>3</v>
      </c>
      <c r="P30" s="146">
        <f t="shared" si="3"/>
        <v>12.5</v>
      </c>
      <c r="Q30" s="146">
        <f t="shared" si="4"/>
        <v>0.625</v>
      </c>
      <c r="R30" s="108">
        <f t="shared" si="5"/>
        <v>0.875</v>
      </c>
      <c r="S30" s="108">
        <f t="shared" si="5"/>
        <v>1.0499999999999998</v>
      </c>
      <c r="T30" s="108">
        <f t="shared" si="5"/>
        <v>1.3</v>
      </c>
      <c r="U30" s="108">
        <f t="shared" si="5"/>
        <v>0.99999999999999989</v>
      </c>
      <c r="V30" s="108">
        <f t="shared" si="5"/>
        <v>0.9</v>
      </c>
      <c r="W30" s="26">
        <f t="shared" si="6"/>
        <v>42.5</v>
      </c>
      <c r="X30" s="150">
        <f t="shared" si="7"/>
        <v>8.5</v>
      </c>
      <c r="Y30" s="128">
        <v>17</v>
      </c>
      <c r="Z30" s="144">
        <f t="shared" si="8"/>
        <v>13.600000000000001</v>
      </c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3"/>
    </row>
    <row r="31" spans="1:44" s="111" customFormat="1" x14ac:dyDescent="0.3">
      <c r="A31" s="148">
        <v>25</v>
      </c>
      <c r="B31" s="121">
        <v>671225</v>
      </c>
      <c r="C31" s="122" t="s">
        <v>134</v>
      </c>
      <c r="D31" s="121">
        <v>2</v>
      </c>
      <c r="E31" s="121">
        <v>3</v>
      </c>
      <c r="F31" s="122">
        <v>0</v>
      </c>
      <c r="G31" s="145">
        <v>3</v>
      </c>
      <c r="H31" s="145">
        <v>2</v>
      </c>
      <c r="I31" s="145">
        <f t="shared" si="1"/>
        <v>10</v>
      </c>
      <c r="J31" s="145">
        <f t="shared" si="2"/>
        <v>1.5</v>
      </c>
      <c r="K31" s="146">
        <v>1.5</v>
      </c>
      <c r="L31" s="146">
        <v>1</v>
      </c>
      <c r="M31" s="146">
        <v>1</v>
      </c>
      <c r="N31" s="146">
        <v>0</v>
      </c>
      <c r="O31" s="146">
        <v>0</v>
      </c>
      <c r="P31" s="146">
        <f t="shared" si="3"/>
        <v>3.5</v>
      </c>
      <c r="Q31" s="146">
        <f t="shared" si="4"/>
        <v>0.17500000000000002</v>
      </c>
      <c r="R31" s="108">
        <f t="shared" si="5"/>
        <v>0.375</v>
      </c>
      <c r="S31" s="108">
        <f t="shared" si="5"/>
        <v>0.49999999999999994</v>
      </c>
      <c r="T31" s="108">
        <f t="shared" si="5"/>
        <v>0.05</v>
      </c>
      <c r="U31" s="108">
        <f t="shared" si="5"/>
        <v>0.44999999999999996</v>
      </c>
      <c r="V31" s="108">
        <f t="shared" si="5"/>
        <v>0.3</v>
      </c>
      <c r="W31" s="26">
        <f t="shared" si="6"/>
        <v>13.5</v>
      </c>
      <c r="X31" s="150">
        <f t="shared" si="7"/>
        <v>2.7</v>
      </c>
      <c r="Y31" s="128">
        <v>8</v>
      </c>
      <c r="Z31" s="144">
        <f t="shared" si="8"/>
        <v>6.4</v>
      </c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3"/>
    </row>
    <row r="32" spans="1:44" s="111" customFormat="1" x14ac:dyDescent="0.3">
      <c r="A32" s="148">
        <v>26</v>
      </c>
      <c r="B32" s="121">
        <v>671226</v>
      </c>
      <c r="C32" s="122" t="s">
        <v>135</v>
      </c>
      <c r="D32" s="121">
        <v>2</v>
      </c>
      <c r="E32" s="121">
        <v>3</v>
      </c>
      <c r="F32" s="122">
        <v>2</v>
      </c>
      <c r="G32" s="145">
        <v>3</v>
      </c>
      <c r="H32" s="145">
        <v>2</v>
      </c>
      <c r="I32" s="145">
        <f t="shared" si="1"/>
        <v>12</v>
      </c>
      <c r="J32" s="145">
        <f t="shared" si="2"/>
        <v>1.7999999999999998</v>
      </c>
      <c r="K32" s="146">
        <v>1</v>
      </c>
      <c r="L32" s="146">
        <v>1</v>
      </c>
      <c r="M32" s="146">
        <v>2</v>
      </c>
      <c r="N32" s="146">
        <v>0</v>
      </c>
      <c r="O32" s="146">
        <v>0</v>
      </c>
      <c r="P32" s="146">
        <f t="shared" si="3"/>
        <v>4</v>
      </c>
      <c r="Q32" s="146">
        <f t="shared" si="4"/>
        <v>0.2</v>
      </c>
      <c r="R32" s="108">
        <f t="shared" si="5"/>
        <v>0.35</v>
      </c>
      <c r="S32" s="108">
        <f t="shared" si="5"/>
        <v>0.49999999999999994</v>
      </c>
      <c r="T32" s="108">
        <f t="shared" si="5"/>
        <v>0.4</v>
      </c>
      <c r="U32" s="108">
        <f t="shared" si="5"/>
        <v>0.44999999999999996</v>
      </c>
      <c r="V32" s="108">
        <f t="shared" si="5"/>
        <v>0.3</v>
      </c>
      <c r="W32" s="26">
        <f t="shared" si="6"/>
        <v>16</v>
      </c>
      <c r="X32" s="150">
        <f t="shared" si="7"/>
        <v>3.2</v>
      </c>
      <c r="Y32" s="128">
        <v>8</v>
      </c>
      <c r="Z32" s="144">
        <f t="shared" si="8"/>
        <v>6.4</v>
      </c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3"/>
    </row>
    <row r="33" spans="1:44" s="111" customFormat="1" x14ac:dyDescent="0.3">
      <c r="A33" s="148">
        <v>27</v>
      </c>
      <c r="B33" s="121">
        <v>671227</v>
      </c>
      <c r="C33" s="122" t="s">
        <v>136</v>
      </c>
      <c r="D33" s="121">
        <v>6</v>
      </c>
      <c r="E33" s="121">
        <v>8</v>
      </c>
      <c r="F33" s="122">
        <v>6</v>
      </c>
      <c r="G33" s="145">
        <v>5</v>
      </c>
      <c r="H33" s="145">
        <v>6</v>
      </c>
      <c r="I33" s="145">
        <f t="shared" si="1"/>
        <v>31</v>
      </c>
      <c r="J33" s="145">
        <f t="shared" si="2"/>
        <v>4.6499999999999995</v>
      </c>
      <c r="K33" s="146">
        <v>1.5</v>
      </c>
      <c r="L33" s="146">
        <v>2</v>
      </c>
      <c r="M33" s="146">
        <v>1</v>
      </c>
      <c r="N33" s="146">
        <v>4</v>
      </c>
      <c r="O33" s="146">
        <v>0</v>
      </c>
      <c r="P33" s="146">
        <f t="shared" si="3"/>
        <v>8.5</v>
      </c>
      <c r="Q33" s="146">
        <f t="shared" si="4"/>
        <v>0.42500000000000004</v>
      </c>
      <c r="R33" s="108">
        <f t="shared" si="5"/>
        <v>0.97499999999999987</v>
      </c>
      <c r="S33" s="108">
        <f t="shared" si="5"/>
        <v>1.3</v>
      </c>
      <c r="T33" s="108">
        <f t="shared" si="5"/>
        <v>0.95</v>
      </c>
      <c r="U33" s="108">
        <f t="shared" si="5"/>
        <v>0.95</v>
      </c>
      <c r="V33" s="108">
        <f t="shared" si="5"/>
        <v>0.89999999999999991</v>
      </c>
      <c r="W33" s="26">
        <f t="shared" si="6"/>
        <v>39.5</v>
      </c>
      <c r="X33" s="150">
        <f t="shared" si="7"/>
        <v>7.9</v>
      </c>
      <c r="Y33" s="128">
        <v>21</v>
      </c>
      <c r="Z33" s="144">
        <f t="shared" si="8"/>
        <v>16.8</v>
      </c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3"/>
    </row>
    <row r="34" spans="1:44" s="111" customFormat="1" x14ac:dyDescent="0.3">
      <c r="A34" s="148">
        <v>28</v>
      </c>
      <c r="B34" s="121">
        <v>671228</v>
      </c>
      <c r="C34" s="122" t="s">
        <v>137</v>
      </c>
      <c r="D34" s="121"/>
      <c r="E34" s="121"/>
      <c r="F34" s="122"/>
      <c r="G34" s="145"/>
      <c r="H34" s="145"/>
      <c r="I34" s="145"/>
      <c r="J34" s="145"/>
      <c r="K34" s="146"/>
      <c r="L34" s="146"/>
      <c r="M34" s="146"/>
      <c r="N34" s="146"/>
      <c r="O34" s="146"/>
      <c r="P34" s="146"/>
      <c r="Q34" s="146">
        <f t="shared" si="4"/>
        <v>0</v>
      </c>
      <c r="R34" s="108">
        <f t="shared" si="5"/>
        <v>0</v>
      </c>
      <c r="S34" s="108">
        <f t="shared" si="5"/>
        <v>0</v>
      </c>
      <c r="T34" s="108">
        <f t="shared" si="5"/>
        <v>0</v>
      </c>
      <c r="U34" s="108">
        <f t="shared" si="5"/>
        <v>0</v>
      </c>
      <c r="V34" s="108">
        <f t="shared" si="5"/>
        <v>0</v>
      </c>
      <c r="W34" s="26">
        <f t="shared" si="6"/>
        <v>0</v>
      </c>
      <c r="X34" s="150">
        <f t="shared" si="7"/>
        <v>0</v>
      </c>
      <c r="Y34" s="128" t="s">
        <v>105</v>
      </c>
      <c r="Z34" s="144" t="e">
        <f t="shared" si="8"/>
        <v>#VALUE!</v>
      </c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3"/>
    </row>
    <row r="35" spans="1:44" s="111" customFormat="1" x14ac:dyDescent="0.3">
      <c r="A35" s="148">
        <v>29</v>
      </c>
      <c r="B35" s="121">
        <v>671229</v>
      </c>
      <c r="C35" s="122" t="s">
        <v>138</v>
      </c>
      <c r="D35" s="121">
        <v>4</v>
      </c>
      <c r="E35" s="121">
        <v>3</v>
      </c>
      <c r="F35" s="122">
        <v>6</v>
      </c>
      <c r="G35" s="145">
        <v>3</v>
      </c>
      <c r="H35" s="145">
        <v>2</v>
      </c>
      <c r="I35" s="145">
        <f t="shared" si="1"/>
        <v>18</v>
      </c>
      <c r="J35" s="145">
        <f t="shared" si="2"/>
        <v>2.6999999999999997</v>
      </c>
      <c r="K35" s="146">
        <v>2</v>
      </c>
      <c r="L35" s="146">
        <v>1.5</v>
      </c>
      <c r="M35" s="146">
        <v>2</v>
      </c>
      <c r="N35" s="146">
        <v>1</v>
      </c>
      <c r="O35" s="146">
        <v>2</v>
      </c>
      <c r="P35" s="146">
        <f t="shared" si="3"/>
        <v>8.5</v>
      </c>
      <c r="Q35" s="146">
        <f t="shared" si="4"/>
        <v>0.42500000000000004</v>
      </c>
      <c r="R35" s="108">
        <f t="shared" si="5"/>
        <v>0.7</v>
      </c>
      <c r="S35" s="108">
        <f t="shared" si="5"/>
        <v>0.52499999999999991</v>
      </c>
      <c r="T35" s="108">
        <f t="shared" si="5"/>
        <v>0.99999999999999989</v>
      </c>
      <c r="U35" s="108">
        <f t="shared" si="5"/>
        <v>0.49999999999999994</v>
      </c>
      <c r="V35" s="108">
        <f t="shared" si="5"/>
        <v>0.4</v>
      </c>
      <c r="W35" s="26">
        <f t="shared" si="6"/>
        <v>26.5</v>
      </c>
      <c r="X35" s="150">
        <f t="shared" si="7"/>
        <v>5.3000000000000007</v>
      </c>
      <c r="Y35" s="128">
        <v>16</v>
      </c>
      <c r="Z35" s="144">
        <f t="shared" si="8"/>
        <v>12.8</v>
      </c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3"/>
    </row>
    <row r="36" spans="1:44" s="111" customFormat="1" x14ac:dyDescent="0.3">
      <c r="A36" s="148">
        <v>30</v>
      </c>
      <c r="B36" s="121">
        <v>671230</v>
      </c>
      <c r="C36" s="122" t="s">
        <v>139</v>
      </c>
      <c r="D36" s="121">
        <v>10</v>
      </c>
      <c r="E36" s="121">
        <v>10.5</v>
      </c>
      <c r="F36" s="122">
        <v>7</v>
      </c>
      <c r="G36" s="145">
        <v>6</v>
      </c>
      <c r="H36" s="145">
        <v>8</v>
      </c>
      <c r="I36" s="145">
        <f t="shared" si="1"/>
        <v>41.5</v>
      </c>
      <c r="J36" s="145">
        <f t="shared" si="2"/>
        <v>6.2249999999999996</v>
      </c>
      <c r="K36" s="146">
        <v>4</v>
      </c>
      <c r="L36" s="146">
        <v>4</v>
      </c>
      <c r="M36" s="146">
        <v>2</v>
      </c>
      <c r="N36" s="146">
        <v>2</v>
      </c>
      <c r="O36" s="146">
        <v>2</v>
      </c>
      <c r="P36" s="146">
        <f t="shared" si="3"/>
        <v>14</v>
      </c>
      <c r="Q36" s="146">
        <f t="shared" si="4"/>
        <v>0.70000000000000007</v>
      </c>
      <c r="R36" s="108">
        <f t="shared" si="5"/>
        <v>1.7</v>
      </c>
      <c r="S36" s="108">
        <f t="shared" si="5"/>
        <v>1.7749999999999999</v>
      </c>
      <c r="T36" s="108">
        <f t="shared" si="5"/>
        <v>1.1500000000000001</v>
      </c>
      <c r="U36" s="108">
        <f t="shared" si="5"/>
        <v>0.99999999999999989</v>
      </c>
      <c r="V36" s="108">
        <f t="shared" si="5"/>
        <v>1.3</v>
      </c>
      <c r="W36" s="26">
        <f t="shared" si="6"/>
        <v>55.5</v>
      </c>
      <c r="X36" s="150">
        <f t="shared" si="7"/>
        <v>11.100000000000001</v>
      </c>
      <c r="Y36" s="128">
        <v>40</v>
      </c>
      <c r="Z36" s="144">
        <f t="shared" si="8"/>
        <v>32</v>
      </c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3"/>
    </row>
    <row r="37" spans="1:44" s="111" customFormat="1" x14ac:dyDescent="0.3">
      <c r="A37" s="148">
        <v>31</v>
      </c>
      <c r="B37" s="121">
        <v>671231</v>
      </c>
      <c r="C37" s="122" t="s">
        <v>139</v>
      </c>
      <c r="D37" s="121">
        <v>10</v>
      </c>
      <c r="E37" s="121">
        <v>12</v>
      </c>
      <c r="F37" s="122">
        <v>8</v>
      </c>
      <c r="G37" s="145">
        <v>14</v>
      </c>
      <c r="H37" s="145">
        <v>9</v>
      </c>
      <c r="I37" s="145">
        <f t="shared" si="1"/>
        <v>53</v>
      </c>
      <c r="J37" s="145">
        <f t="shared" si="2"/>
        <v>7.9499999999999993</v>
      </c>
      <c r="K37" s="146">
        <v>2</v>
      </c>
      <c r="L37" s="146">
        <v>2.5</v>
      </c>
      <c r="M37" s="146">
        <v>3</v>
      </c>
      <c r="N37" s="146">
        <v>2</v>
      </c>
      <c r="O37" s="146">
        <v>4</v>
      </c>
      <c r="P37" s="146">
        <f t="shared" si="3"/>
        <v>13.5</v>
      </c>
      <c r="Q37" s="146">
        <f t="shared" si="4"/>
        <v>0.67500000000000004</v>
      </c>
      <c r="R37" s="108">
        <f t="shared" si="5"/>
        <v>1.6</v>
      </c>
      <c r="S37" s="108">
        <f t="shared" si="5"/>
        <v>1.9249999999999998</v>
      </c>
      <c r="T37" s="108">
        <f t="shared" si="5"/>
        <v>1.35</v>
      </c>
      <c r="U37" s="108">
        <f t="shared" si="5"/>
        <v>2.2000000000000002</v>
      </c>
      <c r="V37" s="108">
        <f t="shared" si="5"/>
        <v>1.5499999999999998</v>
      </c>
      <c r="W37" s="26">
        <f t="shared" si="6"/>
        <v>66.5</v>
      </c>
      <c r="X37" s="150">
        <f t="shared" si="7"/>
        <v>13.3</v>
      </c>
      <c r="Y37" s="128">
        <v>48</v>
      </c>
      <c r="Z37" s="144">
        <f t="shared" si="8"/>
        <v>38.400000000000006</v>
      </c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3"/>
    </row>
    <row r="38" spans="1:44" s="111" customFormat="1" x14ac:dyDescent="0.3">
      <c r="A38" s="148">
        <v>32</v>
      </c>
      <c r="B38" s="121">
        <v>671232</v>
      </c>
      <c r="C38" s="122" t="s">
        <v>140</v>
      </c>
      <c r="D38" s="121">
        <v>14</v>
      </c>
      <c r="E38" s="121">
        <v>15</v>
      </c>
      <c r="F38" s="122">
        <v>10</v>
      </c>
      <c r="G38" s="145">
        <v>15</v>
      </c>
      <c r="H38" s="145">
        <v>12</v>
      </c>
      <c r="I38" s="145">
        <f t="shared" si="1"/>
        <v>66</v>
      </c>
      <c r="J38" s="145">
        <f t="shared" si="2"/>
        <v>9.9</v>
      </c>
      <c r="K38" s="146">
        <v>2.5</v>
      </c>
      <c r="L38" s="146">
        <v>5</v>
      </c>
      <c r="M38" s="146">
        <v>2.5</v>
      </c>
      <c r="N38" s="146">
        <v>5</v>
      </c>
      <c r="O38" s="146">
        <v>4</v>
      </c>
      <c r="P38" s="146">
        <f t="shared" si="3"/>
        <v>19</v>
      </c>
      <c r="Q38" s="146">
        <f t="shared" si="4"/>
        <v>0.95000000000000007</v>
      </c>
      <c r="R38" s="108">
        <f t="shared" si="5"/>
        <v>2.2250000000000001</v>
      </c>
      <c r="S38" s="108">
        <f t="shared" si="5"/>
        <v>2.5</v>
      </c>
      <c r="T38" s="108">
        <f t="shared" si="5"/>
        <v>1.625</v>
      </c>
      <c r="U38" s="108">
        <f t="shared" si="5"/>
        <v>2.5</v>
      </c>
      <c r="V38" s="108">
        <f t="shared" si="5"/>
        <v>1.9999999999999998</v>
      </c>
      <c r="W38" s="26">
        <f t="shared" si="6"/>
        <v>85</v>
      </c>
      <c r="X38" s="150">
        <f t="shared" si="7"/>
        <v>17</v>
      </c>
      <c r="Y38" s="128">
        <v>64</v>
      </c>
      <c r="Z38" s="144">
        <f t="shared" si="8"/>
        <v>51.2</v>
      </c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3"/>
    </row>
    <row r="39" spans="1:44" s="111" customFormat="1" x14ac:dyDescent="0.3">
      <c r="A39" s="148">
        <v>33</v>
      </c>
      <c r="B39" s="121">
        <v>671233</v>
      </c>
      <c r="C39" s="122" t="s">
        <v>104</v>
      </c>
      <c r="D39" s="121">
        <v>4</v>
      </c>
      <c r="E39" s="121">
        <v>3</v>
      </c>
      <c r="F39" s="122">
        <v>2</v>
      </c>
      <c r="G39" s="145">
        <v>3</v>
      </c>
      <c r="H39" s="145">
        <v>2</v>
      </c>
      <c r="I39" s="145">
        <f t="shared" si="1"/>
        <v>14</v>
      </c>
      <c r="J39" s="145">
        <f t="shared" si="2"/>
        <v>2.1</v>
      </c>
      <c r="K39" s="146">
        <v>1.5</v>
      </c>
      <c r="L39" s="146">
        <v>2</v>
      </c>
      <c r="M39" s="146">
        <v>3</v>
      </c>
      <c r="N39" s="146">
        <v>2.5</v>
      </c>
      <c r="O39" s="146">
        <v>2</v>
      </c>
      <c r="P39" s="146">
        <f t="shared" si="3"/>
        <v>11</v>
      </c>
      <c r="Q39" s="146">
        <f t="shared" si="4"/>
        <v>0.55000000000000004</v>
      </c>
      <c r="R39" s="108">
        <f t="shared" si="5"/>
        <v>0.67500000000000004</v>
      </c>
      <c r="S39" s="108">
        <f t="shared" si="5"/>
        <v>0.54999999999999993</v>
      </c>
      <c r="T39" s="108">
        <f t="shared" si="5"/>
        <v>0.45</v>
      </c>
      <c r="U39" s="108">
        <f t="shared" si="5"/>
        <v>0.57499999999999996</v>
      </c>
      <c r="V39" s="108">
        <f t="shared" si="5"/>
        <v>0.4</v>
      </c>
      <c r="W39" s="26">
        <f t="shared" si="6"/>
        <v>25</v>
      </c>
      <c r="X39" s="150">
        <f t="shared" si="7"/>
        <v>5</v>
      </c>
      <c r="Y39" s="128">
        <v>16</v>
      </c>
      <c r="Z39" s="144">
        <f t="shared" si="8"/>
        <v>12.8</v>
      </c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3"/>
    </row>
    <row r="40" spans="1:44" s="111" customFormat="1" x14ac:dyDescent="0.3">
      <c r="A40" s="148">
        <v>34</v>
      </c>
      <c r="B40" s="121">
        <v>671234</v>
      </c>
      <c r="C40" s="122" t="s">
        <v>141</v>
      </c>
      <c r="D40" s="121">
        <v>3</v>
      </c>
      <c r="E40" s="121">
        <v>3</v>
      </c>
      <c r="F40" s="122">
        <v>3</v>
      </c>
      <c r="G40" s="145">
        <v>2</v>
      </c>
      <c r="H40" s="145">
        <v>2</v>
      </c>
      <c r="I40" s="145">
        <f t="shared" si="1"/>
        <v>13</v>
      </c>
      <c r="J40" s="145">
        <f t="shared" si="2"/>
        <v>1.95</v>
      </c>
      <c r="K40" s="146">
        <v>2.5</v>
      </c>
      <c r="L40" s="146">
        <v>1</v>
      </c>
      <c r="M40" s="146">
        <v>1</v>
      </c>
      <c r="N40" s="146">
        <v>1</v>
      </c>
      <c r="O40" s="146">
        <v>1</v>
      </c>
      <c r="P40" s="146">
        <f t="shared" si="3"/>
        <v>6.5</v>
      </c>
      <c r="Q40" s="146">
        <f t="shared" si="4"/>
        <v>0.32500000000000001</v>
      </c>
      <c r="R40" s="108">
        <f t="shared" si="5"/>
        <v>0.57499999999999996</v>
      </c>
      <c r="S40" s="108">
        <f t="shared" si="5"/>
        <v>0.49999999999999994</v>
      </c>
      <c r="T40" s="108">
        <f t="shared" si="5"/>
        <v>0.49999999999999994</v>
      </c>
      <c r="U40" s="108">
        <f t="shared" si="5"/>
        <v>0.35</v>
      </c>
      <c r="V40" s="108">
        <f t="shared" si="5"/>
        <v>0.35</v>
      </c>
      <c r="W40" s="26">
        <f t="shared" si="6"/>
        <v>19.5</v>
      </c>
      <c r="X40" s="150">
        <f t="shared" si="7"/>
        <v>3.9000000000000004</v>
      </c>
      <c r="Y40" s="128">
        <v>10</v>
      </c>
      <c r="Z40" s="144">
        <f t="shared" si="8"/>
        <v>8</v>
      </c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3"/>
    </row>
    <row r="41" spans="1:44" s="111" customFormat="1" x14ac:dyDescent="0.3">
      <c r="A41" s="148">
        <v>35</v>
      </c>
      <c r="B41" s="121">
        <v>671235</v>
      </c>
      <c r="C41" s="122" t="s">
        <v>142</v>
      </c>
      <c r="D41" s="121">
        <v>10</v>
      </c>
      <c r="E41" s="121">
        <v>10.5</v>
      </c>
      <c r="F41" s="122">
        <v>12</v>
      </c>
      <c r="G41" s="145">
        <v>8</v>
      </c>
      <c r="H41" s="145">
        <v>9</v>
      </c>
      <c r="I41" s="145">
        <f t="shared" si="1"/>
        <v>49.5</v>
      </c>
      <c r="J41" s="145">
        <f t="shared" si="2"/>
        <v>7.4249999999999998</v>
      </c>
      <c r="K41" s="146">
        <v>1.5</v>
      </c>
      <c r="L41" s="146">
        <v>2</v>
      </c>
      <c r="M41" s="146">
        <v>3</v>
      </c>
      <c r="N41" s="146">
        <v>2</v>
      </c>
      <c r="O41" s="146">
        <v>1</v>
      </c>
      <c r="P41" s="146">
        <f t="shared" si="3"/>
        <v>9.5</v>
      </c>
      <c r="Q41" s="146">
        <f t="shared" si="4"/>
        <v>0.47500000000000003</v>
      </c>
      <c r="R41" s="108">
        <f t="shared" si="5"/>
        <v>1.575</v>
      </c>
      <c r="S41" s="108">
        <f t="shared" si="5"/>
        <v>1.675</v>
      </c>
      <c r="T41" s="108">
        <f t="shared" si="5"/>
        <v>1.9499999999999997</v>
      </c>
      <c r="U41" s="108">
        <f t="shared" si="5"/>
        <v>1.3</v>
      </c>
      <c r="V41" s="108">
        <f t="shared" si="5"/>
        <v>1.4</v>
      </c>
      <c r="W41" s="26">
        <f t="shared" si="6"/>
        <v>59</v>
      </c>
      <c r="X41" s="150">
        <f t="shared" si="7"/>
        <v>11.8</v>
      </c>
      <c r="Y41" s="128">
        <v>45</v>
      </c>
      <c r="Z41" s="144">
        <f t="shared" si="8"/>
        <v>36</v>
      </c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3"/>
    </row>
    <row r="42" spans="1:44" s="111" customFormat="1" x14ac:dyDescent="0.3">
      <c r="A42" s="148">
        <v>36</v>
      </c>
      <c r="B42" s="121">
        <v>671236</v>
      </c>
      <c r="C42" s="122" t="s">
        <v>143</v>
      </c>
      <c r="D42" s="121">
        <v>10</v>
      </c>
      <c r="E42" s="121">
        <v>10</v>
      </c>
      <c r="F42" s="122">
        <v>9</v>
      </c>
      <c r="G42" s="145">
        <v>10</v>
      </c>
      <c r="H42" s="145">
        <v>12</v>
      </c>
      <c r="I42" s="145">
        <f t="shared" si="1"/>
        <v>51</v>
      </c>
      <c r="J42" s="145">
        <f t="shared" si="2"/>
        <v>7.6499999999999995</v>
      </c>
      <c r="K42" s="146">
        <v>1.5</v>
      </c>
      <c r="L42" s="146">
        <v>3</v>
      </c>
      <c r="M42" s="146">
        <v>2</v>
      </c>
      <c r="N42" s="146">
        <v>1</v>
      </c>
      <c r="O42" s="146">
        <v>2</v>
      </c>
      <c r="P42" s="146">
        <f t="shared" si="3"/>
        <v>9.5</v>
      </c>
      <c r="Q42" s="146">
        <f t="shared" si="4"/>
        <v>0.47500000000000003</v>
      </c>
      <c r="R42" s="108">
        <f t="shared" si="5"/>
        <v>1.575</v>
      </c>
      <c r="S42" s="108">
        <f t="shared" si="5"/>
        <v>1.65</v>
      </c>
      <c r="T42" s="108">
        <f t="shared" si="5"/>
        <v>1.45</v>
      </c>
      <c r="U42" s="108">
        <f t="shared" si="5"/>
        <v>1.55</v>
      </c>
      <c r="V42" s="108">
        <f t="shared" si="5"/>
        <v>1.9</v>
      </c>
      <c r="W42" s="26">
        <f t="shared" si="6"/>
        <v>60.5</v>
      </c>
      <c r="X42" s="150">
        <f t="shared" si="7"/>
        <v>12.100000000000001</v>
      </c>
      <c r="Y42" s="128">
        <v>48</v>
      </c>
      <c r="Z42" s="144">
        <f t="shared" si="8"/>
        <v>38.400000000000006</v>
      </c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3"/>
    </row>
    <row r="43" spans="1:44" s="111" customFormat="1" x14ac:dyDescent="0.3">
      <c r="A43" s="148">
        <v>37</v>
      </c>
      <c r="B43" s="121">
        <v>671237</v>
      </c>
      <c r="C43" s="122" t="s">
        <v>144</v>
      </c>
      <c r="D43" s="121">
        <v>7</v>
      </c>
      <c r="E43" s="121">
        <v>8</v>
      </c>
      <c r="F43" s="122">
        <v>12</v>
      </c>
      <c r="G43" s="145">
        <v>8</v>
      </c>
      <c r="H43" s="145">
        <v>12</v>
      </c>
      <c r="I43" s="145">
        <f t="shared" si="1"/>
        <v>47</v>
      </c>
      <c r="J43" s="145">
        <f t="shared" si="2"/>
        <v>7.05</v>
      </c>
      <c r="K43" s="146">
        <v>1.5</v>
      </c>
      <c r="L43" s="146">
        <v>2</v>
      </c>
      <c r="M43" s="146">
        <v>3</v>
      </c>
      <c r="N43" s="146">
        <v>2</v>
      </c>
      <c r="O43" s="146">
        <v>1</v>
      </c>
      <c r="P43" s="146">
        <f t="shared" si="3"/>
        <v>9.5</v>
      </c>
      <c r="Q43" s="146">
        <f t="shared" si="4"/>
        <v>0.47500000000000003</v>
      </c>
      <c r="R43" s="108">
        <f t="shared" si="5"/>
        <v>1.125</v>
      </c>
      <c r="S43" s="108">
        <f t="shared" si="5"/>
        <v>1.3</v>
      </c>
      <c r="T43" s="108">
        <f t="shared" si="5"/>
        <v>1.9499999999999997</v>
      </c>
      <c r="U43" s="108">
        <f t="shared" si="5"/>
        <v>1.3</v>
      </c>
      <c r="V43" s="108">
        <f t="shared" si="5"/>
        <v>1.8499999999999999</v>
      </c>
      <c r="W43" s="26">
        <f t="shared" si="6"/>
        <v>56.5</v>
      </c>
      <c r="X43" s="150">
        <f t="shared" si="7"/>
        <v>11.3</v>
      </c>
      <c r="Y43" s="128">
        <v>51</v>
      </c>
      <c r="Z43" s="144">
        <f t="shared" si="8"/>
        <v>40.800000000000004</v>
      </c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3"/>
    </row>
    <row r="44" spans="1:44" s="111" customFormat="1" x14ac:dyDescent="0.3">
      <c r="A44" s="148">
        <v>38</v>
      </c>
      <c r="B44" s="121">
        <v>671238</v>
      </c>
      <c r="C44" s="122" t="s">
        <v>145</v>
      </c>
      <c r="D44" s="121">
        <v>8</v>
      </c>
      <c r="E44" s="121">
        <v>9</v>
      </c>
      <c r="F44" s="122">
        <v>8</v>
      </c>
      <c r="G44" s="145">
        <v>7</v>
      </c>
      <c r="H44" s="145">
        <v>9</v>
      </c>
      <c r="I44" s="145">
        <f t="shared" si="1"/>
        <v>41</v>
      </c>
      <c r="J44" s="145">
        <f t="shared" si="2"/>
        <v>6.1499999999999995</v>
      </c>
      <c r="K44" s="146">
        <v>1.5</v>
      </c>
      <c r="L44" s="146">
        <v>0.5</v>
      </c>
      <c r="M44" s="146">
        <v>4.5</v>
      </c>
      <c r="N44" s="146">
        <v>2</v>
      </c>
      <c r="O44" s="146">
        <v>1</v>
      </c>
      <c r="P44" s="146">
        <f t="shared" si="3"/>
        <v>9.5</v>
      </c>
      <c r="Q44" s="146">
        <f t="shared" si="4"/>
        <v>0.47500000000000003</v>
      </c>
      <c r="R44" s="108">
        <f t="shared" si="5"/>
        <v>1.2749999999999999</v>
      </c>
      <c r="S44" s="108">
        <f t="shared" si="5"/>
        <v>1.3749999999999998</v>
      </c>
      <c r="T44" s="108">
        <f t="shared" si="5"/>
        <v>1.425</v>
      </c>
      <c r="U44" s="108">
        <f t="shared" si="5"/>
        <v>1.1500000000000001</v>
      </c>
      <c r="V44" s="108">
        <f t="shared" si="5"/>
        <v>1.4</v>
      </c>
      <c r="W44" s="26">
        <f t="shared" si="6"/>
        <v>50.5</v>
      </c>
      <c r="X44" s="150">
        <f t="shared" si="7"/>
        <v>10.100000000000001</v>
      </c>
      <c r="Y44" s="128">
        <v>33</v>
      </c>
      <c r="Z44" s="144">
        <f t="shared" si="8"/>
        <v>26.400000000000002</v>
      </c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3"/>
    </row>
    <row r="45" spans="1:44" s="111" customFormat="1" x14ac:dyDescent="0.3">
      <c r="A45" s="148">
        <v>39</v>
      </c>
      <c r="B45" s="121">
        <v>671239</v>
      </c>
      <c r="C45" s="122" t="s">
        <v>146</v>
      </c>
      <c r="D45" s="121">
        <v>9</v>
      </c>
      <c r="E45" s="121">
        <v>8</v>
      </c>
      <c r="F45" s="122">
        <v>9</v>
      </c>
      <c r="G45" s="145">
        <v>12</v>
      </c>
      <c r="H45" s="145">
        <v>10</v>
      </c>
      <c r="I45" s="145">
        <f t="shared" si="1"/>
        <v>48</v>
      </c>
      <c r="J45" s="145">
        <f t="shared" si="2"/>
        <v>7.1999999999999993</v>
      </c>
      <c r="K45" s="146">
        <v>2.5</v>
      </c>
      <c r="L45" s="146">
        <v>2</v>
      </c>
      <c r="M45" s="146">
        <v>3</v>
      </c>
      <c r="N45" s="146">
        <v>1</v>
      </c>
      <c r="O45" s="146">
        <v>2</v>
      </c>
      <c r="P45" s="146">
        <f t="shared" si="3"/>
        <v>10.5</v>
      </c>
      <c r="Q45" s="146">
        <f t="shared" si="4"/>
        <v>0.52500000000000002</v>
      </c>
      <c r="R45" s="108">
        <f t="shared" si="5"/>
        <v>1.4749999999999999</v>
      </c>
      <c r="S45" s="108">
        <f t="shared" si="5"/>
        <v>1.3</v>
      </c>
      <c r="T45" s="108">
        <f t="shared" si="5"/>
        <v>1.5</v>
      </c>
      <c r="U45" s="108">
        <f t="shared" si="5"/>
        <v>1.8499999999999999</v>
      </c>
      <c r="V45" s="108">
        <f t="shared" si="5"/>
        <v>1.6</v>
      </c>
      <c r="W45" s="26">
        <f t="shared" si="6"/>
        <v>58.5</v>
      </c>
      <c r="X45" s="150">
        <f t="shared" si="7"/>
        <v>11.700000000000001</v>
      </c>
      <c r="Y45" s="128">
        <v>47</v>
      </c>
      <c r="Z45" s="144">
        <f t="shared" si="8"/>
        <v>37.6</v>
      </c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3"/>
    </row>
    <row r="46" spans="1:44" s="111" customFormat="1" x14ac:dyDescent="0.3">
      <c r="A46" s="148">
        <v>40</v>
      </c>
      <c r="B46" s="121">
        <v>671240</v>
      </c>
      <c r="C46" s="122" t="s">
        <v>147</v>
      </c>
      <c r="D46" s="121">
        <v>10</v>
      </c>
      <c r="E46" s="121">
        <v>10.5</v>
      </c>
      <c r="F46" s="122">
        <v>13</v>
      </c>
      <c r="G46" s="145">
        <v>12</v>
      </c>
      <c r="H46" s="145">
        <v>12</v>
      </c>
      <c r="I46" s="145">
        <f t="shared" si="1"/>
        <v>57.5</v>
      </c>
      <c r="J46" s="145">
        <f t="shared" si="2"/>
        <v>8.625</v>
      </c>
      <c r="K46" s="146">
        <v>1.5</v>
      </c>
      <c r="L46" s="146">
        <v>3</v>
      </c>
      <c r="M46" s="146">
        <v>3.5</v>
      </c>
      <c r="N46" s="146">
        <v>4</v>
      </c>
      <c r="O46" s="146">
        <v>3</v>
      </c>
      <c r="P46" s="146">
        <f t="shared" si="3"/>
        <v>15</v>
      </c>
      <c r="Q46" s="146">
        <f t="shared" si="4"/>
        <v>0.75</v>
      </c>
      <c r="R46" s="108">
        <f t="shared" si="5"/>
        <v>1.575</v>
      </c>
      <c r="S46" s="108">
        <f t="shared" si="5"/>
        <v>1.7250000000000001</v>
      </c>
      <c r="T46" s="108">
        <f t="shared" si="5"/>
        <v>2.125</v>
      </c>
      <c r="U46" s="108">
        <f t="shared" si="5"/>
        <v>1.9999999999999998</v>
      </c>
      <c r="V46" s="108">
        <f t="shared" si="5"/>
        <v>1.9499999999999997</v>
      </c>
      <c r="W46" s="26">
        <f t="shared" si="6"/>
        <v>72.5</v>
      </c>
      <c r="X46" s="150">
        <f t="shared" si="7"/>
        <v>14.5</v>
      </c>
      <c r="Y46" s="128">
        <v>52</v>
      </c>
      <c r="Z46" s="144">
        <f t="shared" si="8"/>
        <v>41.6</v>
      </c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3"/>
    </row>
    <row r="47" spans="1:44" s="111" customFormat="1" x14ac:dyDescent="0.3">
      <c r="A47" s="148">
        <v>41</v>
      </c>
      <c r="B47" s="121">
        <v>671241</v>
      </c>
      <c r="C47" s="122" t="s">
        <v>148</v>
      </c>
      <c r="D47" s="121">
        <v>0</v>
      </c>
      <c r="E47" s="121">
        <v>2</v>
      </c>
      <c r="F47" s="122">
        <v>3</v>
      </c>
      <c r="G47" s="145">
        <v>0</v>
      </c>
      <c r="H47" s="145">
        <v>0</v>
      </c>
      <c r="I47" s="145">
        <f t="shared" si="1"/>
        <v>5</v>
      </c>
      <c r="J47" s="145">
        <f t="shared" si="2"/>
        <v>0.75</v>
      </c>
      <c r="K47" s="146">
        <v>1</v>
      </c>
      <c r="L47" s="146">
        <v>0</v>
      </c>
      <c r="M47" s="146">
        <v>0</v>
      </c>
      <c r="N47" s="146">
        <v>1</v>
      </c>
      <c r="O47" s="146">
        <v>0</v>
      </c>
      <c r="P47" s="146">
        <f t="shared" si="3"/>
        <v>2</v>
      </c>
      <c r="Q47" s="146">
        <f t="shared" si="4"/>
        <v>0.1</v>
      </c>
      <c r="R47" s="108">
        <f t="shared" si="5"/>
        <v>0.05</v>
      </c>
      <c r="S47" s="108">
        <f t="shared" si="5"/>
        <v>0.3</v>
      </c>
      <c r="T47" s="108">
        <f t="shared" si="5"/>
        <v>0.44999999999999996</v>
      </c>
      <c r="U47" s="108">
        <f t="shared" si="5"/>
        <v>0.05</v>
      </c>
      <c r="V47" s="108">
        <f t="shared" si="5"/>
        <v>0</v>
      </c>
      <c r="W47" s="26">
        <f t="shared" si="6"/>
        <v>7</v>
      </c>
      <c r="X47" s="150">
        <f t="shared" si="7"/>
        <v>1.4000000000000001</v>
      </c>
      <c r="Y47" s="128">
        <v>2</v>
      </c>
      <c r="Z47" s="144">
        <f t="shared" si="8"/>
        <v>1.6</v>
      </c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3"/>
    </row>
    <row r="48" spans="1:44" s="111" customFormat="1" x14ac:dyDescent="0.3">
      <c r="A48" s="148">
        <v>42</v>
      </c>
      <c r="B48" s="121">
        <v>671242</v>
      </c>
      <c r="C48" s="122" t="s">
        <v>149</v>
      </c>
      <c r="D48" s="121">
        <v>6</v>
      </c>
      <c r="E48" s="121">
        <v>8</v>
      </c>
      <c r="F48" s="122">
        <v>6</v>
      </c>
      <c r="G48" s="145">
        <v>7</v>
      </c>
      <c r="H48" s="145">
        <v>6</v>
      </c>
      <c r="I48" s="145">
        <f t="shared" si="1"/>
        <v>33</v>
      </c>
      <c r="J48" s="145">
        <f t="shared" si="2"/>
        <v>4.95</v>
      </c>
      <c r="K48" s="146">
        <v>2.5</v>
      </c>
      <c r="L48" s="146">
        <v>3</v>
      </c>
      <c r="M48" s="146">
        <v>2</v>
      </c>
      <c r="N48" s="146">
        <v>1</v>
      </c>
      <c r="O48" s="146">
        <v>2</v>
      </c>
      <c r="P48" s="157">
        <f t="shared" ref="P48:P51" si="9">SUM(K48:O48)</f>
        <v>10.5</v>
      </c>
      <c r="Q48" s="157">
        <f t="shared" ref="Q48:Q51" si="10">P48*0.05</f>
        <v>0.52500000000000002</v>
      </c>
      <c r="R48" s="108">
        <f t="shared" si="5"/>
        <v>1.0249999999999999</v>
      </c>
      <c r="S48" s="108">
        <f t="shared" si="5"/>
        <v>1.35</v>
      </c>
      <c r="T48" s="108">
        <f t="shared" si="5"/>
        <v>0.99999999999999989</v>
      </c>
      <c r="U48" s="108">
        <f t="shared" si="5"/>
        <v>1.1000000000000001</v>
      </c>
      <c r="V48" s="108">
        <f t="shared" si="5"/>
        <v>0.99999999999999989</v>
      </c>
      <c r="W48" s="26">
        <f t="shared" si="6"/>
        <v>43.5</v>
      </c>
      <c r="X48" s="150">
        <f t="shared" si="7"/>
        <v>8.7000000000000011</v>
      </c>
      <c r="Y48" s="128">
        <v>21</v>
      </c>
      <c r="Z48" s="144">
        <f t="shared" si="8"/>
        <v>16.8</v>
      </c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3"/>
    </row>
    <row r="49" spans="1:44" s="111" customFormat="1" x14ac:dyDescent="0.3">
      <c r="A49" s="148">
        <v>43</v>
      </c>
      <c r="B49" s="121">
        <v>671243</v>
      </c>
      <c r="C49" s="122" t="s">
        <v>150</v>
      </c>
      <c r="D49" s="121">
        <v>11</v>
      </c>
      <c r="E49" s="121">
        <v>11</v>
      </c>
      <c r="F49" s="122">
        <v>8</v>
      </c>
      <c r="G49" s="145">
        <v>9</v>
      </c>
      <c r="H49" s="145">
        <v>8</v>
      </c>
      <c r="I49" s="145">
        <f t="shared" si="1"/>
        <v>47</v>
      </c>
      <c r="J49" s="145">
        <f t="shared" si="2"/>
        <v>7.05</v>
      </c>
      <c r="K49" s="146">
        <v>2.5</v>
      </c>
      <c r="L49" s="146">
        <v>3</v>
      </c>
      <c r="M49" s="146">
        <v>2</v>
      </c>
      <c r="N49" s="146">
        <v>2</v>
      </c>
      <c r="O49" s="146">
        <v>3</v>
      </c>
      <c r="P49" s="157">
        <f t="shared" si="9"/>
        <v>12.5</v>
      </c>
      <c r="Q49" s="157">
        <f t="shared" si="10"/>
        <v>0.625</v>
      </c>
      <c r="R49" s="108">
        <f t="shared" si="5"/>
        <v>1.7749999999999999</v>
      </c>
      <c r="S49" s="108">
        <f t="shared" si="5"/>
        <v>1.7999999999999998</v>
      </c>
      <c r="T49" s="108">
        <f t="shared" si="5"/>
        <v>1.3</v>
      </c>
      <c r="U49" s="108">
        <f t="shared" si="5"/>
        <v>1.45</v>
      </c>
      <c r="V49" s="108">
        <f t="shared" si="5"/>
        <v>1.35</v>
      </c>
      <c r="W49" s="26">
        <f t="shared" si="6"/>
        <v>59.5</v>
      </c>
      <c r="X49" s="150">
        <f t="shared" si="7"/>
        <v>11.9</v>
      </c>
      <c r="Y49" s="128">
        <v>44</v>
      </c>
      <c r="Z49" s="144">
        <f t="shared" si="8"/>
        <v>35.200000000000003</v>
      </c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3"/>
    </row>
    <row r="50" spans="1:44" s="111" customFormat="1" x14ac:dyDescent="0.3">
      <c r="A50" s="148">
        <v>44</v>
      </c>
      <c r="B50" s="121">
        <v>671244</v>
      </c>
      <c r="C50" s="122" t="s">
        <v>151</v>
      </c>
      <c r="D50" s="121">
        <v>7</v>
      </c>
      <c r="E50" s="121">
        <v>6</v>
      </c>
      <c r="F50" s="122">
        <v>8</v>
      </c>
      <c r="G50" s="145">
        <v>6</v>
      </c>
      <c r="H50" s="145">
        <v>6</v>
      </c>
      <c r="I50" s="145">
        <f t="shared" si="1"/>
        <v>33</v>
      </c>
      <c r="J50" s="145">
        <f t="shared" si="2"/>
        <v>4.95</v>
      </c>
      <c r="K50" s="146">
        <v>1</v>
      </c>
      <c r="L50" s="146">
        <v>1.5</v>
      </c>
      <c r="M50" s="146">
        <v>2</v>
      </c>
      <c r="N50" s="146">
        <v>3</v>
      </c>
      <c r="O50" s="146">
        <v>2</v>
      </c>
      <c r="P50" s="157">
        <f t="shared" si="9"/>
        <v>9.5</v>
      </c>
      <c r="Q50" s="157">
        <f t="shared" si="10"/>
        <v>0.47500000000000003</v>
      </c>
      <c r="R50" s="108">
        <f t="shared" si="5"/>
        <v>1.1000000000000001</v>
      </c>
      <c r="S50" s="108">
        <f t="shared" si="5"/>
        <v>0.97499999999999987</v>
      </c>
      <c r="T50" s="108">
        <f t="shared" si="5"/>
        <v>1.3</v>
      </c>
      <c r="U50" s="108">
        <f t="shared" si="5"/>
        <v>1.0499999999999998</v>
      </c>
      <c r="V50" s="108">
        <f t="shared" si="5"/>
        <v>0.99999999999999989</v>
      </c>
      <c r="W50" s="26">
        <f t="shared" si="6"/>
        <v>42.5</v>
      </c>
      <c r="X50" s="150">
        <f t="shared" si="7"/>
        <v>8.5</v>
      </c>
      <c r="Y50" s="128">
        <v>25</v>
      </c>
      <c r="Z50" s="144">
        <f t="shared" si="8"/>
        <v>20</v>
      </c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3"/>
    </row>
    <row r="51" spans="1:44" s="111" customFormat="1" x14ac:dyDescent="0.3">
      <c r="A51" s="148">
        <v>45</v>
      </c>
      <c r="B51" s="121">
        <v>671245</v>
      </c>
      <c r="C51" s="122" t="s">
        <v>152</v>
      </c>
      <c r="D51" s="121">
        <v>14</v>
      </c>
      <c r="E51" s="121">
        <v>9</v>
      </c>
      <c r="F51" s="122">
        <v>15</v>
      </c>
      <c r="G51" s="145">
        <v>9</v>
      </c>
      <c r="H51" s="145">
        <v>10.5</v>
      </c>
      <c r="I51" s="145">
        <f t="shared" si="1"/>
        <v>57.5</v>
      </c>
      <c r="J51" s="145">
        <f t="shared" si="2"/>
        <v>8.625</v>
      </c>
      <c r="K51" s="146">
        <v>4.5</v>
      </c>
      <c r="L51" s="146">
        <v>3</v>
      </c>
      <c r="M51" s="146">
        <v>4</v>
      </c>
      <c r="N51" s="146">
        <v>3</v>
      </c>
      <c r="O51" s="146">
        <v>3</v>
      </c>
      <c r="P51" s="157">
        <f t="shared" si="9"/>
        <v>17.5</v>
      </c>
      <c r="Q51" s="157">
        <f t="shared" si="10"/>
        <v>0.875</v>
      </c>
      <c r="R51" s="108">
        <f t="shared" si="5"/>
        <v>2.3250000000000002</v>
      </c>
      <c r="S51" s="108">
        <f t="shared" si="5"/>
        <v>1.5</v>
      </c>
      <c r="T51" s="108">
        <f t="shared" si="5"/>
        <v>2.4500000000000002</v>
      </c>
      <c r="U51" s="108">
        <f t="shared" si="5"/>
        <v>1.5</v>
      </c>
      <c r="V51" s="108">
        <f t="shared" si="5"/>
        <v>1.7250000000000001</v>
      </c>
      <c r="W51" s="26">
        <f t="shared" si="6"/>
        <v>75</v>
      </c>
      <c r="X51" s="150">
        <f t="shared" si="7"/>
        <v>15</v>
      </c>
      <c r="Y51" s="128">
        <v>62</v>
      </c>
      <c r="Z51" s="144">
        <f t="shared" si="8"/>
        <v>49.6</v>
      </c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3"/>
    </row>
    <row r="52" spans="1:44" s="111" customFormat="1" x14ac:dyDescent="0.3">
      <c r="A52" s="148">
        <v>46</v>
      </c>
      <c r="B52" s="121">
        <v>671246</v>
      </c>
      <c r="C52" s="122" t="s">
        <v>153</v>
      </c>
      <c r="D52" s="121">
        <v>10</v>
      </c>
      <c r="E52" s="121">
        <v>6</v>
      </c>
      <c r="F52" s="122">
        <v>6</v>
      </c>
      <c r="G52" s="145">
        <v>12</v>
      </c>
      <c r="H52" s="145">
        <v>10</v>
      </c>
      <c r="I52" s="145">
        <f t="shared" si="1"/>
        <v>44</v>
      </c>
      <c r="J52" s="145">
        <f t="shared" si="2"/>
        <v>6.6</v>
      </c>
      <c r="K52" s="146">
        <v>2.5</v>
      </c>
      <c r="L52" s="146">
        <v>3</v>
      </c>
      <c r="M52" s="146">
        <v>2</v>
      </c>
      <c r="N52" s="146">
        <v>4</v>
      </c>
      <c r="O52" s="146">
        <v>3</v>
      </c>
      <c r="P52" s="146">
        <f t="shared" si="3"/>
        <v>14.5</v>
      </c>
      <c r="Q52" s="146">
        <f t="shared" si="4"/>
        <v>0.72500000000000009</v>
      </c>
      <c r="R52" s="108">
        <f t="shared" si="5"/>
        <v>1.625</v>
      </c>
      <c r="S52" s="108">
        <f t="shared" si="5"/>
        <v>1.0499999999999998</v>
      </c>
      <c r="T52" s="108">
        <f t="shared" si="5"/>
        <v>0.99999999999999989</v>
      </c>
      <c r="U52" s="108">
        <f t="shared" si="5"/>
        <v>1.9999999999999998</v>
      </c>
      <c r="V52" s="108">
        <f t="shared" si="5"/>
        <v>1.65</v>
      </c>
      <c r="W52" s="26">
        <f t="shared" si="6"/>
        <v>58.5</v>
      </c>
      <c r="X52" s="150">
        <f t="shared" si="7"/>
        <v>11.700000000000001</v>
      </c>
      <c r="Y52" s="128">
        <v>42</v>
      </c>
      <c r="Z52" s="144">
        <f t="shared" si="8"/>
        <v>33.6</v>
      </c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3"/>
    </row>
    <row r="53" spans="1:44" s="111" customFormat="1" x14ac:dyDescent="0.3">
      <c r="A53" s="148">
        <v>47</v>
      </c>
      <c r="B53" s="121">
        <v>671247</v>
      </c>
      <c r="C53" s="122" t="s">
        <v>154</v>
      </c>
      <c r="D53" s="121">
        <v>10.5</v>
      </c>
      <c r="E53" s="121">
        <v>8</v>
      </c>
      <c r="F53" s="122">
        <v>7</v>
      </c>
      <c r="G53" s="145">
        <v>9</v>
      </c>
      <c r="H53" s="145">
        <v>8</v>
      </c>
      <c r="I53" s="145">
        <f t="shared" si="1"/>
        <v>42.5</v>
      </c>
      <c r="J53" s="145">
        <f t="shared" si="2"/>
        <v>6.375</v>
      </c>
      <c r="K53" s="146">
        <v>1.5</v>
      </c>
      <c r="L53" s="146">
        <v>2</v>
      </c>
      <c r="M53" s="146">
        <v>3</v>
      </c>
      <c r="N53" s="146">
        <v>3</v>
      </c>
      <c r="O53" s="146">
        <v>2.5</v>
      </c>
      <c r="P53" s="146">
        <f t="shared" si="3"/>
        <v>12</v>
      </c>
      <c r="Q53" s="146">
        <f t="shared" si="4"/>
        <v>0.60000000000000009</v>
      </c>
      <c r="R53" s="108">
        <f t="shared" si="5"/>
        <v>1.65</v>
      </c>
      <c r="S53" s="108">
        <f t="shared" si="5"/>
        <v>1.3</v>
      </c>
      <c r="T53" s="108">
        <f t="shared" si="5"/>
        <v>1.2000000000000002</v>
      </c>
      <c r="U53" s="108">
        <f t="shared" si="5"/>
        <v>1.5</v>
      </c>
      <c r="V53" s="108">
        <f t="shared" si="5"/>
        <v>1.325</v>
      </c>
      <c r="W53" s="26">
        <f t="shared" si="6"/>
        <v>54.5</v>
      </c>
      <c r="X53" s="150">
        <f t="shared" si="7"/>
        <v>10.9</v>
      </c>
      <c r="Y53" s="128">
        <v>44</v>
      </c>
      <c r="Z53" s="144">
        <f t="shared" si="8"/>
        <v>35.200000000000003</v>
      </c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3"/>
    </row>
    <row r="54" spans="1:44" s="111" customFormat="1" x14ac:dyDescent="0.3">
      <c r="A54" s="148">
        <v>48</v>
      </c>
      <c r="B54" s="121">
        <v>671248</v>
      </c>
      <c r="C54" s="122" t="s">
        <v>155</v>
      </c>
      <c r="D54" s="121">
        <v>2</v>
      </c>
      <c r="E54" s="121">
        <v>1</v>
      </c>
      <c r="F54" s="122">
        <v>2</v>
      </c>
      <c r="G54" s="145">
        <v>3</v>
      </c>
      <c r="H54" s="145">
        <v>0</v>
      </c>
      <c r="I54" s="145">
        <f t="shared" si="1"/>
        <v>8</v>
      </c>
      <c r="J54" s="145">
        <f t="shared" si="2"/>
        <v>1.2</v>
      </c>
      <c r="K54" s="146">
        <v>1</v>
      </c>
      <c r="L54" s="146">
        <v>1</v>
      </c>
      <c r="M54" s="146">
        <v>1.5</v>
      </c>
      <c r="N54" s="146">
        <v>1</v>
      </c>
      <c r="O54" s="146">
        <v>2</v>
      </c>
      <c r="P54" s="146">
        <f t="shared" si="3"/>
        <v>6.5</v>
      </c>
      <c r="Q54" s="146">
        <f t="shared" si="4"/>
        <v>0.32500000000000001</v>
      </c>
      <c r="R54" s="108">
        <f t="shared" si="5"/>
        <v>0.35</v>
      </c>
      <c r="S54" s="108">
        <f t="shared" si="5"/>
        <v>0.2</v>
      </c>
      <c r="T54" s="108">
        <f t="shared" si="5"/>
        <v>0.375</v>
      </c>
      <c r="U54" s="108">
        <f t="shared" si="5"/>
        <v>0.49999999999999994</v>
      </c>
      <c r="V54" s="108">
        <f t="shared" si="5"/>
        <v>0.1</v>
      </c>
      <c r="W54" s="26">
        <f t="shared" si="6"/>
        <v>14.5</v>
      </c>
      <c r="X54" s="150">
        <f t="shared" si="7"/>
        <v>2.9000000000000004</v>
      </c>
      <c r="Y54" s="128">
        <v>3</v>
      </c>
      <c r="Z54" s="144">
        <f t="shared" si="8"/>
        <v>2.4000000000000004</v>
      </c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3"/>
    </row>
    <row r="55" spans="1:44" s="111" customFormat="1" x14ac:dyDescent="0.3">
      <c r="A55" s="148">
        <v>49</v>
      </c>
      <c r="B55" s="121">
        <v>671249</v>
      </c>
      <c r="C55" s="122" t="s">
        <v>156</v>
      </c>
      <c r="D55" s="121">
        <v>10</v>
      </c>
      <c r="E55" s="121">
        <v>12</v>
      </c>
      <c r="F55" s="122">
        <v>13</v>
      </c>
      <c r="G55" s="145">
        <v>10</v>
      </c>
      <c r="H55" s="145">
        <v>12</v>
      </c>
      <c r="I55" s="145">
        <f t="shared" si="1"/>
        <v>57</v>
      </c>
      <c r="J55" s="145">
        <f t="shared" si="2"/>
        <v>8.5499999999999989</v>
      </c>
      <c r="K55" s="146">
        <v>2.5</v>
      </c>
      <c r="L55" s="146">
        <v>3</v>
      </c>
      <c r="M55" s="146">
        <v>4.5</v>
      </c>
      <c r="N55" s="146">
        <v>2.5</v>
      </c>
      <c r="O55" s="146">
        <v>2.5</v>
      </c>
      <c r="P55" s="146">
        <f t="shared" si="3"/>
        <v>15</v>
      </c>
      <c r="Q55" s="146">
        <f t="shared" si="4"/>
        <v>0.75</v>
      </c>
      <c r="R55" s="108">
        <f t="shared" si="5"/>
        <v>1.625</v>
      </c>
      <c r="S55" s="108">
        <f t="shared" si="5"/>
        <v>1.9499999999999997</v>
      </c>
      <c r="T55" s="108">
        <f t="shared" si="5"/>
        <v>2.1749999999999998</v>
      </c>
      <c r="U55" s="108">
        <f t="shared" si="5"/>
        <v>1.625</v>
      </c>
      <c r="V55" s="108">
        <f t="shared" si="5"/>
        <v>1.9249999999999998</v>
      </c>
      <c r="W55" s="26">
        <f t="shared" si="6"/>
        <v>72</v>
      </c>
      <c r="X55" s="150">
        <f t="shared" si="7"/>
        <v>14.4</v>
      </c>
      <c r="Y55" s="128">
        <v>51</v>
      </c>
      <c r="Z55" s="144">
        <f t="shared" si="8"/>
        <v>40.800000000000004</v>
      </c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3"/>
    </row>
    <row r="56" spans="1:44" s="111" customFormat="1" x14ac:dyDescent="0.3">
      <c r="A56" s="148">
        <v>50</v>
      </c>
      <c r="B56" s="121">
        <v>671250</v>
      </c>
      <c r="C56" s="122" t="s">
        <v>157</v>
      </c>
      <c r="D56" s="121">
        <v>12.5</v>
      </c>
      <c r="E56" s="121">
        <v>10</v>
      </c>
      <c r="F56" s="122">
        <v>8</v>
      </c>
      <c r="G56" s="145">
        <v>9</v>
      </c>
      <c r="H56" s="145">
        <v>10</v>
      </c>
      <c r="I56" s="145">
        <f t="shared" si="1"/>
        <v>49.5</v>
      </c>
      <c r="J56" s="145">
        <f t="shared" si="2"/>
        <v>7.4249999999999998</v>
      </c>
      <c r="K56" s="146">
        <v>1.5</v>
      </c>
      <c r="L56" s="146">
        <v>3</v>
      </c>
      <c r="M56" s="146">
        <v>2</v>
      </c>
      <c r="N56" s="146">
        <v>2</v>
      </c>
      <c r="O56" s="146">
        <v>3</v>
      </c>
      <c r="P56" s="146">
        <f t="shared" si="3"/>
        <v>11.5</v>
      </c>
      <c r="Q56" s="146">
        <f t="shared" si="4"/>
        <v>0.57500000000000007</v>
      </c>
      <c r="R56" s="108">
        <f t="shared" si="5"/>
        <v>1.95</v>
      </c>
      <c r="S56" s="108">
        <f t="shared" si="5"/>
        <v>1.65</v>
      </c>
      <c r="T56" s="108">
        <f t="shared" si="5"/>
        <v>1.3</v>
      </c>
      <c r="U56" s="108">
        <f t="shared" si="5"/>
        <v>1.45</v>
      </c>
      <c r="V56" s="108">
        <f t="shared" si="5"/>
        <v>1.65</v>
      </c>
      <c r="W56" s="26">
        <f t="shared" si="6"/>
        <v>61</v>
      </c>
      <c r="X56" s="150">
        <f t="shared" si="7"/>
        <v>12.200000000000001</v>
      </c>
      <c r="Y56" s="128">
        <v>45</v>
      </c>
      <c r="Z56" s="144">
        <f t="shared" si="8"/>
        <v>36</v>
      </c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3"/>
    </row>
    <row r="57" spans="1:44" s="111" customFormat="1" x14ac:dyDescent="0.3">
      <c r="A57" s="148">
        <v>51</v>
      </c>
      <c r="B57" s="121">
        <v>671251</v>
      </c>
      <c r="C57" s="122" t="s">
        <v>158</v>
      </c>
      <c r="D57" s="121">
        <v>10</v>
      </c>
      <c r="E57" s="121">
        <v>8</v>
      </c>
      <c r="F57" s="122">
        <v>9</v>
      </c>
      <c r="G57" s="145">
        <v>11</v>
      </c>
      <c r="H57" s="145">
        <v>10</v>
      </c>
      <c r="I57" s="145">
        <f t="shared" si="1"/>
        <v>48</v>
      </c>
      <c r="J57" s="145">
        <f t="shared" si="2"/>
        <v>7.1999999999999993</v>
      </c>
      <c r="K57" s="146">
        <v>2.5</v>
      </c>
      <c r="L57" s="146">
        <v>3</v>
      </c>
      <c r="M57" s="146">
        <v>2</v>
      </c>
      <c r="N57" s="146">
        <v>2</v>
      </c>
      <c r="O57" s="146">
        <v>1</v>
      </c>
      <c r="P57" s="146">
        <f t="shared" si="3"/>
        <v>10.5</v>
      </c>
      <c r="Q57" s="146">
        <f t="shared" si="4"/>
        <v>0.52500000000000002</v>
      </c>
      <c r="R57" s="108">
        <f t="shared" si="5"/>
        <v>1.625</v>
      </c>
      <c r="S57" s="108">
        <f t="shared" si="5"/>
        <v>1.35</v>
      </c>
      <c r="T57" s="108">
        <f t="shared" si="5"/>
        <v>1.45</v>
      </c>
      <c r="U57" s="108">
        <f t="shared" si="5"/>
        <v>1.75</v>
      </c>
      <c r="V57" s="108">
        <f t="shared" si="5"/>
        <v>1.55</v>
      </c>
      <c r="W57" s="26">
        <f t="shared" si="6"/>
        <v>58.5</v>
      </c>
      <c r="X57" s="150">
        <f t="shared" si="7"/>
        <v>11.700000000000001</v>
      </c>
      <c r="Y57" s="128">
        <v>49</v>
      </c>
      <c r="Z57" s="144">
        <f t="shared" si="8"/>
        <v>39.200000000000003</v>
      </c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3"/>
    </row>
    <row r="58" spans="1:44" s="111" customFormat="1" x14ac:dyDescent="0.3">
      <c r="A58" s="148">
        <v>52</v>
      </c>
      <c r="B58" s="121">
        <v>671252</v>
      </c>
      <c r="C58" s="122" t="s">
        <v>159</v>
      </c>
      <c r="D58" s="121"/>
      <c r="E58" s="121"/>
      <c r="F58" s="122"/>
      <c r="G58" s="145"/>
      <c r="H58" s="145"/>
      <c r="I58" s="145"/>
      <c r="J58" s="145"/>
      <c r="K58" s="146"/>
      <c r="L58" s="146"/>
      <c r="M58" s="146"/>
      <c r="N58" s="146"/>
      <c r="O58" s="146"/>
      <c r="P58" s="146">
        <f t="shared" si="3"/>
        <v>0</v>
      </c>
      <c r="Q58" s="146">
        <f t="shared" si="4"/>
        <v>0</v>
      </c>
      <c r="R58" s="108">
        <f t="shared" si="5"/>
        <v>0</v>
      </c>
      <c r="S58" s="108">
        <f t="shared" si="5"/>
        <v>0</v>
      </c>
      <c r="T58" s="108">
        <f t="shared" si="5"/>
        <v>0</v>
      </c>
      <c r="U58" s="108">
        <f t="shared" si="5"/>
        <v>0</v>
      </c>
      <c r="V58" s="108">
        <f t="shared" si="5"/>
        <v>0</v>
      </c>
      <c r="W58" s="26">
        <f t="shared" si="6"/>
        <v>0</v>
      </c>
      <c r="X58" s="150">
        <f t="shared" si="7"/>
        <v>0</v>
      </c>
      <c r="Y58" s="128" t="s">
        <v>105</v>
      </c>
      <c r="Z58" s="144" t="e">
        <f t="shared" si="8"/>
        <v>#VALUE!</v>
      </c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3"/>
    </row>
    <row r="59" spans="1:44" s="111" customFormat="1" x14ac:dyDescent="0.3">
      <c r="A59" s="148">
        <v>53</v>
      </c>
      <c r="B59" s="121">
        <v>671253</v>
      </c>
      <c r="C59" s="122" t="s">
        <v>160</v>
      </c>
      <c r="D59" s="121"/>
      <c r="E59" s="121"/>
      <c r="F59" s="122"/>
      <c r="G59" s="145"/>
      <c r="H59" s="145"/>
      <c r="I59" s="145"/>
      <c r="J59" s="145"/>
      <c r="K59" s="146"/>
      <c r="L59" s="146"/>
      <c r="M59" s="146"/>
      <c r="N59" s="146"/>
      <c r="O59" s="146"/>
      <c r="P59" s="146">
        <f t="shared" si="3"/>
        <v>0</v>
      </c>
      <c r="Q59" s="146">
        <f t="shared" si="4"/>
        <v>0</v>
      </c>
      <c r="R59" s="108">
        <f t="shared" si="5"/>
        <v>0</v>
      </c>
      <c r="S59" s="108">
        <f t="shared" si="5"/>
        <v>0</v>
      </c>
      <c r="T59" s="108">
        <f t="shared" si="5"/>
        <v>0</v>
      </c>
      <c r="U59" s="108">
        <f t="shared" si="5"/>
        <v>0</v>
      </c>
      <c r="V59" s="108">
        <f t="shared" si="5"/>
        <v>0</v>
      </c>
      <c r="W59" s="26">
        <f t="shared" si="6"/>
        <v>0</v>
      </c>
      <c r="X59" s="150">
        <f t="shared" si="7"/>
        <v>0</v>
      </c>
      <c r="Y59" s="128" t="s">
        <v>105</v>
      </c>
      <c r="Z59" s="144" t="e">
        <f t="shared" si="8"/>
        <v>#VALUE!</v>
      </c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3"/>
    </row>
    <row r="60" spans="1:44" s="111" customFormat="1" x14ac:dyDescent="0.3">
      <c r="A60" s="148">
        <v>54</v>
      </c>
      <c r="B60" s="121">
        <v>671254</v>
      </c>
      <c r="C60" s="122" t="s">
        <v>161</v>
      </c>
      <c r="D60" s="121">
        <v>12</v>
      </c>
      <c r="E60" s="121">
        <v>8</v>
      </c>
      <c r="F60" s="122">
        <v>9</v>
      </c>
      <c r="G60" s="145">
        <v>11</v>
      </c>
      <c r="H60" s="145">
        <v>10.5</v>
      </c>
      <c r="I60" s="145">
        <f t="shared" si="1"/>
        <v>50.5</v>
      </c>
      <c r="J60" s="145">
        <f t="shared" si="2"/>
        <v>7.5749999999999993</v>
      </c>
      <c r="K60" s="146">
        <v>1.5</v>
      </c>
      <c r="L60" s="146">
        <v>3</v>
      </c>
      <c r="M60" s="146">
        <v>2</v>
      </c>
      <c r="N60" s="146">
        <v>2.5</v>
      </c>
      <c r="O60" s="146">
        <v>2</v>
      </c>
      <c r="P60" s="146">
        <f t="shared" si="3"/>
        <v>11</v>
      </c>
      <c r="Q60" s="146">
        <f t="shared" si="4"/>
        <v>0.55000000000000004</v>
      </c>
      <c r="R60" s="108">
        <f t="shared" si="5"/>
        <v>1.8749999999999998</v>
      </c>
      <c r="S60" s="108">
        <f t="shared" si="5"/>
        <v>1.35</v>
      </c>
      <c r="T60" s="108">
        <f t="shared" si="5"/>
        <v>1.45</v>
      </c>
      <c r="U60" s="108">
        <f t="shared" si="5"/>
        <v>1.7749999999999999</v>
      </c>
      <c r="V60" s="108">
        <f t="shared" si="5"/>
        <v>1.675</v>
      </c>
      <c r="W60" s="26">
        <f t="shared" si="6"/>
        <v>61.5</v>
      </c>
      <c r="X60" s="150">
        <f t="shared" si="7"/>
        <v>12.3</v>
      </c>
      <c r="Y60" s="128">
        <v>40</v>
      </c>
      <c r="Z60" s="144">
        <f t="shared" si="8"/>
        <v>32</v>
      </c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3"/>
    </row>
    <row r="61" spans="1:44" s="111" customFormat="1" x14ac:dyDescent="0.3">
      <c r="A61" s="148">
        <v>55</v>
      </c>
      <c r="B61" s="121">
        <v>671255</v>
      </c>
      <c r="C61" s="122" t="s">
        <v>162</v>
      </c>
      <c r="D61" s="121">
        <v>10</v>
      </c>
      <c r="E61" s="121">
        <v>11</v>
      </c>
      <c r="F61" s="122">
        <v>12</v>
      </c>
      <c r="G61" s="145">
        <v>8</v>
      </c>
      <c r="H61" s="145">
        <v>9</v>
      </c>
      <c r="I61" s="145">
        <f t="shared" si="1"/>
        <v>50</v>
      </c>
      <c r="J61" s="145">
        <f t="shared" si="2"/>
        <v>7.5</v>
      </c>
      <c r="K61" s="146">
        <v>2.5</v>
      </c>
      <c r="L61" s="146">
        <v>2.5</v>
      </c>
      <c r="M61" s="146">
        <v>1</v>
      </c>
      <c r="N61" s="146">
        <v>2</v>
      </c>
      <c r="O61" s="146">
        <v>3</v>
      </c>
      <c r="P61" s="146">
        <f t="shared" si="3"/>
        <v>11</v>
      </c>
      <c r="Q61" s="146">
        <f t="shared" si="4"/>
        <v>0.55000000000000004</v>
      </c>
      <c r="R61" s="108">
        <f t="shared" si="5"/>
        <v>1.625</v>
      </c>
      <c r="S61" s="108">
        <f t="shared" si="5"/>
        <v>1.7749999999999999</v>
      </c>
      <c r="T61" s="108">
        <f t="shared" si="5"/>
        <v>1.8499999999999999</v>
      </c>
      <c r="U61" s="108">
        <f t="shared" si="5"/>
        <v>1.3</v>
      </c>
      <c r="V61" s="108">
        <f t="shared" si="5"/>
        <v>1.5</v>
      </c>
      <c r="W61" s="26">
        <f t="shared" si="6"/>
        <v>61</v>
      </c>
      <c r="X61" s="150">
        <f t="shared" si="7"/>
        <v>12.200000000000001</v>
      </c>
      <c r="Y61" s="128">
        <v>51</v>
      </c>
      <c r="Z61" s="144">
        <f t="shared" si="8"/>
        <v>40.800000000000004</v>
      </c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3"/>
    </row>
    <row r="62" spans="1:44" s="111" customFormat="1" x14ac:dyDescent="0.3">
      <c r="A62" s="148">
        <v>56</v>
      </c>
      <c r="B62" s="121">
        <v>671256</v>
      </c>
      <c r="C62" s="122" t="s">
        <v>163</v>
      </c>
      <c r="D62" s="121">
        <v>15</v>
      </c>
      <c r="E62" s="121">
        <v>12</v>
      </c>
      <c r="F62" s="122">
        <v>12</v>
      </c>
      <c r="G62" s="145">
        <v>13</v>
      </c>
      <c r="H62" s="145">
        <v>14</v>
      </c>
      <c r="I62" s="145">
        <f t="shared" si="1"/>
        <v>66</v>
      </c>
      <c r="J62" s="145">
        <f t="shared" si="2"/>
        <v>9.9</v>
      </c>
      <c r="K62" s="146">
        <v>4</v>
      </c>
      <c r="L62" s="146">
        <v>4.5</v>
      </c>
      <c r="M62" s="146">
        <v>3</v>
      </c>
      <c r="N62" s="146">
        <v>4.5</v>
      </c>
      <c r="O62" s="146">
        <v>3</v>
      </c>
      <c r="P62" s="146">
        <f t="shared" si="3"/>
        <v>19</v>
      </c>
      <c r="Q62" s="146">
        <f t="shared" si="4"/>
        <v>0.95000000000000007</v>
      </c>
      <c r="R62" s="108">
        <f t="shared" si="5"/>
        <v>2.4500000000000002</v>
      </c>
      <c r="S62" s="108">
        <f t="shared" si="5"/>
        <v>2.0249999999999999</v>
      </c>
      <c r="T62" s="108">
        <f t="shared" si="5"/>
        <v>1.9499999999999997</v>
      </c>
      <c r="U62" s="108">
        <f t="shared" si="5"/>
        <v>2.1749999999999998</v>
      </c>
      <c r="V62" s="108">
        <f t="shared" si="5"/>
        <v>2.25</v>
      </c>
      <c r="W62" s="26">
        <f t="shared" si="6"/>
        <v>85</v>
      </c>
      <c r="X62" s="150">
        <f t="shared" si="7"/>
        <v>17</v>
      </c>
      <c r="Y62" s="128">
        <v>71</v>
      </c>
      <c r="Z62" s="144">
        <f t="shared" si="8"/>
        <v>56.800000000000004</v>
      </c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3"/>
    </row>
    <row r="63" spans="1:44" s="111" customFormat="1" x14ac:dyDescent="0.3">
      <c r="A63" s="148">
        <v>57</v>
      </c>
      <c r="B63" s="121">
        <v>671257</v>
      </c>
      <c r="C63" s="122" t="s">
        <v>164</v>
      </c>
      <c r="D63" s="121">
        <v>16</v>
      </c>
      <c r="E63" s="121">
        <v>12</v>
      </c>
      <c r="F63" s="122">
        <v>13</v>
      </c>
      <c r="G63" s="145">
        <v>14</v>
      </c>
      <c r="H63" s="145">
        <v>15</v>
      </c>
      <c r="I63" s="145">
        <f t="shared" si="1"/>
        <v>70</v>
      </c>
      <c r="J63" s="145">
        <f t="shared" si="2"/>
        <v>10.5</v>
      </c>
      <c r="K63" s="146">
        <v>4.5</v>
      </c>
      <c r="L63" s="146">
        <v>5</v>
      </c>
      <c r="M63" s="146">
        <v>5</v>
      </c>
      <c r="N63" s="146">
        <v>4</v>
      </c>
      <c r="O63" s="146">
        <v>3</v>
      </c>
      <c r="P63" s="146">
        <f t="shared" si="3"/>
        <v>21.5</v>
      </c>
      <c r="Q63" s="146">
        <f t="shared" si="4"/>
        <v>1.075</v>
      </c>
      <c r="R63" s="108">
        <f t="shared" si="5"/>
        <v>2.625</v>
      </c>
      <c r="S63" s="108">
        <f t="shared" si="5"/>
        <v>2.0499999999999998</v>
      </c>
      <c r="T63" s="108">
        <f t="shared" si="5"/>
        <v>2.2000000000000002</v>
      </c>
      <c r="U63" s="108">
        <f t="shared" si="5"/>
        <v>2.3000000000000003</v>
      </c>
      <c r="V63" s="108">
        <f t="shared" si="5"/>
        <v>2.4</v>
      </c>
      <c r="W63" s="26">
        <f t="shared" si="6"/>
        <v>91.5</v>
      </c>
      <c r="X63" s="150">
        <f t="shared" si="7"/>
        <v>18.3</v>
      </c>
      <c r="Y63" s="128">
        <v>63</v>
      </c>
      <c r="Z63" s="144">
        <f t="shared" si="8"/>
        <v>50.400000000000006</v>
      </c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3"/>
    </row>
    <row r="64" spans="1:44" s="111" customFormat="1" x14ac:dyDescent="0.3">
      <c r="A64" s="148">
        <v>58</v>
      </c>
      <c r="B64" s="121">
        <v>671258</v>
      </c>
      <c r="C64" s="122" t="s">
        <v>165</v>
      </c>
      <c r="D64" s="121">
        <v>16</v>
      </c>
      <c r="E64" s="121">
        <v>15</v>
      </c>
      <c r="F64" s="122">
        <v>16</v>
      </c>
      <c r="G64" s="145">
        <v>15</v>
      </c>
      <c r="H64" s="145">
        <v>18</v>
      </c>
      <c r="I64" s="145">
        <f t="shared" si="1"/>
        <v>80</v>
      </c>
      <c r="J64" s="145">
        <f t="shared" si="2"/>
        <v>12</v>
      </c>
      <c r="K64" s="146">
        <v>5</v>
      </c>
      <c r="L64" s="146">
        <v>6</v>
      </c>
      <c r="M64" s="146">
        <v>5.5</v>
      </c>
      <c r="N64" s="146">
        <v>5.5</v>
      </c>
      <c r="O64" s="146">
        <v>5.5</v>
      </c>
      <c r="P64" s="146">
        <f t="shared" si="3"/>
        <v>27.5</v>
      </c>
      <c r="Q64" s="146">
        <f t="shared" si="4"/>
        <v>1.375</v>
      </c>
      <c r="R64" s="108">
        <f t="shared" si="5"/>
        <v>2.65</v>
      </c>
      <c r="S64" s="108">
        <f t="shared" si="5"/>
        <v>2.5499999999999998</v>
      </c>
      <c r="T64" s="108">
        <f t="shared" si="5"/>
        <v>2.6749999999999998</v>
      </c>
      <c r="U64" s="108">
        <f t="shared" si="5"/>
        <v>2.5249999999999999</v>
      </c>
      <c r="V64" s="108">
        <f t="shared" si="5"/>
        <v>2.9749999999999996</v>
      </c>
      <c r="W64" s="26">
        <f t="shared" si="6"/>
        <v>107.5</v>
      </c>
      <c r="X64" s="150">
        <f t="shared" si="7"/>
        <v>21.5</v>
      </c>
      <c r="Y64" s="128">
        <v>74</v>
      </c>
      <c r="Z64" s="144">
        <f t="shared" si="8"/>
        <v>59.2</v>
      </c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3"/>
    </row>
    <row r="65" spans="1:44" s="111" customFormat="1" x14ac:dyDescent="0.3">
      <c r="A65" s="148">
        <v>59</v>
      </c>
      <c r="B65" s="121">
        <v>671259</v>
      </c>
      <c r="C65" s="122" t="s">
        <v>166</v>
      </c>
      <c r="D65" s="121">
        <v>10</v>
      </c>
      <c r="E65" s="121">
        <v>12</v>
      </c>
      <c r="F65" s="122">
        <v>9</v>
      </c>
      <c r="G65" s="145">
        <v>14</v>
      </c>
      <c r="H65" s="145">
        <v>17</v>
      </c>
      <c r="I65" s="145">
        <f t="shared" si="1"/>
        <v>62</v>
      </c>
      <c r="J65" s="145">
        <f t="shared" si="2"/>
        <v>9.2999999999999989</v>
      </c>
      <c r="K65" s="146">
        <v>5</v>
      </c>
      <c r="L65" s="146">
        <v>3</v>
      </c>
      <c r="M65" s="146">
        <v>4</v>
      </c>
      <c r="N65" s="146">
        <v>3</v>
      </c>
      <c r="O65" s="146">
        <v>4</v>
      </c>
      <c r="P65" s="146">
        <f t="shared" si="3"/>
        <v>19</v>
      </c>
      <c r="Q65" s="146">
        <f t="shared" si="4"/>
        <v>0.95000000000000007</v>
      </c>
      <c r="R65" s="108">
        <f t="shared" si="5"/>
        <v>1.75</v>
      </c>
      <c r="S65" s="108">
        <f t="shared" si="5"/>
        <v>1.9499999999999997</v>
      </c>
      <c r="T65" s="108">
        <f t="shared" si="5"/>
        <v>1.5499999999999998</v>
      </c>
      <c r="U65" s="108">
        <f t="shared" si="5"/>
        <v>2.25</v>
      </c>
      <c r="V65" s="108">
        <f t="shared" si="5"/>
        <v>2.75</v>
      </c>
      <c r="W65" s="26">
        <f t="shared" si="6"/>
        <v>81</v>
      </c>
      <c r="X65" s="150">
        <f t="shared" si="7"/>
        <v>16.2</v>
      </c>
      <c r="Y65" s="128">
        <v>57</v>
      </c>
      <c r="Z65" s="144">
        <f t="shared" si="8"/>
        <v>45.6</v>
      </c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3"/>
    </row>
    <row r="66" spans="1:44" s="111" customFormat="1" x14ac:dyDescent="0.3">
      <c r="A66" s="148">
        <v>60</v>
      </c>
      <c r="B66" s="121">
        <v>671260</v>
      </c>
      <c r="C66" s="122" t="s">
        <v>167</v>
      </c>
      <c r="D66" s="121">
        <v>7</v>
      </c>
      <c r="E66" s="121">
        <v>6</v>
      </c>
      <c r="F66" s="122">
        <v>4</v>
      </c>
      <c r="G66" s="145">
        <v>5</v>
      </c>
      <c r="H66" s="145">
        <v>0</v>
      </c>
      <c r="I66" s="145">
        <f t="shared" si="1"/>
        <v>22</v>
      </c>
      <c r="J66" s="145">
        <f t="shared" si="2"/>
        <v>3.3</v>
      </c>
      <c r="K66" s="146">
        <v>1</v>
      </c>
      <c r="L66" s="146">
        <v>1.5</v>
      </c>
      <c r="M66" s="146">
        <v>3</v>
      </c>
      <c r="N66" s="146">
        <v>2</v>
      </c>
      <c r="O66" s="146">
        <v>1</v>
      </c>
      <c r="P66" s="146">
        <f t="shared" si="3"/>
        <v>8.5</v>
      </c>
      <c r="Q66" s="146">
        <f t="shared" si="4"/>
        <v>0.42500000000000004</v>
      </c>
      <c r="R66" s="108">
        <f t="shared" si="5"/>
        <v>1.1000000000000001</v>
      </c>
      <c r="S66" s="108">
        <f t="shared" si="5"/>
        <v>0.97499999999999987</v>
      </c>
      <c r="T66" s="108">
        <f t="shared" si="5"/>
        <v>0.75</v>
      </c>
      <c r="U66" s="108">
        <f t="shared" si="5"/>
        <v>0.85</v>
      </c>
      <c r="V66" s="108">
        <f t="shared" si="5"/>
        <v>0.05</v>
      </c>
      <c r="W66" s="26">
        <f t="shared" si="6"/>
        <v>30.5</v>
      </c>
      <c r="X66" s="150">
        <f t="shared" si="7"/>
        <v>6.1000000000000005</v>
      </c>
      <c r="Y66" s="128">
        <v>17</v>
      </c>
      <c r="Z66" s="144">
        <f t="shared" si="8"/>
        <v>13.600000000000001</v>
      </c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3"/>
    </row>
    <row r="67" spans="1:44" s="111" customFormat="1" x14ac:dyDescent="0.3">
      <c r="A67" s="148">
        <v>61</v>
      </c>
      <c r="B67" s="121">
        <v>671261</v>
      </c>
      <c r="C67" s="122" t="s">
        <v>168</v>
      </c>
      <c r="D67" s="121">
        <v>9</v>
      </c>
      <c r="E67" s="121">
        <v>10</v>
      </c>
      <c r="F67" s="122">
        <v>8</v>
      </c>
      <c r="G67" s="145">
        <v>12</v>
      </c>
      <c r="H67" s="145">
        <v>13</v>
      </c>
      <c r="I67" s="145">
        <f t="shared" si="1"/>
        <v>52</v>
      </c>
      <c r="J67" s="145">
        <f t="shared" si="2"/>
        <v>7.8</v>
      </c>
      <c r="K67" s="146">
        <v>2.5</v>
      </c>
      <c r="L67" s="146">
        <v>2</v>
      </c>
      <c r="M67" s="146">
        <v>1.5</v>
      </c>
      <c r="N67" s="146">
        <v>3</v>
      </c>
      <c r="O67" s="146">
        <v>4</v>
      </c>
      <c r="P67" s="146">
        <f t="shared" si="3"/>
        <v>13</v>
      </c>
      <c r="Q67" s="146">
        <f t="shared" si="4"/>
        <v>0.65</v>
      </c>
      <c r="R67" s="108">
        <f t="shared" si="5"/>
        <v>1.4749999999999999</v>
      </c>
      <c r="S67" s="108">
        <f t="shared" si="5"/>
        <v>1.6</v>
      </c>
      <c r="T67" s="108">
        <f t="shared" si="5"/>
        <v>1.2749999999999999</v>
      </c>
      <c r="U67" s="108">
        <f t="shared" si="5"/>
        <v>1.9499999999999997</v>
      </c>
      <c r="V67" s="108">
        <f t="shared" si="5"/>
        <v>2.15</v>
      </c>
      <c r="W67" s="26">
        <f t="shared" si="6"/>
        <v>65</v>
      </c>
      <c r="X67" s="150">
        <f t="shared" si="7"/>
        <v>13</v>
      </c>
      <c r="Y67" s="128">
        <v>57</v>
      </c>
      <c r="Z67" s="144">
        <f t="shared" si="8"/>
        <v>45.6</v>
      </c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3"/>
    </row>
    <row r="68" spans="1:44" s="111" customFormat="1" x14ac:dyDescent="0.3">
      <c r="A68" s="148">
        <v>62</v>
      </c>
      <c r="B68" s="121">
        <v>671262</v>
      </c>
      <c r="C68" s="122" t="s">
        <v>169</v>
      </c>
      <c r="D68" s="121">
        <v>9</v>
      </c>
      <c r="E68" s="121">
        <v>8</v>
      </c>
      <c r="F68" s="122">
        <v>9</v>
      </c>
      <c r="G68" s="145">
        <v>10</v>
      </c>
      <c r="H68" s="145">
        <v>12</v>
      </c>
      <c r="I68" s="145">
        <f t="shared" si="1"/>
        <v>48</v>
      </c>
      <c r="J68" s="145">
        <f t="shared" si="2"/>
        <v>7.1999999999999993</v>
      </c>
      <c r="K68" s="146">
        <v>2.5</v>
      </c>
      <c r="L68" s="146">
        <v>3</v>
      </c>
      <c r="M68" s="146">
        <v>2</v>
      </c>
      <c r="N68" s="146">
        <v>3</v>
      </c>
      <c r="O68" s="146">
        <v>2</v>
      </c>
      <c r="P68" s="146">
        <f t="shared" si="3"/>
        <v>12.5</v>
      </c>
      <c r="Q68" s="146">
        <f t="shared" si="4"/>
        <v>0.625</v>
      </c>
      <c r="R68" s="108">
        <f t="shared" si="5"/>
        <v>1.4749999999999999</v>
      </c>
      <c r="S68" s="108">
        <f t="shared" si="5"/>
        <v>1.35</v>
      </c>
      <c r="T68" s="108">
        <f t="shared" si="5"/>
        <v>1.45</v>
      </c>
      <c r="U68" s="108">
        <f t="shared" si="5"/>
        <v>1.65</v>
      </c>
      <c r="V68" s="108">
        <f t="shared" si="5"/>
        <v>1.9</v>
      </c>
      <c r="W68" s="26">
        <f t="shared" si="6"/>
        <v>60.5</v>
      </c>
      <c r="X68" s="150">
        <f t="shared" si="7"/>
        <v>12.100000000000001</v>
      </c>
      <c r="Y68" s="128">
        <v>49</v>
      </c>
      <c r="Z68" s="144">
        <f t="shared" si="8"/>
        <v>39.200000000000003</v>
      </c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3"/>
    </row>
    <row r="69" spans="1:44" s="111" customFormat="1" x14ac:dyDescent="0.3">
      <c r="A69" s="148">
        <v>63</v>
      </c>
      <c r="B69" s="121">
        <v>671263</v>
      </c>
      <c r="C69" s="122" t="s">
        <v>170</v>
      </c>
      <c r="D69" s="121">
        <v>8</v>
      </c>
      <c r="E69" s="121">
        <v>9</v>
      </c>
      <c r="F69" s="122">
        <v>6</v>
      </c>
      <c r="G69" s="145">
        <v>8</v>
      </c>
      <c r="H69" s="145">
        <v>6</v>
      </c>
      <c r="I69" s="145">
        <f t="shared" si="1"/>
        <v>37</v>
      </c>
      <c r="J69" s="145">
        <f t="shared" si="2"/>
        <v>5.55</v>
      </c>
      <c r="K69" s="146">
        <v>1.5</v>
      </c>
      <c r="L69" s="146">
        <v>3</v>
      </c>
      <c r="M69" s="146">
        <v>2</v>
      </c>
      <c r="N69" s="146">
        <v>3</v>
      </c>
      <c r="O69" s="146">
        <v>1</v>
      </c>
      <c r="P69" s="146">
        <f t="shared" si="3"/>
        <v>10.5</v>
      </c>
      <c r="Q69" s="146">
        <f t="shared" si="4"/>
        <v>0.52500000000000002</v>
      </c>
      <c r="R69" s="108">
        <f t="shared" si="5"/>
        <v>1.2749999999999999</v>
      </c>
      <c r="S69" s="108">
        <f t="shared" si="5"/>
        <v>1.5</v>
      </c>
      <c r="T69" s="108">
        <f t="shared" si="5"/>
        <v>0.99999999999999989</v>
      </c>
      <c r="U69" s="108">
        <f t="shared" si="5"/>
        <v>1.35</v>
      </c>
      <c r="V69" s="108">
        <f t="shared" si="5"/>
        <v>0.95</v>
      </c>
      <c r="W69" s="26">
        <f t="shared" si="6"/>
        <v>47.5</v>
      </c>
      <c r="X69" s="150">
        <f t="shared" si="7"/>
        <v>9.5</v>
      </c>
      <c r="Y69" s="128">
        <v>40</v>
      </c>
      <c r="Z69" s="144">
        <f t="shared" si="8"/>
        <v>32</v>
      </c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3"/>
    </row>
    <row r="70" spans="1:44" s="111" customFormat="1" x14ac:dyDescent="0.3">
      <c r="A70" s="148">
        <v>64</v>
      </c>
      <c r="B70" s="121">
        <v>671264</v>
      </c>
      <c r="C70" s="122" t="s">
        <v>171</v>
      </c>
      <c r="D70" s="121">
        <v>3</v>
      </c>
      <c r="E70" s="121">
        <v>2.5</v>
      </c>
      <c r="F70" s="122">
        <v>2.5</v>
      </c>
      <c r="G70" s="145">
        <v>3</v>
      </c>
      <c r="H70" s="145">
        <v>3.5</v>
      </c>
      <c r="I70" s="145">
        <f t="shared" si="1"/>
        <v>14.5</v>
      </c>
      <c r="J70" s="145">
        <f t="shared" si="2"/>
        <v>2.1749999999999998</v>
      </c>
      <c r="K70" s="146">
        <v>1</v>
      </c>
      <c r="L70" s="146">
        <v>1</v>
      </c>
      <c r="M70" s="146">
        <v>1</v>
      </c>
      <c r="N70" s="146">
        <v>1</v>
      </c>
      <c r="O70" s="146">
        <v>1</v>
      </c>
      <c r="P70" s="146">
        <f t="shared" si="3"/>
        <v>5</v>
      </c>
      <c r="Q70" s="146">
        <f t="shared" si="4"/>
        <v>0.25</v>
      </c>
      <c r="R70" s="108">
        <f t="shared" si="5"/>
        <v>0.49999999999999994</v>
      </c>
      <c r="S70" s="108">
        <f t="shared" si="5"/>
        <v>0.42499999999999999</v>
      </c>
      <c r="T70" s="108">
        <f t="shared" si="5"/>
        <v>0.42499999999999999</v>
      </c>
      <c r="U70" s="108">
        <f t="shared" si="5"/>
        <v>0.49999999999999994</v>
      </c>
      <c r="V70" s="108">
        <f t="shared" si="5"/>
        <v>0.57500000000000007</v>
      </c>
      <c r="W70" s="26">
        <f t="shared" si="6"/>
        <v>19.5</v>
      </c>
      <c r="X70" s="150">
        <f t="shared" si="7"/>
        <v>3.9000000000000004</v>
      </c>
      <c r="Y70" s="128">
        <v>18</v>
      </c>
      <c r="Z70" s="144">
        <f t="shared" si="8"/>
        <v>14.4</v>
      </c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3"/>
    </row>
    <row r="71" spans="1:44" s="111" customFormat="1" x14ac:dyDescent="0.3">
      <c r="A71" s="148">
        <v>65</v>
      </c>
      <c r="B71" s="121">
        <v>671265</v>
      </c>
      <c r="C71" s="122" t="s">
        <v>172</v>
      </c>
      <c r="D71" s="121">
        <v>14</v>
      </c>
      <c r="E71" s="121">
        <v>9</v>
      </c>
      <c r="F71" s="122">
        <v>14</v>
      </c>
      <c r="G71" s="145">
        <v>12</v>
      </c>
      <c r="H71" s="145">
        <v>13</v>
      </c>
      <c r="I71" s="145">
        <f t="shared" si="1"/>
        <v>62</v>
      </c>
      <c r="J71" s="145">
        <f t="shared" si="2"/>
        <v>9.2999999999999989</v>
      </c>
      <c r="K71" s="146">
        <v>3</v>
      </c>
      <c r="L71" s="146">
        <v>3.5</v>
      </c>
      <c r="M71" s="146">
        <v>2</v>
      </c>
      <c r="N71" s="146">
        <v>3</v>
      </c>
      <c r="O71" s="146">
        <v>2</v>
      </c>
      <c r="P71" s="146">
        <f t="shared" si="3"/>
        <v>13.5</v>
      </c>
      <c r="Q71" s="146">
        <f t="shared" si="4"/>
        <v>0.67500000000000004</v>
      </c>
      <c r="R71" s="108">
        <f t="shared" ref="R71:V121" si="11">D71*0.15+K71:K71*0.05</f>
        <v>2.25</v>
      </c>
      <c r="S71" s="108">
        <f t="shared" si="11"/>
        <v>1.5249999999999999</v>
      </c>
      <c r="T71" s="108">
        <f t="shared" si="11"/>
        <v>2.2000000000000002</v>
      </c>
      <c r="U71" s="108">
        <f t="shared" si="11"/>
        <v>1.9499999999999997</v>
      </c>
      <c r="V71" s="108">
        <f t="shared" si="11"/>
        <v>2.0499999999999998</v>
      </c>
      <c r="W71" s="26">
        <f t="shared" si="6"/>
        <v>75.5</v>
      </c>
      <c r="X71" s="150">
        <f t="shared" si="7"/>
        <v>15.100000000000001</v>
      </c>
      <c r="Y71" s="128">
        <v>58</v>
      </c>
      <c r="Z71" s="144">
        <f t="shared" si="8"/>
        <v>46.400000000000006</v>
      </c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3"/>
    </row>
    <row r="72" spans="1:44" s="111" customFormat="1" x14ac:dyDescent="0.3">
      <c r="A72" s="148">
        <v>66</v>
      </c>
      <c r="B72" s="121">
        <v>671266</v>
      </c>
      <c r="C72" s="122" t="s">
        <v>173</v>
      </c>
      <c r="D72" s="121">
        <v>15</v>
      </c>
      <c r="E72" s="121">
        <v>13</v>
      </c>
      <c r="F72" s="122">
        <v>12</v>
      </c>
      <c r="G72" s="145">
        <v>10</v>
      </c>
      <c r="H72" s="145">
        <v>10</v>
      </c>
      <c r="I72" s="145">
        <f t="shared" ref="I72:I135" si="12">SUM(D72:H72)</f>
        <v>60</v>
      </c>
      <c r="J72" s="145">
        <f t="shared" ref="J72:J135" si="13">I72*0.15</f>
        <v>9</v>
      </c>
      <c r="K72" s="146">
        <v>2.5</v>
      </c>
      <c r="L72" s="146">
        <v>3.5</v>
      </c>
      <c r="M72" s="146">
        <v>4</v>
      </c>
      <c r="N72" s="146">
        <v>2.5</v>
      </c>
      <c r="O72" s="146">
        <v>3</v>
      </c>
      <c r="P72" s="146">
        <f t="shared" ref="P72:P135" si="14">SUM(K72:O72)</f>
        <v>15.5</v>
      </c>
      <c r="Q72" s="146">
        <f t="shared" ref="Q72:Q135" si="15">P72*0.05</f>
        <v>0.77500000000000002</v>
      </c>
      <c r="R72" s="108">
        <f t="shared" si="11"/>
        <v>2.375</v>
      </c>
      <c r="S72" s="108">
        <f t="shared" si="11"/>
        <v>2.125</v>
      </c>
      <c r="T72" s="108">
        <f t="shared" si="11"/>
        <v>1.9999999999999998</v>
      </c>
      <c r="U72" s="108">
        <f t="shared" si="11"/>
        <v>1.625</v>
      </c>
      <c r="V72" s="108">
        <f t="shared" si="11"/>
        <v>1.65</v>
      </c>
      <c r="W72" s="26">
        <f t="shared" ref="W72:W135" si="16">I72+P72</f>
        <v>75.5</v>
      </c>
      <c r="X72" s="150">
        <f t="shared" ref="X72:X135" si="17">W72*0.2</f>
        <v>15.100000000000001</v>
      </c>
      <c r="Y72" s="128">
        <v>53</v>
      </c>
      <c r="Z72" s="144">
        <f t="shared" ref="Z72:Z135" si="18">Y72*0.8</f>
        <v>42.400000000000006</v>
      </c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3"/>
    </row>
    <row r="73" spans="1:44" s="111" customFormat="1" x14ac:dyDescent="0.3">
      <c r="A73" s="148">
        <v>67</v>
      </c>
      <c r="B73" s="121">
        <v>671267</v>
      </c>
      <c r="C73" s="122" t="s">
        <v>174</v>
      </c>
      <c r="D73" s="121">
        <v>10</v>
      </c>
      <c r="E73" s="121">
        <v>12</v>
      </c>
      <c r="F73" s="122">
        <v>10</v>
      </c>
      <c r="G73" s="145">
        <v>12</v>
      </c>
      <c r="H73" s="145">
        <v>10</v>
      </c>
      <c r="I73" s="145">
        <f t="shared" si="12"/>
        <v>54</v>
      </c>
      <c r="J73" s="145">
        <f t="shared" si="13"/>
        <v>8.1</v>
      </c>
      <c r="K73" s="146">
        <v>4.5</v>
      </c>
      <c r="L73" s="146">
        <v>5</v>
      </c>
      <c r="M73" s="146">
        <v>5.5</v>
      </c>
      <c r="N73" s="146">
        <v>4</v>
      </c>
      <c r="O73" s="146">
        <v>3</v>
      </c>
      <c r="P73" s="146">
        <f t="shared" si="14"/>
        <v>22</v>
      </c>
      <c r="Q73" s="146">
        <f t="shared" si="15"/>
        <v>1.1000000000000001</v>
      </c>
      <c r="R73" s="108">
        <f t="shared" si="11"/>
        <v>1.7250000000000001</v>
      </c>
      <c r="S73" s="108">
        <f t="shared" si="11"/>
        <v>2.0499999999999998</v>
      </c>
      <c r="T73" s="108">
        <f t="shared" si="11"/>
        <v>1.7749999999999999</v>
      </c>
      <c r="U73" s="108">
        <f t="shared" si="11"/>
        <v>1.9999999999999998</v>
      </c>
      <c r="V73" s="108">
        <f t="shared" si="11"/>
        <v>1.65</v>
      </c>
      <c r="W73" s="26">
        <f t="shared" si="16"/>
        <v>76</v>
      </c>
      <c r="X73" s="150">
        <f t="shared" si="17"/>
        <v>15.200000000000001</v>
      </c>
      <c r="Y73" s="128">
        <v>51</v>
      </c>
      <c r="Z73" s="144">
        <f t="shared" si="18"/>
        <v>40.800000000000004</v>
      </c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3"/>
    </row>
    <row r="74" spans="1:44" s="111" customFormat="1" x14ac:dyDescent="0.3">
      <c r="A74" s="148">
        <v>68</v>
      </c>
      <c r="B74" s="121">
        <v>671268</v>
      </c>
      <c r="C74" s="122" t="s">
        <v>175</v>
      </c>
      <c r="D74" s="121">
        <v>12</v>
      </c>
      <c r="E74" s="121">
        <v>10</v>
      </c>
      <c r="F74" s="122">
        <v>10</v>
      </c>
      <c r="G74" s="145">
        <v>12</v>
      </c>
      <c r="H74" s="145">
        <v>10</v>
      </c>
      <c r="I74" s="145">
        <f t="shared" si="12"/>
        <v>54</v>
      </c>
      <c r="J74" s="145">
        <f t="shared" si="13"/>
        <v>8.1</v>
      </c>
      <c r="K74" s="146">
        <v>2.5</v>
      </c>
      <c r="L74" s="146">
        <v>3</v>
      </c>
      <c r="M74" s="146">
        <v>4</v>
      </c>
      <c r="N74" s="146">
        <v>3</v>
      </c>
      <c r="O74" s="146">
        <v>3</v>
      </c>
      <c r="P74" s="146">
        <f t="shared" si="14"/>
        <v>15.5</v>
      </c>
      <c r="Q74" s="146">
        <f t="shared" si="15"/>
        <v>0.77500000000000002</v>
      </c>
      <c r="R74" s="108">
        <f t="shared" si="11"/>
        <v>1.9249999999999998</v>
      </c>
      <c r="S74" s="108">
        <f t="shared" si="11"/>
        <v>1.65</v>
      </c>
      <c r="T74" s="108">
        <f t="shared" si="11"/>
        <v>1.7</v>
      </c>
      <c r="U74" s="108">
        <f t="shared" si="11"/>
        <v>1.9499999999999997</v>
      </c>
      <c r="V74" s="108">
        <f t="shared" si="11"/>
        <v>1.65</v>
      </c>
      <c r="W74" s="26">
        <f t="shared" si="16"/>
        <v>69.5</v>
      </c>
      <c r="X74" s="150">
        <f t="shared" si="17"/>
        <v>13.9</v>
      </c>
      <c r="Y74" s="128">
        <v>44</v>
      </c>
      <c r="Z74" s="144">
        <f t="shared" si="18"/>
        <v>35.200000000000003</v>
      </c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3"/>
    </row>
    <row r="75" spans="1:44" s="111" customFormat="1" x14ac:dyDescent="0.3">
      <c r="A75" s="148">
        <v>69</v>
      </c>
      <c r="B75" s="121">
        <v>671269</v>
      </c>
      <c r="C75" s="122" t="s">
        <v>176</v>
      </c>
      <c r="D75" s="121">
        <v>7</v>
      </c>
      <c r="E75" s="121">
        <v>6</v>
      </c>
      <c r="F75" s="122">
        <v>8</v>
      </c>
      <c r="G75" s="145">
        <v>6</v>
      </c>
      <c r="H75" s="145">
        <v>8</v>
      </c>
      <c r="I75" s="145">
        <f t="shared" si="12"/>
        <v>35</v>
      </c>
      <c r="J75" s="145">
        <f t="shared" si="13"/>
        <v>5.25</v>
      </c>
      <c r="K75" s="146">
        <v>1</v>
      </c>
      <c r="L75" s="146">
        <v>1.5</v>
      </c>
      <c r="M75" s="146">
        <v>2</v>
      </c>
      <c r="N75" s="146">
        <v>3</v>
      </c>
      <c r="O75" s="146">
        <v>2</v>
      </c>
      <c r="P75" s="146">
        <f t="shared" si="14"/>
        <v>9.5</v>
      </c>
      <c r="Q75" s="146">
        <f t="shared" si="15"/>
        <v>0.47500000000000003</v>
      </c>
      <c r="R75" s="108">
        <f t="shared" si="11"/>
        <v>1.1000000000000001</v>
      </c>
      <c r="S75" s="108">
        <f t="shared" si="11"/>
        <v>0.97499999999999987</v>
      </c>
      <c r="T75" s="108">
        <f t="shared" si="11"/>
        <v>1.3</v>
      </c>
      <c r="U75" s="108">
        <f t="shared" si="11"/>
        <v>1.0499999999999998</v>
      </c>
      <c r="V75" s="108">
        <f t="shared" si="11"/>
        <v>1.3</v>
      </c>
      <c r="W75" s="26">
        <f t="shared" si="16"/>
        <v>44.5</v>
      </c>
      <c r="X75" s="150">
        <f t="shared" si="17"/>
        <v>8.9</v>
      </c>
      <c r="Y75" s="128">
        <v>25</v>
      </c>
      <c r="Z75" s="144">
        <f t="shared" si="18"/>
        <v>20</v>
      </c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3"/>
    </row>
    <row r="76" spans="1:44" s="111" customFormat="1" x14ac:dyDescent="0.3">
      <c r="A76" s="148">
        <v>70</v>
      </c>
      <c r="B76" s="121">
        <v>671270</v>
      </c>
      <c r="C76" s="122" t="s">
        <v>177</v>
      </c>
      <c r="D76" s="121">
        <v>8</v>
      </c>
      <c r="E76" s="121">
        <v>7</v>
      </c>
      <c r="F76" s="122">
        <v>8</v>
      </c>
      <c r="G76" s="145">
        <v>7</v>
      </c>
      <c r="H76" s="145">
        <v>6</v>
      </c>
      <c r="I76" s="145">
        <f t="shared" si="12"/>
        <v>36</v>
      </c>
      <c r="J76" s="145">
        <f t="shared" si="13"/>
        <v>5.3999999999999995</v>
      </c>
      <c r="K76" s="146">
        <v>3</v>
      </c>
      <c r="L76" s="146">
        <v>2</v>
      </c>
      <c r="M76" s="146">
        <v>1</v>
      </c>
      <c r="N76" s="146">
        <v>1.5</v>
      </c>
      <c r="O76" s="146">
        <v>2</v>
      </c>
      <c r="P76" s="146">
        <f t="shared" si="14"/>
        <v>9.5</v>
      </c>
      <c r="Q76" s="146">
        <f t="shared" si="15"/>
        <v>0.47500000000000003</v>
      </c>
      <c r="R76" s="108">
        <f t="shared" si="11"/>
        <v>1.35</v>
      </c>
      <c r="S76" s="108">
        <f t="shared" si="11"/>
        <v>1.1500000000000001</v>
      </c>
      <c r="T76" s="108">
        <f t="shared" si="11"/>
        <v>1.25</v>
      </c>
      <c r="U76" s="108">
        <f t="shared" si="11"/>
        <v>1.125</v>
      </c>
      <c r="V76" s="108">
        <f t="shared" si="11"/>
        <v>0.99999999999999989</v>
      </c>
      <c r="W76" s="26">
        <f t="shared" si="16"/>
        <v>45.5</v>
      </c>
      <c r="X76" s="150">
        <f t="shared" si="17"/>
        <v>9.1</v>
      </c>
      <c r="Y76" s="128">
        <v>30</v>
      </c>
      <c r="Z76" s="144">
        <f t="shared" si="18"/>
        <v>24</v>
      </c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3"/>
    </row>
    <row r="77" spans="1:44" s="111" customFormat="1" x14ac:dyDescent="0.3">
      <c r="A77" s="148">
        <v>71</v>
      </c>
      <c r="B77" s="121">
        <v>671271</v>
      </c>
      <c r="C77" s="122" t="s">
        <v>178</v>
      </c>
      <c r="D77" s="121">
        <v>9</v>
      </c>
      <c r="E77" s="121">
        <v>10</v>
      </c>
      <c r="F77" s="122">
        <v>8</v>
      </c>
      <c r="G77" s="145">
        <v>9</v>
      </c>
      <c r="H77" s="145">
        <v>8</v>
      </c>
      <c r="I77" s="145">
        <f t="shared" si="12"/>
        <v>44</v>
      </c>
      <c r="J77" s="145">
        <f t="shared" si="13"/>
        <v>6.6</v>
      </c>
      <c r="K77" s="146">
        <v>2.5</v>
      </c>
      <c r="L77" s="146">
        <v>3</v>
      </c>
      <c r="M77" s="146">
        <v>2</v>
      </c>
      <c r="N77" s="146">
        <v>1</v>
      </c>
      <c r="O77" s="146">
        <v>2</v>
      </c>
      <c r="P77" s="146">
        <f t="shared" si="14"/>
        <v>10.5</v>
      </c>
      <c r="Q77" s="146">
        <f t="shared" si="15"/>
        <v>0.52500000000000002</v>
      </c>
      <c r="R77" s="108">
        <f t="shared" si="11"/>
        <v>1.4749999999999999</v>
      </c>
      <c r="S77" s="108">
        <f t="shared" si="11"/>
        <v>1.65</v>
      </c>
      <c r="T77" s="108">
        <f t="shared" si="11"/>
        <v>1.3</v>
      </c>
      <c r="U77" s="108">
        <f t="shared" si="11"/>
        <v>1.4</v>
      </c>
      <c r="V77" s="108">
        <f t="shared" si="11"/>
        <v>1.3</v>
      </c>
      <c r="W77" s="26">
        <f t="shared" si="16"/>
        <v>54.5</v>
      </c>
      <c r="X77" s="150">
        <f t="shared" si="17"/>
        <v>10.9</v>
      </c>
      <c r="Y77" s="128">
        <v>41</v>
      </c>
      <c r="Z77" s="144">
        <f t="shared" si="18"/>
        <v>32.800000000000004</v>
      </c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3"/>
    </row>
    <row r="78" spans="1:44" s="111" customFormat="1" x14ac:dyDescent="0.3">
      <c r="A78" s="148">
        <v>72</v>
      </c>
      <c r="B78" s="121">
        <v>671272</v>
      </c>
      <c r="C78" s="122" t="s">
        <v>179</v>
      </c>
      <c r="D78" s="121">
        <v>10</v>
      </c>
      <c r="E78" s="121">
        <v>9</v>
      </c>
      <c r="F78" s="122">
        <v>8</v>
      </c>
      <c r="G78" s="145">
        <v>9</v>
      </c>
      <c r="H78" s="145">
        <v>10</v>
      </c>
      <c r="I78" s="145">
        <f t="shared" si="12"/>
        <v>46</v>
      </c>
      <c r="J78" s="145">
        <f t="shared" si="13"/>
        <v>6.8999999999999995</v>
      </c>
      <c r="K78" s="146">
        <v>2.5</v>
      </c>
      <c r="L78" s="146">
        <v>3</v>
      </c>
      <c r="M78" s="146">
        <v>2</v>
      </c>
      <c r="N78" s="146">
        <v>4</v>
      </c>
      <c r="O78" s="146">
        <v>3</v>
      </c>
      <c r="P78" s="146">
        <f t="shared" si="14"/>
        <v>14.5</v>
      </c>
      <c r="Q78" s="146">
        <f t="shared" si="15"/>
        <v>0.72500000000000009</v>
      </c>
      <c r="R78" s="108">
        <f t="shared" si="11"/>
        <v>1.625</v>
      </c>
      <c r="S78" s="108">
        <f t="shared" si="11"/>
        <v>1.5</v>
      </c>
      <c r="T78" s="108">
        <f t="shared" si="11"/>
        <v>1.3</v>
      </c>
      <c r="U78" s="108">
        <f t="shared" si="11"/>
        <v>1.5499999999999998</v>
      </c>
      <c r="V78" s="108">
        <f t="shared" si="11"/>
        <v>1.65</v>
      </c>
      <c r="W78" s="26">
        <f t="shared" si="16"/>
        <v>60.5</v>
      </c>
      <c r="X78" s="150">
        <f t="shared" si="17"/>
        <v>12.100000000000001</v>
      </c>
      <c r="Y78" s="128">
        <v>43</v>
      </c>
      <c r="Z78" s="144">
        <f t="shared" si="18"/>
        <v>34.4</v>
      </c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3"/>
    </row>
    <row r="79" spans="1:44" s="111" customFormat="1" x14ac:dyDescent="0.3">
      <c r="A79" s="148">
        <v>73</v>
      </c>
      <c r="B79" s="121">
        <v>671273</v>
      </c>
      <c r="C79" s="122" t="s">
        <v>180</v>
      </c>
      <c r="D79" s="121">
        <v>3</v>
      </c>
      <c r="E79" s="121">
        <v>5</v>
      </c>
      <c r="F79" s="122">
        <v>6</v>
      </c>
      <c r="G79" s="145">
        <v>5</v>
      </c>
      <c r="H79" s="145">
        <v>5</v>
      </c>
      <c r="I79" s="145">
        <f t="shared" si="12"/>
        <v>24</v>
      </c>
      <c r="J79" s="145">
        <f t="shared" si="13"/>
        <v>3.5999999999999996</v>
      </c>
      <c r="K79" s="146">
        <v>2</v>
      </c>
      <c r="L79" s="146">
        <v>3</v>
      </c>
      <c r="M79" s="146">
        <v>2</v>
      </c>
      <c r="N79" s="146">
        <v>1</v>
      </c>
      <c r="O79" s="146">
        <v>2</v>
      </c>
      <c r="P79" s="146">
        <f t="shared" si="14"/>
        <v>10</v>
      </c>
      <c r="Q79" s="146">
        <f t="shared" si="15"/>
        <v>0.5</v>
      </c>
      <c r="R79" s="108">
        <f t="shared" si="11"/>
        <v>0.54999999999999993</v>
      </c>
      <c r="S79" s="108">
        <f t="shared" si="11"/>
        <v>0.9</v>
      </c>
      <c r="T79" s="108">
        <f t="shared" si="11"/>
        <v>0.99999999999999989</v>
      </c>
      <c r="U79" s="108">
        <f t="shared" si="11"/>
        <v>0.8</v>
      </c>
      <c r="V79" s="108">
        <f t="shared" si="11"/>
        <v>0.85</v>
      </c>
      <c r="W79" s="26">
        <f t="shared" si="16"/>
        <v>34</v>
      </c>
      <c r="X79" s="150">
        <f t="shared" si="17"/>
        <v>6.8000000000000007</v>
      </c>
      <c r="Y79" s="128">
        <v>18</v>
      </c>
      <c r="Z79" s="144">
        <f t="shared" si="18"/>
        <v>14.4</v>
      </c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3"/>
    </row>
    <row r="80" spans="1:44" s="111" customFormat="1" x14ac:dyDescent="0.3">
      <c r="A80" s="148">
        <v>74</v>
      </c>
      <c r="B80" s="121">
        <v>671274</v>
      </c>
      <c r="C80" s="122" t="s">
        <v>181</v>
      </c>
      <c r="D80" s="121">
        <v>7</v>
      </c>
      <c r="E80" s="121">
        <v>6</v>
      </c>
      <c r="F80" s="122">
        <v>5</v>
      </c>
      <c r="G80" s="145">
        <v>8</v>
      </c>
      <c r="H80" s="145">
        <v>9</v>
      </c>
      <c r="I80" s="145">
        <f t="shared" si="12"/>
        <v>35</v>
      </c>
      <c r="J80" s="145">
        <f t="shared" si="13"/>
        <v>5.25</v>
      </c>
      <c r="K80" s="146">
        <v>1</v>
      </c>
      <c r="L80" s="146">
        <v>1.5</v>
      </c>
      <c r="M80" s="146">
        <v>3</v>
      </c>
      <c r="N80" s="146">
        <v>2</v>
      </c>
      <c r="O80" s="146">
        <v>1</v>
      </c>
      <c r="P80" s="146">
        <f t="shared" si="14"/>
        <v>8.5</v>
      </c>
      <c r="Q80" s="146">
        <f t="shared" si="15"/>
        <v>0.42500000000000004</v>
      </c>
      <c r="R80" s="108">
        <f t="shared" si="11"/>
        <v>1.1000000000000001</v>
      </c>
      <c r="S80" s="108">
        <f t="shared" si="11"/>
        <v>0.97499999999999987</v>
      </c>
      <c r="T80" s="108">
        <f t="shared" si="11"/>
        <v>0.9</v>
      </c>
      <c r="U80" s="108">
        <f t="shared" si="11"/>
        <v>1.3</v>
      </c>
      <c r="V80" s="108">
        <f t="shared" si="11"/>
        <v>1.4</v>
      </c>
      <c r="W80" s="26">
        <f t="shared" si="16"/>
        <v>43.5</v>
      </c>
      <c r="X80" s="150">
        <f t="shared" si="17"/>
        <v>8.7000000000000011</v>
      </c>
      <c r="Y80" s="128">
        <v>22</v>
      </c>
      <c r="Z80" s="144">
        <f t="shared" si="18"/>
        <v>17.600000000000001</v>
      </c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3"/>
    </row>
    <row r="81" spans="1:44" s="111" customFormat="1" x14ac:dyDescent="0.3">
      <c r="A81" s="148">
        <v>75</v>
      </c>
      <c r="B81" s="121">
        <v>671275</v>
      </c>
      <c r="C81" s="122" t="s">
        <v>182</v>
      </c>
      <c r="D81" s="121">
        <v>9</v>
      </c>
      <c r="E81" s="121">
        <v>8</v>
      </c>
      <c r="F81" s="122">
        <v>9</v>
      </c>
      <c r="G81" s="145">
        <v>8</v>
      </c>
      <c r="H81" s="145">
        <v>10</v>
      </c>
      <c r="I81" s="145">
        <f t="shared" si="12"/>
        <v>44</v>
      </c>
      <c r="J81" s="145">
        <f t="shared" si="13"/>
        <v>6.6</v>
      </c>
      <c r="K81" s="146">
        <v>1.5</v>
      </c>
      <c r="L81" s="146">
        <v>3</v>
      </c>
      <c r="M81" s="146">
        <v>2</v>
      </c>
      <c r="N81" s="146">
        <v>1</v>
      </c>
      <c r="O81" s="146">
        <v>2</v>
      </c>
      <c r="P81" s="146">
        <f t="shared" si="14"/>
        <v>9.5</v>
      </c>
      <c r="Q81" s="146">
        <f t="shared" si="15"/>
        <v>0.47500000000000003</v>
      </c>
      <c r="R81" s="108">
        <f t="shared" si="11"/>
        <v>1.4249999999999998</v>
      </c>
      <c r="S81" s="108">
        <f t="shared" si="11"/>
        <v>1.35</v>
      </c>
      <c r="T81" s="108">
        <f t="shared" si="11"/>
        <v>1.45</v>
      </c>
      <c r="U81" s="108">
        <f t="shared" si="11"/>
        <v>1.25</v>
      </c>
      <c r="V81" s="108">
        <f t="shared" si="11"/>
        <v>1.6</v>
      </c>
      <c r="W81" s="26">
        <f t="shared" si="16"/>
        <v>53.5</v>
      </c>
      <c r="X81" s="150">
        <f t="shared" si="17"/>
        <v>10.700000000000001</v>
      </c>
      <c r="Y81" s="128">
        <v>41</v>
      </c>
      <c r="Z81" s="144">
        <f t="shared" si="18"/>
        <v>32.800000000000004</v>
      </c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3"/>
    </row>
    <row r="82" spans="1:44" s="111" customFormat="1" x14ac:dyDescent="0.3">
      <c r="A82" s="148">
        <v>76</v>
      </c>
      <c r="B82" s="121">
        <v>671276</v>
      </c>
      <c r="C82" s="122" t="s">
        <v>183</v>
      </c>
      <c r="D82" s="121">
        <v>8</v>
      </c>
      <c r="E82" s="121">
        <v>9</v>
      </c>
      <c r="F82" s="122">
        <v>12</v>
      </c>
      <c r="G82" s="145">
        <v>10</v>
      </c>
      <c r="H82" s="145">
        <v>9</v>
      </c>
      <c r="I82" s="145">
        <f t="shared" si="12"/>
        <v>48</v>
      </c>
      <c r="J82" s="145">
        <f t="shared" si="13"/>
        <v>7.1999999999999993</v>
      </c>
      <c r="K82" s="146">
        <v>2.5</v>
      </c>
      <c r="L82" s="146">
        <v>3</v>
      </c>
      <c r="M82" s="146">
        <v>2</v>
      </c>
      <c r="N82" s="146">
        <v>2</v>
      </c>
      <c r="O82" s="146">
        <v>3</v>
      </c>
      <c r="P82" s="146">
        <f t="shared" si="14"/>
        <v>12.5</v>
      </c>
      <c r="Q82" s="146">
        <f t="shared" si="15"/>
        <v>0.625</v>
      </c>
      <c r="R82" s="108">
        <f t="shared" si="11"/>
        <v>1.325</v>
      </c>
      <c r="S82" s="108">
        <f t="shared" si="11"/>
        <v>1.5</v>
      </c>
      <c r="T82" s="108">
        <f t="shared" si="11"/>
        <v>1.9</v>
      </c>
      <c r="U82" s="108">
        <f t="shared" si="11"/>
        <v>1.6</v>
      </c>
      <c r="V82" s="108">
        <f t="shared" si="11"/>
        <v>1.5</v>
      </c>
      <c r="W82" s="26">
        <f t="shared" si="16"/>
        <v>60.5</v>
      </c>
      <c r="X82" s="150">
        <f t="shared" si="17"/>
        <v>12.100000000000001</v>
      </c>
      <c r="Y82" s="128">
        <v>49</v>
      </c>
      <c r="Z82" s="144">
        <f t="shared" si="18"/>
        <v>39.200000000000003</v>
      </c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3"/>
    </row>
    <row r="83" spans="1:44" s="111" customFormat="1" x14ac:dyDescent="0.3">
      <c r="A83" s="148">
        <v>77</v>
      </c>
      <c r="B83" s="121">
        <v>671277</v>
      </c>
      <c r="C83" s="122" t="s">
        <v>184</v>
      </c>
      <c r="D83" s="121">
        <v>14</v>
      </c>
      <c r="E83" s="121">
        <v>13</v>
      </c>
      <c r="F83" s="122">
        <v>15</v>
      </c>
      <c r="G83" s="145">
        <v>12</v>
      </c>
      <c r="H83" s="145">
        <v>10</v>
      </c>
      <c r="I83" s="145">
        <f t="shared" si="12"/>
        <v>64</v>
      </c>
      <c r="J83" s="145">
        <f t="shared" si="13"/>
        <v>9.6</v>
      </c>
      <c r="K83" s="146">
        <v>4</v>
      </c>
      <c r="L83" s="146">
        <v>4.5</v>
      </c>
      <c r="M83" s="146">
        <v>3</v>
      </c>
      <c r="N83" s="146">
        <v>2</v>
      </c>
      <c r="O83" s="146">
        <v>4</v>
      </c>
      <c r="P83" s="146">
        <f t="shared" si="14"/>
        <v>17.5</v>
      </c>
      <c r="Q83" s="146">
        <f t="shared" si="15"/>
        <v>0.875</v>
      </c>
      <c r="R83" s="108">
        <f t="shared" si="11"/>
        <v>2.3000000000000003</v>
      </c>
      <c r="S83" s="108">
        <f t="shared" si="11"/>
        <v>2.1749999999999998</v>
      </c>
      <c r="T83" s="108">
        <f t="shared" si="11"/>
        <v>2.4</v>
      </c>
      <c r="U83" s="108">
        <f t="shared" si="11"/>
        <v>1.9</v>
      </c>
      <c r="V83" s="108">
        <f t="shared" si="11"/>
        <v>1.7</v>
      </c>
      <c r="W83" s="26">
        <f t="shared" si="16"/>
        <v>81.5</v>
      </c>
      <c r="X83" s="150">
        <f t="shared" si="17"/>
        <v>16.3</v>
      </c>
      <c r="Y83" s="128">
        <v>67</v>
      </c>
      <c r="Z83" s="144">
        <f t="shared" si="18"/>
        <v>53.6</v>
      </c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3"/>
    </row>
    <row r="84" spans="1:44" s="111" customFormat="1" x14ac:dyDescent="0.3">
      <c r="A84" s="148">
        <v>78</v>
      </c>
      <c r="B84" s="121">
        <v>671278</v>
      </c>
      <c r="C84" s="122" t="s">
        <v>185</v>
      </c>
      <c r="D84" s="121">
        <v>7</v>
      </c>
      <c r="E84" s="121">
        <v>8</v>
      </c>
      <c r="F84" s="122">
        <v>8</v>
      </c>
      <c r="G84" s="145">
        <v>7</v>
      </c>
      <c r="H84" s="145">
        <v>6</v>
      </c>
      <c r="I84" s="145">
        <f t="shared" si="12"/>
        <v>36</v>
      </c>
      <c r="J84" s="145">
        <f t="shared" si="13"/>
        <v>5.3999999999999995</v>
      </c>
      <c r="K84" s="146">
        <v>1</v>
      </c>
      <c r="L84" s="146">
        <v>1.5</v>
      </c>
      <c r="M84" s="146">
        <v>2</v>
      </c>
      <c r="N84" s="146">
        <v>2</v>
      </c>
      <c r="O84" s="146">
        <v>1.5</v>
      </c>
      <c r="P84" s="146">
        <f t="shared" si="14"/>
        <v>8</v>
      </c>
      <c r="Q84" s="146">
        <f t="shared" si="15"/>
        <v>0.4</v>
      </c>
      <c r="R84" s="108">
        <f t="shared" si="11"/>
        <v>1.1000000000000001</v>
      </c>
      <c r="S84" s="108">
        <f t="shared" si="11"/>
        <v>1.2749999999999999</v>
      </c>
      <c r="T84" s="108">
        <f t="shared" si="11"/>
        <v>1.3</v>
      </c>
      <c r="U84" s="108">
        <f t="shared" si="11"/>
        <v>1.1500000000000001</v>
      </c>
      <c r="V84" s="108">
        <f t="shared" si="11"/>
        <v>0.97499999999999987</v>
      </c>
      <c r="W84" s="26">
        <f t="shared" si="16"/>
        <v>44</v>
      </c>
      <c r="X84" s="150">
        <f t="shared" si="17"/>
        <v>8.8000000000000007</v>
      </c>
      <c r="Y84" s="128">
        <v>41</v>
      </c>
      <c r="Z84" s="144">
        <f t="shared" si="18"/>
        <v>32.800000000000004</v>
      </c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3"/>
    </row>
    <row r="85" spans="1:44" s="111" customFormat="1" x14ac:dyDescent="0.3">
      <c r="A85" s="148">
        <v>79</v>
      </c>
      <c r="B85" s="121">
        <v>671279</v>
      </c>
      <c r="C85" s="122" t="s">
        <v>186</v>
      </c>
      <c r="D85" s="121"/>
      <c r="E85" s="121"/>
      <c r="F85" s="122"/>
      <c r="G85" s="145"/>
      <c r="H85" s="145"/>
      <c r="I85" s="145"/>
      <c r="J85" s="145"/>
      <c r="K85" s="146"/>
      <c r="L85" s="146"/>
      <c r="M85" s="146"/>
      <c r="N85" s="146"/>
      <c r="O85" s="146"/>
      <c r="P85" s="146">
        <f t="shared" si="14"/>
        <v>0</v>
      </c>
      <c r="Q85" s="146">
        <f t="shared" si="15"/>
        <v>0</v>
      </c>
      <c r="R85" s="108">
        <f t="shared" si="11"/>
        <v>0</v>
      </c>
      <c r="S85" s="108">
        <f t="shared" si="11"/>
        <v>0</v>
      </c>
      <c r="T85" s="108">
        <f t="shared" si="11"/>
        <v>0</v>
      </c>
      <c r="U85" s="108">
        <f t="shared" si="11"/>
        <v>0</v>
      </c>
      <c r="V85" s="108">
        <f t="shared" si="11"/>
        <v>0</v>
      </c>
      <c r="W85" s="26">
        <f t="shared" si="16"/>
        <v>0</v>
      </c>
      <c r="X85" s="150">
        <f t="shared" si="17"/>
        <v>0</v>
      </c>
      <c r="Y85" s="128" t="s">
        <v>105</v>
      </c>
      <c r="Z85" s="144" t="e">
        <f t="shared" si="18"/>
        <v>#VALUE!</v>
      </c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3"/>
    </row>
    <row r="86" spans="1:44" s="111" customFormat="1" x14ac:dyDescent="0.3">
      <c r="A86" s="148">
        <v>80</v>
      </c>
      <c r="B86" s="121">
        <v>671280</v>
      </c>
      <c r="C86" s="122" t="s">
        <v>187</v>
      </c>
      <c r="D86" s="121">
        <v>7</v>
      </c>
      <c r="E86" s="121">
        <v>6</v>
      </c>
      <c r="F86" s="122">
        <v>8</v>
      </c>
      <c r="G86" s="145">
        <v>6</v>
      </c>
      <c r="H86" s="145">
        <v>8</v>
      </c>
      <c r="I86" s="145">
        <f t="shared" si="12"/>
        <v>35</v>
      </c>
      <c r="J86" s="145">
        <f t="shared" si="13"/>
        <v>5.25</v>
      </c>
      <c r="K86" s="146">
        <v>1</v>
      </c>
      <c r="L86" s="146">
        <v>1.5</v>
      </c>
      <c r="M86" s="146">
        <v>2</v>
      </c>
      <c r="N86" s="146">
        <v>3</v>
      </c>
      <c r="O86" s="146">
        <v>2</v>
      </c>
      <c r="P86" s="146">
        <f t="shared" si="14"/>
        <v>9.5</v>
      </c>
      <c r="Q86" s="146">
        <f t="shared" si="15"/>
        <v>0.47500000000000003</v>
      </c>
      <c r="R86" s="108">
        <f t="shared" si="11"/>
        <v>1.1000000000000001</v>
      </c>
      <c r="S86" s="108">
        <f t="shared" si="11"/>
        <v>0.97499999999999987</v>
      </c>
      <c r="T86" s="108">
        <f t="shared" si="11"/>
        <v>1.3</v>
      </c>
      <c r="U86" s="108">
        <f t="shared" si="11"/>
        <v>1.0499999999999998</v>
      </c>
      <c r="V86" s="108">
        <f t="shared" si="11"/>
        <v>1.3</v>
      </c>
      <c r="W86" s="26">
        <f t="shared" si="16"/>
        <v>44.5</v>
      </c>
      <c r="X86" s="150">
        <f t="shared" si="17"/>
        <v>8.9</v>
      </c>
      <c r="Y86" s="128">
        <v>40</v>
      </c>
      <c r="Z86" s="144">
        <f t="shared" si="18"/>
        <v>32</v>
      </c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3"/>
    </row>
    <row r="87" spans="1:44" s="111" customFormat="1" x14ac:dyDescent="0.3">
      <c r="A87" s="148">
        <v>81</v>
      </c>
      <c r="B87" s="121">
        <v>671281</v>
      </c>
      <c r="C87" s="122" t="s">
        <v>188</v>
      </c>
      <c r="D87" s="121">
        <v>12</v>
      </c>
      <c r="E87" s="121">
        <v>14</v>
      </c>
      <c r="F87" s="122">
        <v>13</v>
      </c>
      <c r="G87" s="145">
        <v>14</v>
      </c>
      <c r="H87" s="145">
        <v>12</v>
      </c>
      <c r="I87" s="145">
        <f t="shared" si="12"/>
        <v>65</v>
      </c>
      <c r="J87" s="145">
        <f t="shared" si="13"/>
        <v>9.75</v>
      </c>
      <c r="K87" s="146">
        <v>4</v>
      </c>
      <c r="L87" s="146">
        <v>4.5</v>
      </c>
      <c r="M87" s="146">
        <v>4</v>
      </c>
      <c r="N87" s="146">
        <v>3</v>
      </c>
      <c r="O87" s="146">
        <v>4</v>
      </c>
      <c r="P87" s="146">
        <f t="shared" si="14"/>
        <v>19.5</v>
      </c>
      <c r="Q87" s="146">
        <f t="shared" si="15"/>
        <v>0.97500000000000009</v>
      </c>
      <c r="R87" s="108">
        <f t="shared" si="11"/>
        <v>1.9999999999999998</v>
      </c>
      <c r="S87" s="108">
        <f t="shared" si="11"/>
        <v>2.3250000000000002</v>
      </c>
      <c r="T87" s="108">
        <f t="shared" si="11"/>
        <v>2.15</v>
      </c>
      <c r="U87" s="108">
        <f t="shared" si="11"/>
        <v>2.25</v>
      </c>
      <c r="V87" s="108">
        <f t="shared" si="11"/>
        <v>1.9999999999999998</v>
      </c>
      <c r="W87" s="26">
        <f t="shared" si="16"/>
        <v>84.5</v>
      </c>
      <c r="X87" s="150">
        <f t="shared" si="17"/>
        <v>16.900000000000002</v>
      </c>
      <c r="Y87" s="128">
        <v>69</v>
      </c>
      <c r="Z87" s="144">
        <f t="shared" si="18"/>
        <v>55.2</v>
      </c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3"/>
    </row>
    <row r="88" spans="1:44" s="111" customFormat="1" x14ac:dyDescent="0.3">
      <c r="A88" s="148">
        <v>82</v>
      </c>
      <c r="B88" s="121">
        <v>671282</v>
      </c>
      <c r="C88" s="122" t="s">
        <v>189</v>
      </c>
      <c r="D88" s="121">
        <v>12</v>
      </c>
      <c r="E88" s="121">
        <v>11</v>
      </c>
      <c r="F88" s="122">
        <v>12</v>
      </c>
      <c r="G88" s="145">
        <v>13</v>
      </c>
      <c r="H88" s="145">
        <v>14</v>
      </c>
      <c r="I88" s="145">
        <f t="shared" si="12"/>
        <v>62</v>
      </c>
      <c r="J88" s="145">
        <f t="shared" si="13"/>
        <v>9.2999999999999989</v>
      </c>
      <c r="K88" s="146">
        <v>4</v>
      </c>
      <c r="L88" s="146">
        <v>4.5</v>
      </c>
      <c r="M88" s="146">
        <v>3</v>
      </c>
      <c r="N88" s="146">
        <v>4</v>
      </c>
      <c r="O88" s="146">
        <v>4</v>
      </c>
      <c r="P88" s="146">
        <f t="shared" si="14"/>
        <v>19.5</v>
      </c>
      <c r="Q88" s="146">
        <f t="shared" si="15"/>
        <v>0.97500000000000009</v>
      </c>
      <c r="R88" s="108">
        <f t="shared" si="11"/>
        <v>1.9999999999999998</v>
      </c>
      <c r="S88" s="108">
        <f t="shared" si="11"/>
        <v>1.875</v>
      </c>
      <c r="T88" s="108">
        <f t="shared" si="11"/>
        <v>1.9499999999999997</v>
      </c>
      <c r="U88" s="108">
        <f t="shared" si="11"/>
        <v>2.15</v>
      </c>
      <c r="V88" s="108">
        <f t="shared" si="11"/>
        <v>2.3000000000000003</v>
      </c>
      <c r="W88" s="26">
        <f t="shared" si="16"/>
        <v>81.5</v>
      </c>
      <c r="X88" s="150">
        <f t="shared" si="17"/>
        <v>16.3</v>
      </c>
      <c r="Y88" s="128">
        <v>58</v>
      </c>
      <c r="Z88" s="144">
        <f t="shared" si="18"/>
        <v>46.400000000000006</v>
      </c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3"/>
    </row>
    <row r="89" spans="1:44" s="111" customFormat="1" x14ac:dyDescent="0.3">
      <c r="A89" s="148">
        <v>83</v>
      </c>
      <c r="B89" s="121">
        <v>671283</v>
      </c>
      <c r="C89" s="122" t="s">
        <v>190</v>
      </c>
      <c r="D89" s="121">
        <v>10</v>
      </c>
      <c r="E89" s="121">
        <v>13</v>
      </c>
      <c r="F89" s="122">
        <v>10</v>
      </c>
      <c r="G89" s="145">
        <v>10</v>
      </c>
      <c r="H89" s="145">
        <v>15</v>
      </c>
      <c r="I89" s="145">
        <f t="shared" si="12"/>
        <v>58</v>
      </c>
      <c r="J89" s="145">
        <f t="shared" si="13"/>
        <v>8.6999999999999993</v>
      </c>
      <c r="K89" s="146">
        <v>2.5</v>
      </c>
      <c r="L89" s="146">
        <v>3</v>
      </c>
      <c r="M89" s="146">
        <v>4</v>
      </c>
      <c r="N89" s="146">
        <v>3</v>
      </c>
      <c r="O89" s="146">
        <v>4</v>
      </c>
      <c r="P89" s="146">
        <f t="shared" si="14"/>
        <v>16.5</v>
      </c>
      <c r="Q89" s="146">
        <f t="shared" si="15"/>
        <v>0.82500000000000007</v>
      </c>
      <c r="R89" s="108">
        <f t="shared" si="11"/>
        <v>1.625</v>
      </c>
      <c r="S89" s="108">
        <f t="shared" si="11"/>
        <v>2.1</v>
      </c>
      <c r="T89" s="108">
        <f t="shared" si="11"/>
        <v>1.7</v>
      </c>
      <c r="U89" s="108">
        <f t="shared" si="11"/>
        <v>1.65</v>
      </c>
      <c r="V89" s="108">
        <f t="shared" si="11"/>
        <v>2.4500000000000002</v>
      </c>
      <c r="W89" s="26">
        <f t="shared" si="16"/>
        <v>74.5</v>
      </c>
      <c r="X89" s="150">
        <f t="shared" si="17"/>
        <v>14.9</v>
      </c>
      <c r="Y89" s="128">
        <v>47</v>
      </c>
      <c r="Z89" s="144">
        <f t="shared" si="18"/>
        <v>37.6</v>
      </c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3"/>
    </row>
    <row r="90" spans="1:44" s="111" customFormat="1" x14ac:dyDescent="0.3">
      <c r="A90" s="148">
        <v>84</v>
      </c>
      <c r="B90" s="121">
        <v>671284</v>
      </c>
      <c r="C90" s="122" t="s">
        <v>191</v>
      </c>
      <c r="D90" s="121">
        <v>6</v>
      </c>
      <c r="E90" s="121">
        <v>8</v>
      </c>
      <c r="F90" s="122">
        <v>6</v>
      </c>
      <c r="G90" s="145">
        <v>7</v>
      </c>
      <c r="H90" s="145">
        <v>6</v>
      </c>
      <c r="I90" s="145">
        <f t="shared" si="12"/>
        <v>33</v>
      </c>
      <c r="J90" s="145">
        <f t="shared" si="13"/>
        <v>4.95</v>
      </c>
      <c r="K90" s="146">
        <v>1.5</v>
      </c>
      <c r="L90" s="146">
        <v>3</v>
      </c>
      <c r="M90" s="146">
        <v>2</v>
      </c>
      <c r="N90" s="146">
        <v>4</v>
      </c>
      <c r="O90" s="146">
        <v>3</v>
      </c>
      <c r="P90" s="146">
        <f t="shared" si="14"/>
        <v>13.5</v>
      </c>
      <c r="Q90" s="146">
        <f t="shared" si="15"/>
        <v>0.67500000000000004</v>
      </c>
      <c r="R90" s="108">
        <f t="shared" si="11"/>
        <v>0.97499999999999987</v>
      </c>
      <c r="S90" s="108">
        <f t="shared" si="11"/>
        <v>1.35</v>
      </c>
      <c r="T90" s="108">
        <f t="shared" si="11"/>
        <v>0.99999999999999989</v>
      </c>
      <c r="U90" s="108">
        <f t="shared" si="11"/>
        <v>1.25</v>
      </c>
      <c r="V90" s="108">
        <f t="shared" si="11"/>
        <v>1.0499999999999998</v>
      </c>
      <c r="W90" s="26">
        <f t="shared" si="16"/>
        <v>46.5</v>
      </c>
      <c r="X90" s="150">
        <f t="shared" si="17"/>
        <v>9.3000000000000007</v>
      </c>
      <c r="Y90" s="128">
        <v>40</v>
      </c>
      <c r="Z90" s="144">
        <f t="shared" si="18"/>
        <v>32</v>
      </c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3"/>
    </row>
    <row r="91" spans="1:44" s="111" customFormat="1" x14ac:dyDescent="0.3">
      <c r="A91" s="148">
        <v>85</v>
      </c>
      <c r="B91" s="121">
        <v>671285</v>
      </c>
      <c r="C91" s="122" t="s">
        <v>192</v>
      </c>
      <c r="D91" s="121">
        <v>11</v>
      </c>
      <c r="E91" s="121">
        <v>12</v>
      </c>
      <c r="F91" s="122">
        <v>13</v>
      </c>
      <c r="G91" s="145">
        <v>14</v>
      </c>
      <c r="H91" s="145">
        <v>12</v>
      </c>
      <c r="I91" s="145">
        <f t="shared" si="12"/>
        <v>62</v>
      </c>
      <c r="J91" s="145">
        <f t="shared" si="13"/>
        <v>9.2999999999999989</v>
      </c>
      <c r="K91" s="146">
        <v>2.5</v>
      </c>
      <c r="L91" s="146">
        <v>3</v>
      </c>
      <c r="M91" s="146">
        <v>2</v>
      </c>
      <c r="N91" s="146">
        <v>4</v>
      </c>
      <c r="O91" s="146">
        <v>3</v>
      </c>
      <c r="P91" s="146">
        <f t="shared" si="14"/>
        <v>14.5</v>
      </c>
      <c r="Q91" s="146">
        <f t="shared" si="15"/>
        <v>0.72500000000000009</v>
      </c>
      <c r="R91" s="108">
        <f t="shared" si="11"/>
        <v>1.7749999999999999</v>
      </c>
      <c r="S91" s="108">
        <f t="shared" si="11"/>
        <v>1.9499999999999997</v>
      </c>
      <c r="T91" s="108">
        <f t="shared" si="11"/>
        <v>2.0499999999999998</v>
      </c>
      <c r="U91" s="108">
        <f t="shared" si="11"/>
        <v>2.3000000000000003</v>
      </c>
      <c r="V91" s="108">
        <f t="shared" si="11"/>
        <v>1.9499999999999997</v>
      </c>
      <c r="W91" s="26">
        <f t="shared" si="16"/>
        <v>76.5</v>
      </c>
      <c r="X91" s="150">
        <f t="shared" si="17"/>
        <v>15.3</v>
      </c>
      <c r="Y91" s="128">
        <v>60</v>
      </c>
      <c r="Z91" s="144">
        <f t="shared" si="18"/>
        <v>48</v>
      </c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3"/>
    </row>
    <row r="92" spans="1:44" s="111" customFormat="1" x14ac:dyDescent="0.3">
      <c r="A92" s="148">
        <v>86</v>
      </c>
      <c r="B92" s="121">
        <v>671286</v>
      </c>
      <c r="C92" s="122" t="s">
        <v>193</v>
      </c>
      <c r="D92" s="121">
        <v>13</v>
      </c>
      <c r="E92" s="121">
        <v>10</v>
      </c>
      <c r="F92" s="122">
        <v>11</v>
      </c>
      <c r="G92" s="145">
        <v>9</v>
      </c>
      <c r="H92" s="145">
        <v>8</v>
      </c>
      <c r="I92" s="145">
        <f t="shared" si="12"/>
        <v>51</v>
      </c>
      <c r="J92" s="145">
        <f t="shared" si="13"/>
        <v>7.6499999999999995</v>
      </c>
      <c r="K92" s="116">
        <v>1.5</v>
      </c>
      <c r="L92" s="146">
        <v>2</v>
      </c>
      <c r="M92" s="146">
        <v>2.5</v>
      </c>
      <c r="N92" s="146">
        <v>3</v>
      </c>
      <c r="O92" s="146">
        <v>2</v>
      </c>
      <c r="P92" s="146">
        <f t="shared" si="14"/>
        <v>11</v>
      </c>
      <c r="Q92" s="146">
        <f t="shared" si="15"/>
        <v>0.55000000000000004</v>
      </c>
      <c r="R92" s="108">
        <f t="shared" si="11"/>
        <v>2.0249999999999999</v>
      </c>
      <c r="S92" s="108">
        <f t="shared" si="11"/>
        <v>1.6</v>
      </c>
      <c r="T92" s="108">
        <f t="shared" si="11"/>
        <v>1.7749999999999999</v>
      </c>
      <c r="U92" s="108">
        <f t="shared" si="11"/>
        <v>1.5</v>
      </c>
      <c r="V92" s="108">
        <f t="shared" si="11"/>
        <v>1.3</v>
      </c>
      <c r="W92" s="26">
        <f t="shared" si="16"/>
        <v>62</v>
      </c>
      <c r="X92" s="150">
        <f t="shared" si="17"/>
        <v>12.4</v>
      </c>
      <c r="Y92" s="128">
        <v>40</v>
      </c>
      <c r="Z92" s="144">
        <f t="shared" si="18"/>
        <v>32</v>
      </c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3"/>
    </row>
    <row r="93" spans="1:44" s="111" customFormat="1" x14ac:dyDescent="0.3">
      <c r="A93" s="148">
        <v>87</v>
      </c>
      <c r="B93" s="121">
        <v>671287</v>
      </c>
      <c r="C93" s="122" t="s">
        <v>194</v>
      </c>
      <c r="D93" s="121">
        <v>10</v>
      </c>
      <c r="E93" s="121">
        <v>12</v>
      </c>
      <c r="F93" s="122">
        <v>13</v>
      </c>
      <c r="G93" s="145">
        <v>8</v>
      </c>
      <c r="H93" s="145">
        <v>14</v>
      </c>
      <c r="I93" s="145">
        <f t="shared" si="12"/>
        <v>57</v>
      </c>
      <c r="J93" s="145">
        <f t="shared" si="13"/>
        <v>8.5499999999999989</v>
      </c>
      <c r="K93" s="146">
        <v>2.5</v>
      </c>
      <c r="L93" s="146">
        <v>3</v>
      </c>
      <c r="M93" s="146">
        <v>2</v>
      </c>
      <c r="N93" s="146">
        <v>1.5</v>
      </c>
      <c r="O93" s="146">
        <v>2</v>
      </c>
      <c r="P93" s="146">
        <f t="shared" si="14"/>
        <v>11</v>
      </c>
      <c r="Q93" s="146">
        <f t="shared" si="15"/>
        <v>0.55000000000000004</v>
      </c>
      <c r="R93" s="108">
        <f t="shared" si="11"/>
        <v>1.625</v>
      </c>
      <c r="S93" s="108">
        <f t="shared" si="11"/>
        <v>1.9499999999999997</v>
      </c>
      <c r="T93" s="108">
        <f t="shared" si="11"/>
        <v>2.0499999999999998</v>
      </c>
      <c r="U93" s="108">
        <f t="shared" si="11"/>
        <v>1.2749999999999999</v>
      </c>
      <c r="V93" s="108">
        <f t="shared" si="11"/>
        <v>2.2000000000000002</v>
      </c>
      <c r="W93" s="26">
        <f t="shared" si="16"/>
        <v>68</v>
      </c>
      <c r="X93" s="150">
        <f t="shared" si="17"/>
        <v>13.600000000000001</v>
      </c>
      <c r="Y93" s="128">
        <v>40</v>
      </c>
      <c r="Z93" s="144">
        <f t="shared" si="18"/>
        <v>32</v>
      </c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3"/>
    </row>
    <row r="94" spans="1:44" s="111" customFormat="1" x14ac:dyDescent="0.3">
      <c r="A94" s="148">
        <v>88</v>
      </c>
      <c r="B94" s="121">
        <v>671288</v>
      </c>
      <c r="C94" s="122" t="s">
        <v>195</v>
      </c>
      <c r="D94" s="121">
        <v>0</v>
      </c>
      <c r="E94" s="121">
        <v>2</v>
      </c>
      <c r="F94" s="122">
        <v>3</v>
      </c>
      <c r="G94" s="145">
        <v>2</v>
      </c>
      <c r="H94" s="145">
        <v>4</v>
      </c>
      <c r="I94" s="145">
        <f t="shared" si="12"/>
        <v>11</v>
      </c>
      <c r="J94" s="145">
        <f t="shared" si="13"/>
        <v>1.65</v>
      </c>
      <c r="K94" s="146">
        <v>1</v>
      </c>
      <c r="L94" s="146">
        <v>0.5</v>
      </c>
      <c r="M94" s="146">
        <v>2</v>
      </c>
      <c r="N94" s="146">
        <v>3</v>
      </c>
      <c r="O94" s="146">
        <v>2</v>
      </c>
      <c r="P94" s="146">
        <f t="shared" si="14"/>
        <v>8.5</v>
      </c>
      <c r="Q94" s="146">
        <f t="shared" si="15"/>
        <v>0.42500000000000004</v>
      </c>
      <c r="R94" s="108">
        <f t="shared" si="11"/>
        <v>0.05</v>
      </c>
      <c r="S94" s="108">
        <f t="shared" si="11"/>
        <v>0.32500000000000001</v>
      </c>
      <c r="T94" s="108">
        <f t="shared" si="11"/>
        <v>0.54999999999999993</v>
      </c>
      <c r="U94" s="108">
        <f t="shared" si="11"/>
        <v>0.45</v>
      </c>
      <c r="V94" s="108">
        <f t="shared" si="11"/>
        <v>0.7</v>
      </c>
      <c r="W94" s="26">
        <f t="shared" si="16"/>
        <v>19.5</v>
      </c>
      <c r="X94" s="150">
        <f t="shared" si="17"/>
        <v>3.9000000000000004</v>
      </c>
      <c r="Y94" s="128">
        <v>2</v>
      </c>
      <c r="Z94" s="144">
        <f t="shared" si="18"/>
        <v>1.6</v>
      </c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3"/>
    </row>
    <row r="95" spans="1:44" s="111" customFormat="1" x14ac:dyDescent="0.3">
      <c r="A95" s="148">
        <v>89</v>
      </c>
      <c r="B95" s="121">
        <v>671289</v>
      </c>
      <c r="C95" s="122" t="s">
        <v>196</v>
      </c>
      <c r="D95" s="121">
        <v>10</v>
      </c>
      <c r="E95" s="121">
        <v>11</v>
      </c>
      <c r="F95" s="122">
        <v>11.5</v>
      </c>
      <c r="G95" s="145">
        <v>9</v>
      </c>
      <c r="H95" s="145">
        <v>10</v>
      </c>
      <c r="I95" s="145">
        <f t="shared" si="12"/>
        <v>51.5</v>
      </c>
      <c r="J95" s="145">
        <f t="shared" si="13"/>
        <v>7.7249999999999996</v>
      </c>
      <c r="K95" s="146">
        <v>1.5</v>
      </c>
      <c r="L95" s="146">
        <v>3</v>
      </c>
      <c r="M95" s="146">
        <v>2</v>
      </c>
      <c r="N95" s="146">
        <v>1</v>
      </c>
      <c r="O95" s="146">
        <v>2</v>
      </c>
      <c r="P95" s="146">
        <f t="shared" si="14"/>
        <v>9.5</v>
      </c>
      <c r="Q95" s="146">
        <f t="shared" si="15"/>
        <v>0.47500000000000003</v>
      </c>
      <c r="R95" s="108">
        <f t="shared" si="11"/>
        <v>1.575</v>
      </c>
      <c r="S95" s="108">
        <f t="shared" si="11"/>
        <v>1.7999999999999998</v>
      </c>
      <c r="T95" s="108">
        <f t="shared" si="11"/>
        <v>1.825</v>
      </c>
      <c r="U95" s="108">
        <f t="shared" si="11"/>
        <v>1.4</v>
      </c>
      <c r="V95" s="108">
        <f t="shared" si="11"/>
        <v>1.6</v>
      </c>
      <c r="W95" s="26">
        <f t="shared" si="16"/>
        <v>61</v>
      </c>
      <c r="X95" s="150">
        <f t="shared" si="17"/>
        <v>12.200000000000001</v>
      </c>
      <c r="Y95" s="128">
        <v>71</v>
      </c>
      <c r="Z95" s="144">
        <f t="shared" si="18"/>
        <v>56.800000000000004</v>
      </c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3"/>
    </row>
    <row r="96" spans="1:44" s="111" customFormat="1" x14ac:dyDescent="0.3">
      <c r="A96" s="148">
        <v>90</v>
      </c>
      <c r="B96" s="121">
        <v>671290</v>
      </c>
      <c r="C96" s="122" t="s">
        <v>197</v>
      </c>
      <c r="D96" s="121">
        <v>10</v>
      </c>
      <c r="E96" s="121">
        <v>9.6</v>
      </c>
      <c r="F96" s="122">
        <v>11</v>
      </c>
      <c r="G96" s="145">
        <v>10</v>
      </c>
      <c r="H96" s="145">
        <v>13</v>
      </c>
      <c r="I96" s="145">
        <f t="shared" si="12"/>
        <v>53.6</v>
      </c>
      <c r="J96" s="145">
        <f t="shared" si="13"/>
        <v>8.0399999999999991</v>
      </c>
      <c r="K96" s="146">
        <v>2.5</v>
      </c>
      <c r="L96" s="146">
        <v>3</v>
      </c>
      <c r="M96" s="146">
        <v>2</v>
      </c>
      <c r="N96" s="146">
        <v>4</v>
      </c>
      <c r="O96" s="146">
        <v>3</v>
      </c>
      <c r="P96" s="146">
        <f t="shared" si="14"/>
        <v>14.5</v>
      </c>
      <c r="Q96" s="146">
        <f t="shared" si="15"/>
        <v>0.72500000000000009</v>
      </c>
      <c r="R96" s="108">
        <f t="shared" si="11"/>
        <v>1.625</v>
      </c>
      <c r="S96" s="108">
        <f t="shared" si="11"/>
        <v>1.5899999999999999</v>
      </c>
      <c r="T96" s="108">
        <f t="shared" si="11"/>
        <v>1.75</v>
      </c>
      <c r="U96" s="108">
        <f t="shared" si="11"/>
        <v>1.7</v>
      </c>
      <c r="V96" s="108">
        <f t="shared" si="11"/>
        <v>2.1</v>
      </c>
      <c r="W96" s="26">
        <f t="shared" si="16"/>
        <v>68.099999999999994</v>
      </c>
      <c r="X96" s="150">
        <f t="shared" si="17"/>
        <v>13.62</v>
      </c>
      <c r="Y96" s="128">
        <v>40</v>
      </c>
      <c r="Z96" s="144">
        <f t="shared" si="18"/>
        <v>32</v>
      </c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3"/>
    </row>
    <row r="97" spans="1:44" s="111" customFormat="1" x14ac:dyDescent="0.3">
      <c r="A97" s="148">
        <v>91</v>
      </c>
      <c r="B97" s="121">
        <v>671291</v>
      </c>
      <c r="C97" s="122" t="s">
        <v>198</v>
      </c>
      <c r="D97" s="121">
        <v>5</v>
      </c>
      <c r="E97" s="121">
        <v>9</v>
      </c>
      <c r="F97" s="122">
        <v>4</v>
      </c>
      <c r="G97" s="145">
        <v>6</v>
      </c>
      <c r="H97" s="145">
        <v>4</v>
      </c>
      <c r="I97" s="145">
        <f t="shared" si="12"/>
        <v>28</v>
      </c>
      <c r="J97" s="145">
        <f t="shared" si="13"/>
        <v>4.2</v>
      </c>
      <c r="K97" s="146">
        <v>2</v>
      </c>
      <c r="L97" s="146">
        <v>2</v>
      </c>
      <c r="M97" s="146">
        <v>1</v>
      </c>
      <c r="N97" s="146">
        <v>2</v>
      </c>
      <c r="O97" s="146">
        <v>3</v>
      </c>
      <c r="P97" s="146">
        <f t="shared" si="14"/>
        <v>10</v>
      </c>
      <c r="Q97" s="146">
        <f t="shared" si="15"/>
        <v>0.5</v>
      </c>
      <c r="R97" s="108">
        <f t="shared" si="11"/>
        <v>0.85</v>
      </c>
      <c r="S97" s="108">
        <f t="shared" si="11"/>
        <v>1.45</v>
      </c>
      <c r="T97" s="108">
        <f t="shared" si="11"/>
        <v>0.65</v>
      </c>
      <c r="U97" s="108">
        <f t="shared" si="11"/>
        <v>0.99999999999999989</v>
      </c>
      <c r="V97" s="108">
        <f t="shared" si="11"/>
        <v>0.75</v>
      </c>
      <c r="W97" s="26">
        <f t="shared" si="16"/>
        <v>38</v>
      </c>
      <c r="X97" s="150">
        <f t="shared" si="17"/>
        <v>7.6000000000000005</v>
      </c>
      <c r="Y97" s="128">
        <v>50</v>
      </c>
      <c r="Z97" s="144">
        <f t="shared" si="18"/>
        <v>40</v>
      </c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3"/>
    </row>
    <row r="98" spans="1:44" s="111" customFormat="1" x14ac:dyDescent="0.3">
      <c r="A98" s="148">
        <v>92</v>
      </c>
      <c r="B98" s="121">
        <v>671292</v>
      </c>
      <c r="C98" s="122" t="s">
        <v>199</v>
      </c>
      <c r="D98" s="121">
        <v>4</v>
      </c>
      <c r="E98" s="121">
        <v>5</v>
      </c>
      <c r="F98" s="122">
        <v>6</v>
      </c>
      <c r="G98" s="145">
        <v>9</v>
      </c>
      <c r="H98" s="145">
        <v>6</v>
      </c>
      <c r="I98" s="145">
        <f t="shared" si="12"/>
        <v>30</v>
      </c>
      <c r="J98" s="145">
        <f t="shared" si="13"/>
        <v>4.5</v>
      </c>
      <c r="K98" s="146">
        <v>0.5</v>
      </c>
      <c r="L98" s="146">
        <v>3</v>
      </c>
      <c r="M98" s="146">
        <v>2</v>
      </c>
      <c r="N98" s="146">
        <v>4</v>
      </c>
      <c r="O98" s="146">
        <v>2</v>
      </c>
      <c r="P98" s="146">
        <f t="shared" si="14"/>
        <v>11.5</v>
      </c>
      <c r="Q98" s="146">
        <f t="shared" si="15"/>
        <v>0.57500000000000007</v>
      </c>
      <c r="R98" s="108">
        <f t="shared" si="11"/>
        <v>0.625</v>
      </c>
      <c r="S98" s="108">
        <f t="shared" si="11"/>
        <v>0.9</v>
      </c>
      <c r="T98" s="108">
        <f t="shared" si="11"/>
        <v>0.99999999999999989</v>
      </c>
      <c r="U98" s="108">
        <f t="shared" si="11"/>
        <v>1.5499999999999998</v>
      </c>
      <c r="V98" s="108">
        <f t="shared" si="11"/>
        <v>0.99999999999999989</v>
      </c>
      <c r="W98" s="26">
        <f t="shared" si="16"/>
        <v>41.5</v>
      </c>
      <c r="X98" s="150">
        <f t="shared" si="17"/>
        <v>8.3000000000000007</v>
      </c>
      <c r="Y98" s="128">
        <v>40</v>
      </c>
      <c r="Z98" s="144">
        <f t="shared" si="18"/>
        <v>32</v>
      </c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3"/>
    </row>
    <row r="99" spans="1:44" s="111" customFormat="1" x14ac:dyDescent="0.3">
      <c r="A99" s="148">
        <v>93</v>
      </c>
      <c r="B99" s="121">
        <v>671293</v>
      </c>
      <c r="C99" s="122" t="s">
        <v>200</v>
      </c>
      <c r="D99" s="121">
        <v>10</v>
      </c>
      <c r="E99" s="121">
        <v>9</v>
      </c>
      <c r="F99" s="122">
        <v>6</v>
      </c>
      <c r="G99" s="145">
        <v>8</v>
      </c>
      <c r="H99" s="145">
        <v>10</v>
      </c>
      <c r="I99" s="145">
        <f t="shared" si="12"/>
        <v>43</v>
      </c>
      <c r="J99" s="145">
        <f t="shared" si="13"/>
        <v>6.45</v>
      </c>
      <c r="K99" s="146">
        <v>2</v>
      </c>
      <c r="L99" s="146">
        <v>2.5</v>
      </c>
      <c r="M99" s="146">
        <v>3</v>
      </c>
      <c r="N99" s="146">
        <v>4</v>
      </c>
      <c r="O99" s="146">
        <v>2</v>
      </c>
      <c r="P99" s="146">
        <f t="shared" si="14"/>
        <v>13.5</v>
      </c>
      <c r="Q99" s="146">
        <f t="shared" si="15"/>
        <v>0.67500000000000004</v>
      </c>
      <c r="R99" s="108">
        <f t="shared" si="11"/>
        <v>1.6</v>
      </c>
      <c r="S99" s="108">
        <f t="shared" si="11"/>
        <v>1.4749999999999999</v>
      </c>
      <c r="T99" s="108">
        <f t="shared" si="11"/>
        <v>1.0499999999999998</v>
      </c>
      <c r="U99" s="108">
        <f t="shared" si="11"/>
        <v>1.4</v>
      </c>
      <c r="V99" s="108">
        <f t="shared" si="11"/>
        <v>1.6</v>
      </c>
      <c r="W99" s="26">
        <f t="shared" si="16"/>
        <v>56.5</v>
      </c>
      <c r="X99" s="150">
        <f t="shared" si="17"/>
        <v>11.3</v>
      </c>
      <c r="Y99" s="128">
        <v>66</v>
      </c>
      <c r="Z99" s="144">
        <f t="shared" si="18"/>
        <v>52.800000000000004</v>
      </c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3"/>
    </row>
    <row r="100" spans="1:44" s="111" customFormat="1" x14ac:dyDescent="0.3">
      <c r="A100" s="148">
        <v>94</v>
      </c>
      <c r="B100" s="121">
        <v>671294</v>
      </c>
      <c r="C100" s="122" t="s">
        <v>201</v>
      </c>
      <c r="D100" s="121">
        <v>10</v>
      </c>
      <c r="E100" s="121">
        <v>6</v>
      </c>
      <c r="F100" s="122">
        <v>7</v>
      </c>
      <c r="G100" s="145">
        <v>6</v>
      </c>
      <c r="H100" s="145">
        <v>10</v>
      </c>
      <c r="I100" s="145">
        <f t="shared" si="12"/>
        <v>39</v>
      </c>
      <c r="J100" s="145">
        <f t="shared" si="13"/>
        <v>5.85</v>
      </c>
      <c r="K100" s="146">
        <v>2</v>
      </c>
      <c r="L100" s="146">
        <v>1</v>
      </c>
      <c r="M100" s="146">
        <v>1</v>
      </c>
      <c r="N100" s="146">
        <v>1</v>
      </c>
      <c r="O100" s="146">
        <v>1</v>
      </c>
      <c r="P100" s="146">
        <f t="shared" si="14"/>
        <v>6</v>
      </c>
      <c r="Q100" s="146">
        <f t="shared" si="15"/>
        <v>0.30000000000000004</v>
      </c>
      <c r="R100" s="108">
        <f t="shared" si="11"/>
        <v>1.6</v>
      </c>
      <c r="S100" s="108">
        <f t="shared" si="11"/>
        <v>0.95</v>
      </c>
      <c r="T100" s="108">
        <f t="shared" si="11"/>
        <v>1.1000000000000001</v>
      </c>
      <c r="U100" s="108">
        <f t="shared" si="11"/>
        <v>0.95</v>
      </c>
      <c r="V100" s="108">
        <f t="shared" si="11"/>
        <v>1.55</v>
      </c>
      <c r="W100" s="26">
        <f t="shared" si="16"/>
        <v>45</v>
      </c>
      <c r="X100" s="150">
        <f t="shared" si="17"/>
        <v>9</v>
      </c>
      <c r="Y100" s="128">
        <v>43</v>
      </c>
      <c r="Z100" s="144">
        <f t="shared" si="18"/>
        <v>34.4</v>
      </c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3"/>
    </row>
    <row r="101" spans="1:44" s="111" customFormat="1" x14ac:dyDescent="0.3">
      <c r="A101" s="148">
        <v>95</v>
      </c>
      <c r="B101" s="121">
        <v>671295</v>
      </c>
      <c r="C101" s="122" t="s">
        <v>202</v>
      </c>
      <c r="D101" s="121">
        <v>9</v>
      </c>
      <c r="E101" s="121">
        <v>7</v>
      </c>
      <c r="F101" s="122">
        <v>8</v>
      </c>
      <c r="G101" s="145">
        <v>9</v>
      </c>
      <c r="H101" s="145">
        <v>10</v>
      </c>
      <c r="I101" s="145">
        <f t="shared" si="12"/>
        <v>43</v>
      </c>
      <c r="J101" s="145">
        <f t="shared" si="13"/>
        <v>6.45</v>
      </c>
      <c r="K101" s="146">
        <v>2.5</v>
      </c>
      <c r="L101" s="146">
        <v>3</v>
      </c>
      <c r="M101" s="146">
        <v>2</v>
      </c>
      <c r="N101" s="146">
        <v>2</v>
      </c>
      <c r="O101" s="146">
        <v>3</v>
      </c>
      <c r="P101" s="146">
        <f t="shared" si="14"/>
        <v>12.5</v>
      </c>
      <c r="Q101" s="146">
        <f t="shared" si="15"/>
        <v>0.625</v>
      </c>
      <c r="R101" s="108">
        <f t="shared" si="11"/>
        <v>1.4749999999999999</v>
      </c>
      <c r="S101" s="108">
        <f t="shared" si="11"/>
        <v>1.2000000000000002</v>
      </c>
      <c r="T101" s="108">
        <f t="shared" si="11"/>
        <v>1.3</v>
      </c>
      <c r="U101" s="108">
        <f t="shared" si="11"/>
        <v>1.45</v>
      </c>
      <c r="V101" s="108">
        <f t="shared" si="11"/>
        <v>1.65</v>
      </c>
      <c r="W101" s="26">
        <f t="shared" si="16"/>
        <v>55.5</v>
      </c>
      <c r="X101" s="150">
        <f t="shared" si="17"/>
        <v>11.100000000000001</v>
      </c>
      <c r="Y101" s="128">
        <v>43</v>
      </c>
      <c r="Z101" s="144">
        <f t="shared" si="18"/>
        <v>34.4</v>
      </c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3"/>
    </row>
    <row r="102" spans="1:44" s="111" customFormat="1" x14ac:dyDescent="0.3">
      <c r="A102" s="148">
        <v>96</v>
      </c>
      <c r="B102" s="121">
        <v>671296</v>
      </c>
      <c r="C102" s="122" t="s">
        <v>203</v>
      </c>
      <c r="D102" s="121">
        <v>8</v>
      </c>
      <c r="E102" s="121">
        <v>10</v>
      </c>
      <c r="F102" s="122">
        <v>9</v>
      </c>
      <c r="G102" s="145">
        <v>10</v>
      </c>
      <c r="H102" s="145">
        <v>14</v>
      </c>
      <c r="I102" s="145">
        <f t="shared" si="12"/>
        <v>51</v>
      </c>
      <c r="J102" s="145">
        <f t="shared" si="13"/>
        <v>7.6499999999999995</v>
      </c>
      <c r="K102" s="146">
        <v>4</v>
      </c>
      <c r="L102" s="146">
        <v>4.5</v>
      </c>
      <c r="M102" s="146">
        <v>3</v>
      </c>
      <c r="N102" s="146">
        <v>2</v>
      </c>
      <c r="O102" s="146">
        <v>4</v>
      </c>
      <c r="P102" s="146">
        <f t="shared" si="14"/>
        <v>17.5</v>
      </c>
      <c r="Q102" s="146">
        <f t="shared" si="15"/>
        <v>0.875</v>
      </c>
      <c r="R102" s="108">
        <f t="shared" si="11"/>
        <v>1.4</v>
      </c>
      <c r="S102" s="108">
        <f t="shared" si="11"/>
        <v>1.7250000000000001</v>
      </c>
      <c r="T102" s="108">
        <f t="shared" si="11"/>
        <v>1.5</v>
      </c>
      <c r="U102" s="108">
        <f t="shared" si="11"/>
        <v>1.6</v>
      </c>
      <c r="V102" s="108">
        <f t="shared" si="11"/>
        <v>2.3000000000000003</v>
      </c>
      <c r="W102" s="26">
        <f t="shared" si="16"/>
        <v>68.5</v>
      </c>
      <c r="X102" s="150">
        <f t="shared" si="17"/>
        <v>13.700000000000001</v>
      </c>
      <c r="Y102" s="128">
        <v>57</v>
      </c>
      <c r="Z102" s="144">
        <f t="shared" si="18"/>
        <v>45.6</v>
      </c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3"/>
    </row>
    <row r="103" spans="1:44" s="111" customFormat="1" x14ac:dyDescent="0.3">
      <c r="A103" s="148">
        <v>97</v>
      </c>
      <c r="B103" s="121">
        <v>671297</v>
      </c>
      <c r="C103" s="122" t="s">
        <v>204</v>
      </c>
      <c r="D103" s="121">
        <v>10</v>
      </c>
      <c r="E103" s="121">
        <v>7</v>
      </c>
      <c r="F103" s="122">
        <v>8</v>
      </c>
      <c r="G103" s="145">
        <v>9</v>
      </c>
      <c r="H103" s="145">
        <v>9</v>
      </c>
      <c r="I103" s="145">
        <f t="shared" si="12"/>
        <v>43</v>
      </c>
      <c r="J103" s="145">
        <f t="shared" si="13"/>
        <v>6.45</v>
      </c>
      <c r="K103" s="146">
        <v>2</v>
      </c>
      <c r="L103" s="146">
        <v>2.5</v>
      </c>
      <c r="M103" s="146">
        <v>4</v>
      </c>
      <c r="N103" s="146">
        <v>3</v>
      </c>
      <c r="O103" s="146">
        <v>4</v>
      </c>
      <c r="P103" s="146">
        <f t="shared" si="14"/>
        <v>15.5</v>
      </c>
      <c r="Q103" s="146">
        <f t="shared" si="15"/>
        <v>0.77500000000000002</v>
      </c>
      <c r="R103" s="108">
        <f t="shared" si="11"/>
        <v>1.6</v>
      </c>
      <c r="S103" s="108">
        <f t="shared" si="11"/>
        <v>1.175</v>
      </c>
      <c r="T103" s="108">
        <f t="shared" si="11"/>
        <v>1.4</v>
      </c>
      <c r="U103" s="108">
        <f t="shared" si="11"/>
        <v>1.5</v>
      </c>
      <c r="V103" s="108">
        <f t="shared" si="11"/>
        <v>1.5499999999999998</v>
      </c>
      <c r="W103" s="26">
        <f t="shared" si="16"/>
        <v>58.5</v>
      </c>
      <c r="X103" s="150">
        <f t="shared" si="17"/>
        <v>11.700000000000001</v>
      </c>
      <c r="Y103" s="128">
        <v>42</v>
      </c>
      <c r="Z103" s="144">
        <f t="shared" si="18"/>
        <v>33.6</v>
      </c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3"/>
    </row>
    <row r="104" spans="1:44" s="111" customFormat="1" x14ac:dyDescent="0.3">
      <c r="A104" s="148">
        <v>98</v>
      </c>
      <c r="B104" s="121">
        <v>671298</v>
      </c>
      <c r="C104" s="122" t="s">
        <v>205</v>
      </c>
      <c r="D104" s="121">
        <v>9</v>
      </c>
      <c r="E104" s="121">
        <v>7</v>
      </c>
      <c r="F104" s="122">
        <v>6</v>
      </c>
      <c r="G104" s="145">
        <v>9</v>
      </c>
      <c r="H104" s="145">
        <v>9</v>
      </c>
      <c r="I104" s="145">
        <f t="shared" si="12"/>
        <v>40</v>
      </c>
      <c r="J104" s="145">
        <f t="shared" si="13"/>
        <v>6</v>
      </c>
      <c r="K104" s="146">
        <v>1</v>
      </c>
      <c r="L104" s="146">
        <v>2</v>
      </c>
      <c r="M104" s="146">
        <v>3</v>
      </c>
      <c r="N104" s="146">
        <v>3</v>
      </c>
      <c r="O104" s="146">
        <v>3</v>
      </c>
      <c r="P104" s="146">
        <f t="shared" si="14"/>
        <v>12</v>
      </c>
      <c r="Q104" s="146">
        <f t="shared" si="15"/>
        <v>0.60000000000000009</v>
      </c>
      <c r="R104" s="108">
        <f t="shared" si="11"/>
        <v>1.4</v>
      </c>
      <c r="S104" s="108">
        <f t="shared" si="11"/>
        <v>1.1500000000000001</v>
      </c>
      <c r="T104" s="108">
        <f t="shared" si="11"/>
        <v>1.0499999999999998</v>
      </c>
      <c r="U104" s="108">
        <f t="shared" si="11"/>
        <v>1.5</v>
      </c>
      <c r="V104" s="108">
        <f t="shared" si="11"/>
        <v>1.5</v>
      </c>
      <c r="W104" s="26">
        <f t="shared" si="16"/>
        <v>52</v>
      </c>
      <c r="X104" s="150">
        <f t="shared" si="17"/>
        <v>10.4</v>
      </c>
      <c r="Y104" s="128">
        <v>46</v>
      </c>
      <c r="Z104" s="144">
        <f t="shared" si="18"/>
        <v>36.800000000000004</v>
      </c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3"/>
    </row>
    <row r="105" spans="1:44" s="111" customFormat="1" x14ac:dyDescent="0.3">
      <c r="A105" s="148">
        <v>99</v>
      </c>
      <c r="B105" s="121">
        <v>671299</v>
      </c>
      <c r="C105" s="122" t="s">
        <v>206</v>
      </c>
      <c r="D105" s="121">
        <v>10</v>
      </c>
      <c r="E105" s="121">
        <v>11</v>
      </c>
      <c r="F105" s="122">
        <v>9</v>
      </c>
      <c r="G105" s="145">
        <v>7</v>
      </c>
      <c r="H105" s="145">
        <v>14</v>
      </c>
      <c r="I105" s="145">
        <f t="shared" si="12"/>
        <v>51</v>
      </c>
      <c r="J105" s="145">
        <f t="shared" si="13"/>
        <v>7.6499999999999995</v>
      </c>
      <c r="K105" s="146">
        <v>2.5</v>
      </c>
      <c r="L105" s="146">
        <v>3</v>
      </c>
      <c r="M105" s="146">
        <v>2</v>
      </c>
      <c r="N105" s="146">
        <v>4</v>
      </c>
      <c r="O105" s="146">
        <v>1</v>
      </c>
      <c r="P105" s="146">
        <f>SUM(K105:O105)</f>
        <v>12.5</v>
      </c>
      <c r="Q105" s="146">
        <f t="shared" si="15"/>
        <v>0.625</v>
      </c>
      <c r="R105" s="108">
        <f t="shared" si="11"/>
        <v>1.625</v>
      </c>
      <c r="S105" s="108">
        <f t="shared" si="11"/>
        <v>1.7999999999999998</v>
      </c>
      <c r="T105" s="108">
        <f t="shared" si="11"/>
        <v>1.45</v>
      </c>
      <c r="U105" s="108">
        <f t="shared" si="11"/>
        <v>1.25</v>
      </c>
      <c r="V105" s="108">
        <f t="shared" si="11"/>
        <v>2.15</v>
      </c>
      <c r="W105" s="26">
        <f t="shared" si="16"/>
        <v>63.5</v>
      </c>
      <c r="X105" s="150">
        <f t="shared" si="17"/>
        <v>12.700000000000001</v>
      </c>
      <c r="Y105" s="128">
        <v>54</v>
      </c>
      <c r="Z105" s="144">
        <f t="shared" si="18"/>
        <v>43.2</v>
      </c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3"/>
    </row>
    <row r="106" spans="1:44" s="111" customFormat="1" x14ac:dyDescent="0.3">
      <c r="A106" s="148">
        <v>100</v>
      </c>
      <c r="B106" s="121">
        <v>671300</v>
      </c>
      <c r="C106" s="122" t="s">
        <v>207</v>
      </c>
      <c r="D106" s="121">
        <v>10</v>
      </c>
      <c r="E106" s="121">
        <v>9</v>
      </c>
      <c r="F106" s="122">
        <v>7</v>
      </c>
      <c r="G106" s="145">
        <v>11</v>
      </c>
      <c r="H106" s="145">
        <v>12</v>
      </c>
      <c r="I106" s="145">
        <f t="shared" si="12"/>
        <v>49</v>
      </c>
      <c r="J106" s="145">
        <f t="shared" si="13"/>
        <v>7.35</v>
      </c>
      <c r="K106" s="146">
        <v>1.5</v>
      </c>
      <c r="L106" s="146">
        <v>2</v>
      </c>
      <c r="M106" s="146">
        <v>3</v>
      </c>
      <c r="N106" s="146">
        <v>2</v>
      </c>
      <c r="O106" s="146">
        <v>4</v>
      </c>
      <c r="P106" s="146">
        <f t="shared" si="14"/>
        <v>12.5</v>
      </c>
      <c r="Q106" s="146">
        <f t="shared" si="15"/>
        <v>0.625</v>
      </c>
      <c r="R106" s="108">
        <f t="shared" si="11"/>
        <v>1.575</v>
      </c>
      <c r="S106" s="108">
        <f t="shared" si="11"/>
        <v>1.45</v>
      </c>
      <c r="T106" s="108">
        <f t="shared" si="11"/>
        <v>1.2000000000000002</v>
      </c>
      <c r="U106" s="108">
        <f t="shared" si="11"/>
        <v>1.75</v>
      </c>
      <c r="V106" s="108">
        <f t="shared" si="11"/>
        <v>1.9999999999999998</v>
      </c>
      <c r="W106" s="26">
        <f t="shared" si="16"/>
        <v>61.5</v>
      </c>
      <c r="X106" s="150">
        <f t="shared" si="17"/>
        <v>12.3</v>
      </c>
      <c r="Y106" s="128">
        <v>53</v>
      </c>
      <c r="Z106" s="144">
        <f t="shared" si="18"/>
        <v>42.400000000000006</v>
      </c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3"/>
    </row>
    <row r="107" spans="1:44" s="111" customFormat="1" x14ac:dyDescent="0.3">
      <c r="A107" s="148">
        <v>101</v>
      </c>
      <c r="B107" s="121">
        <v>671301</v>
      </c>
      <c r="C107" s="122" t="s">
        <v>208</v>
      </c>
      <c r="D107" s="121">
        <v>12</v>
      </c>
      <c r="E107" s="121">
        <v>14</v>
      </c>
      <c r="F107" s="122">
        <v>6</v>
      </c>
      <c r="G107" s="145">
        <v>8</v>
      </c>
      <c r="H107" s="145">
        <v>9</v>
      </c>
      <c r="I107" s="145">
        <f t="shared" si="12"/>
        <v>49</v>
      </c>
      <c r="J107" s="145">
        <f t="shared" si="13"/>
        <v>7.35</v>
      </c>
      <c r="K107" s="146">
        <v>2</v>
      </c>
      <c r="L107" s="146">
        <v>4</v>
      </c>
      <c r="M107" s="146">
        <v>4</v>
      </c>
      <c r="N107" s="146">
        <v>4</v>
      </c>
      <c r="O107" s="146">
        <v>3</v>
      </c>
      <c r="P107" s="146">
        <f t="shared" si="14"/>
        <v>17</v>
      </c>
      <c r="Q107" s="146">
        <f t="shared" si="15"/>
        <v>0.85000000000000009</v>
      </c>
      <c r="R107" s="108">
        <f t="shared" si="11"/>
        <v>1.9</v>
      </c>
      <c r="S107" s="108">
        <f t="shared" si="11"/>
        <v>2.3000000000000003</v>
      </c>
      <c r="T107" s="108">
        <f t="shared" si="11"/>
        <v>1.0999999999999999</v>
      </c>
      <c r="U107" s="108">
        <f t="shared" si="11"/>
        <v>1.4</v>
      </c>
      <c r="V107" s="108">
        <f t="shared" si="11"/>
        <v>1.5</v>
      </c>
      <c r="W107" s="26">
        <f t="shared" si="16"/>
        <v>66</v>
      </c>
      <c r="X107" s="150">
        <f t="shared" si="17"/>
        <v>13.200000000000001</v>
      </c>
      <c r="Y107" s="128">
        <v>41</v>
      </c>
      <c r="Z107" s="144">
        <f t="shared" si="18"/>
        <v>32.800000000000004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3"/>
    </row>
    <row r="108" spans="1:44" s="111" customFormat="1" x14ac:dyDescent="0.3">
      <c r="A108" s="148">
        <v>102</v>
      </c>
      <c r="B108" s="121">
        <v>671302</v>
      </c>
      <c r="C108" s="122" t="s">
        <v>209</v>
      </c>
      <c r="D108" s="121">
        <v>16</v>
      </c>
      <c r="E108" s="121">
        <v>15</v>
      </c>
      <c r="F108" s="122">
        <v>17</v>
      </c>
      <c r="G108" s="145">
        <v>11</v>
      </c>
      <c r="H108" s="145">
        <v>14</v>
      </c>
      <c r="I108" s="145">
        <f t="shared" si="12"/>
        <v>73</v>
      </c>
      <c r="J108" s="145">
        <f t="shared" si="13"/>
        <v>10.95</v>
      </c>
      <c r="K108" s="146">
        <v>4</v>
      </c>
      <c r="L108" s="146">
        <v>5</v>
      </c>
      <c r="M108" s="146">
        <v>6</v>
      </c>
      <c r="N108" s="146">
        <v>5</v>
      </c>
      <c r="O108" s="146">
        <v>4</v>
      </c>
      <c r="P108" s="146">
        <f t="shared" si="14"/>
        <v>24</v>
      </c>
      <c r="Q108" s="146">
        <f t="shared" si="15"/>
        <v>1.2000000000000002</v>
      </c>
      <c r="R108" s="108">
        <f t="shared" si="11"/>
        <v>2.6</v>
      </c>
      <c r="S108" s="108">
        <f t="shared" si="11"/>
        <v>2.5</v>
      </c>
      <c r="T108" s="108">
        <f t="shared" si="11"/>
        <v>2.8499999999999996</v>
      </c>
      <c r="U108" s="108">
        <f t="shared" si="11"/>
        <v>1.9</v>
      </c>
      <c r="V108" s="108">
        <f t="shared" si="11"/>
        <v>2.3000000000000003</v>
      </c>
      <c r="W108" s="26">
        <f t="shared" si="16"/>
        <v>97</v>
      </c>
      <c r="X108" s="150">
        <f t="shared" si="17"/>
        <v>19.400000000000002</v>
      </c>
      <c r="Y108" s="128">
        <v>71</v>
      </c>
      <c r="Z108" s="144">
        <f t="shared" si="18"/>
        <v>56.800000000000004</v>
      </c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3"/>
    </row>
    <row r="109" spans="1:44" s="111" customFormat="1" x14ac:dyDescent="0.3">
      <c r="A109" s="148">
        <v>103</v>
      </c>
      <c r="B109" s="121">
        <v>671303</v>
      </c>
      <c r="C109" s="122" t="s">
        <v>210</v>
      </c>
      <c r="D109" s="121">
        <v>2</v>
      </c>
      <c r="E109" s="121">
        <v>3</v>
      </c>
      <c r="F109" s="122">
        <v>2</v>
      </c>
      <c r="G109" s="145">
        <v>2</v>
      </c>
      <c r="H109" s="145">
        <v>3</v>
      </c>
      <c r="I109" s="145">
        <f t="shared" si="12"/>
        <v>12</v>
      </c>
      <c r="J109" s="145">
        <f t="shared" si="13"/>
        <v>1.7999999999999998</v>
      </c>
      <c r="K109" s="146">
        <v>1.5</v>
      </c>
      <c r="L109" s="146">
        <v>3</v>
      </c>
      <c r="M109" s="146">
        <v>2</v>
      </c>
      <c r="N109" s="146">
        <v>1</v>
      </c>
      <c r="O109" s="146">
        <v>2</v>
      </c>
      <c r="P109" s="146">
        <f t="shared" si="14"/>
        <v>9.5</v>
      </c>
      <c r="Q109" s="146">
        <f t="shared" si="15"/>
        <v>0.47500000000000003</v>
      </c>
      <c r="R109" s="108">
        <f t="shared" si="11"/>
        <v>0.375</v>
      </c>
      <c r="S109" s="108">
        <f t="shared" si="11"/>
        <v>0.6</v>
      </c>
      <c r="T109" s="108">
        <f t="shared" si="11"/>
        <v>0.4</v>
      </c>
      <c r="U109" s="108">
        <f t="shared" si="11"/>
        <v>0.35</v>
      </c>
      <c r="V109" s="108">
        <f t="shared" si="11"/>
        <v>0.54999999999999993</v>
      </c>
      <c r="W109" s="26">
        <f t="shared" si="16"/>
        <v>21.5</v>
      </c>
      <c r="X109" s="150">
        <f t="shared" si="17"/>
        <v>4.3</v>
      </c>
      <c r="Y109" s="128">
        <v>20</v>
      </c>
      <c r="Z109" s="144">
        <f t="shared" si="18"/>
        <v>16</v>
      </c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3"/>
    </row>
    <row r="110" spans="1:44" s="111" customFormat="1" x14ac:dyDescent="0.3">
      <c r="A110" s="148">
        <v>104</v>
      </c>
      <c r="B110" s="121">
        <v>671304</v>
      </c>
      <c r="C110" s="122" t="s">
        <v>211</v>
      </c>
      <c r="D110" s="121">
        <v>10</v>
      </c>
      <c r="E110" s="121">
        <v>10</v>
      </c>
      <c r="F110" s="122">
        <v>8</v>
      </c>
      <c r="G110" s="145">
        <v>9</v>
      </c>
      <c r="H110" s="145">
        <v>15</v>
      </c>
      <c r="I110" s="145">
        <f t="shared" si="12"/>
        <v>52</v>
      </c>
      <c r="J110" s="145">
        <f t="shared" si="13"/>
        <v>7.8</v>
      </c>
      <c r="K110" s="146">
        <v>2.5</v>
      </c>
      <c r="L110" s="146">
        <v>3</v>
      </c>
      <c r="M110" s="146">
        <v>4</v>
      </c>
      <c r="N110" s="146">
        <v>3</v>
      </c>
      <c r="O110" s="146">
        <v>4</v>
      </c>
      <c r="P110" s="146">
        <f t="shared" si="14"/>
        <v>16.5</v>
      </c>
      <c r="Q110" s="146">
        <f t="shared" si="15"/>
        <v>0.82500000000000007</v>
      </c>
      <c r="R110" s="108">
        <f t="shared" si="11"/>
        <v>1.625</v>
      </c>
      <c r="S110" s="108">
        <f t="shared" si="11"/>
        <v>1.65</v>
      </c>
      <c r="T110" s="108">
        <f t="shared" si="11"/>
        <v>1.4</v>
      </c>
      <c r="U110" s="108">
        <f t="shared" si="11"/>
        <v>1.5</v>
      </c>
      <c r="V110" s="108">
        <f t="shared" si="11"/>
        <v>2.4500000000000002</v>
      </c>
      <c r="W110" s="26">
        <f t="shared" si="16"/>
        <v>68.5</v>
      </c>
      <c r="X110" s="150">
        <f t="shared" si="17"/>
        <v>13.700000000000001</v>
      </c>
      <c r="Y110" s="128">
        <v>41</v>
      </c>
      <c r="Z110" s="144">
        <f t="shared" si="18"/>
        <v>32.800000000000004</v>
      </c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3"/>
    </row>
    <row r="111" spans="1:44" s="111" customFormat="1" x14ac:dyDescent="0.3">
      <c r="A111" s="148">
        <v>105</v>
      </c>
      <c r="B111" s="121">
        <v>671305</v>
      </c>
      <c r="C111" s="122" t="s">
        <v>212</v>
      </c>
      <c r="D111" s="121">
        <v>3</v>
      </c>
      <c r="E111" s="121">
        <v>4</v>
      </c>
      <c r="F111" s="122">
        <v>2</v>
      </c>
      <c r="G111" s="145">
        <v>4</v>
      </c>
      <c r="H111" s="145">
        <v>3</v>
      </c>
      <c r="I111" s="145">
        <f t="shared" si="12"/>
        <v>16</v>
      </c>
      <c r="J111" s="145">
        <f t="shared" si="13"/>
        <v>2.4</v>
      </c>
      <c r="K111" s="146">
        <v>1.5</v>
      </c>
      <c r="L111" s="146">
        <v>2</v>
      </c>
      <c r="M111" s="146">
        <v>3</v>
      </c>
      <c r="N111" s="146">
        <v>4</v>
      </c>
      <c r="O111" s="146">
        <v>3</v>
      </c>
      <c r="P111" s="146">
        <f t="shared" si="14"/>
        <v>13.5</v>
      </c>
      <c r="Q111" s="146">
        <f t="shared" si="15"/>
        <v>0.67500000000000004</v>
      </c>
      <c r="R111" s="108">
        <f t="shared" si="11"/>
        <v>0.52499999999999991</v>
      </c>
      <c r="S111" s="108">
        <f t="shared" si="11"/>
        <v>0.7</v>
      </c>
      <c r="T111" s="108">
        <f t="shared" si="11"/>
        <v>0.45</v>
      </c>
      <c r="U111" s="108">
        <f t="shared" si="11"/>
        <v>0.8</v>
      </c>
      <c r="V111" s="108">
        <f t="shared" si="11"/>
        <v>0.6</v>
      </c>
      <c r="W111" s="26">
        <f t="shared" si="16"/>
        <v>29.5</v>
      </c>
      <c r="X111" s="150">
        <f t="shared" si="17"/>
        <v>5.9</v>
      </c>
      <c r="Y111" s="128">
        <v>9</v>
      </c>
      <c r="Z111" s="144">
        <f t="shared" si="18"/>
        <v>7.2</v>
      </c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3"/>
    </row>
    <row r="112" spans="1:44" s="111" customFormat="1" x14ac:dyDescent="0.3">
      <c r="A112" s="148">
        <v>106</v>
      </c>
      <c r="B112" s="121">
        <v>671306</v>
      </c>
      <c r="C112" s="122" t="s">
        <v>213</v>
      </c>
      <c r="D112" s="121">
        <v>8</v>
      </c>
      <c r="E112" s="121">
        <v>8</v>
      </c>
      <c r="F112" s="122">
        <v>9</v>
      </c>
      <c r="G112" s="145">
        <v>8</v>
      </c>
      <c r="H112" s="145">
        <v>8</v>
      </c>
      <c r="I112" s="145">
        <f t="shared" si="12"/>
        <v>41</v>
      </c>
      <c r="J112" s="145">
        <f t="shared" si="13"/>
        <v>6.1499999999999995</v>
      </c>
      <c r="K112" s="146">
        <v>2.5</v>
      </c>
      <c r="L112" s="146">
        <v>3</v>
      </c>
      <c r="M112" s="146">
        <v>1</v>
      </c>
      <c r="N112" s="146">
        <v>2</v>
      </c>
      <c r="O112" s="146">
        <v>3</v>
      </c>
      <c r="P112" s="146">
        <f t="shared" si="14"/>
        <v>11.5</v>
      </c>
      <c r="Q112" s="146">
        <f t="shared" si="15"/>
        <v>0.57500000000000007</v>
      </c>
      <c r="R112" s="108">
        <f t="shared" si="11"/>
        <v>1.325</v>
      </c>
      <c r="S112" s="108">
        <f t="shared" si="11"/>
        <v>1.35</v>
      </c>
      <c r="T112" s="108">
        <f t="shared" si="11"/>
        <v>1.4</v>
      </c>
      <c r="U112" s="108">
        <f t="shared" si="11"/>
        <v>1.3</v>
      </c>
      <c r="V112" s="108">
        <f t="shared" si="11"/>
        <v>1.35</v>
      </c>
      <c r="W112" s="26">
        <f t="shared" si="16"/>
        <v>52.5</v>
      </c>
      <c r="X112" s="150">
        <f t="shared" si="17"/>
        <v>10.5</v>
      </c>
      <c r="Y112" s="128">
        <v>43</v>
      </c>
      <c r="Z112" s="144">
        <f t="shared" si="18"/>
        <v>34.4</v>
      </c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3"/>
    </row>
    <row r="113" spans="1:44" s="111" customFormat="1" x14ac:dyDescent="0.3">
      <c r="A113" s="148">
        <v>107</v>
      </c>
      <c r="B113" s="121">
        <v>671307</v>
      </c>
      <c r="C113" s="122" t="s">
        <v>214</v>
      </c>
      <c r="D113" s="121">
        <v>4</v>
      </c>
      <c r="E113" s="121">
        <v>7</v>
      </c>
      <c r="F113" s="122">
        <v>5</v>
      </c>
      <c r="G113" s="145">
        <v>4</v>
      </c>
      <c r="H113" s="145">
        <v>6</v>
      </c>
      <c r="I113" s="145">
        <f t="shared" si="12"/>
        <v>26</v>
      </c>
      <c r="J113" s="145">
        <f t="shared" si="13"/>
        <v>3.9</v>
      </c>
      <c r="K113" s="146">
        <v>1.5</v>
      </c>
      <c r="L113" s="146">
        <v>2</v>
      </c>
      <c r="M113" s="146">
        <v>3</v>
      </c>
      <c r="N113" s="146">
        <v>2</v>
      </c>
      <c r="O113" s="146">
        <v>1</v>
      </c>
      <c r="P113" s="146">
        <f t="shared" si="14"/>
        <v>9.5</v>
      </c>
      <c r="Q113" s="146">
        <f t="shared" si="15"/>
        <v>0.47500000000000003</v>
      </c>
      <c r="R113" s="108">
        <f t="shared" si="11"/>
        <v>0.67500000000000004</v>
      </c>
      <c r="S113" s="108">
        <f t="shared" si="11"/>
        <v>1.1500000000000001</v>
      </c>
      <c r="T113" s="108">
        <f t="shared" si="11"/>
        <v>0.9</v>
      </c>
      <c r="U113" s="108">
        <f t="shared" si="11"/>
        <v>0.7</v>
      </c>
      <c r="V113" s="108">
        <f t="shared" si="11"/>
        <v>0.95</v>
      </c>
      <c r="W113" s="26">
        <f t="shared" si="16"/>
        <v>35.5</v>
      </c>
      <c r="X113" s="150">
        <f t="shared" si="17"/>
        <v>7.1000000000000005</v>
      </c>
      <c r="Y113" s="128">
        <v>22</v>
      </c>
      <c r="Z113" s="144">
        <f t="shared" si="18"/>
        <v>17.600000000000001</v>
      </c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3"/>
    </row>
    <row r="114" spans="1:44" s="111" customFormat="1" x14ac:dyDescent="0.3">
      <c r="A114" s="148">
        <v>108</v>
      </c>
      <c r="B114" s="121">
        <v>671308</v>
      </c>
      <c r="C114" s="122" t="s">
        <v>215</v>
      </c>
      <c r="D114" s="121">
        <v>10</v>
      </c>
      <c r="E114" s="121">
        <v>8</v>
      </c>
      <c r="F114" s="122">
        <v>6</v>
      </c>
      <c r="G114" s="145">
        <v>7</v>
      </c>
      <c r="H114" s="145">
        <v>11</v>
      </c>
      <c r="I114" s="145">
        <f t="shared" si="12"/>
        <v>42</v>
      </c>
      <c r="J114" s="145">
        <f t="shared" si="13"/>
        <v>6.3</v>
      </c>
      <c r="K114" s="146">
        <v>1.5</v>
      </c>
      <c r="L114" s="146">
        <v>2</v>
      </c>
      <c r="M114" s="146">
        <v>3</v>
      </c>
      <c r="N114" s="146">
        <v>2</v>
      </c>
      <c r="O114" s="146">
        <v>1</v>
      </c>
      <c r="P114" s="146">
        <f t="shared" si="14"/>
        <v>9.5</v>
      </c>
      <c r="Q114" s="146">
        <f t="shared" si="15"/>
        <v>0.47500000000000003</v>
      </c>
      <c r="R114" s="108">
        <f t="shared" si="11"/>
        <v>1.575</v>
      </c>
      <c r="S114" s="108">
        <f t="shared" si="11"/>
        <v>1.3</v>
      </c>
      <c r="T114" s="108">
        <f t="shared" si="11"/>
        <v>1.0499999999999998</v>
      </c>
      <c r="U114" s="108">
        <f t="shared" si="11"/>
        <v>1.1500000000000001</v>
      </c>
      <c r="V114" s="108">
        <f t="shared" si="11"/>
        <v>1.7</v>
      </c>
      <c r="W114" s="26">
        <f t="shared" si="16"/>
        <v>51.5</v>
      </c>
      <c r="X114" s="150">
        <f t="shared" si="17"/>
        <v>10.3</v>
      </c>
      <c r="Y114" s="128">
        <v>41</v>
      </c>
      <c r="Z114" s="144">
        <f t="shared" si="18"/>
        <v>32.800000000000004</v>
      </c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3"/>
    </row>
    <row r="115" spans="1:44" s="111" customFormat="1" x14ac:dyDescent="0.3">
      <c r="A115" s="148">
        <v>109</v>
      </c>
      <c r="B115" s="121">
        <v>671309</v>
      </c>
      <c r="C115" s="122" t="s">
        <v>216</v>
      </c>
      <c r="D115" s="121">
        <v>4</v>
      </c>
      <c r="E115" s="121">
        <v>3</v>
      </c>
      <c r="F115" s="122">
        <v>2</v>
      </c>
      <c r="G115" s="145">
        <v>3</v>
      </c>
      <c r="H115" s="145">
        <v>2</v>
      </c>
      <c r="I115" s="145">
        <f t="shared" si="12"/>
        <v>14</v>
      </c>
      <c r="J115" s="145">
        <f t="shared" si="13"/>
        <v>2.1</v>
      </c>
      <c r="K115" s="146">
        <v>1</v>
      </c>
      <c r="L115" s="146">
        <v>1</v>
      </c>
      <c r="M115" s="146">
        <v>1</v>
      </c>
      <c r="N115" s="146">
        <v>1</v>
      </c>
      <c r="O115" s="146">
        <v>2</v>
      </c>
      <c r="P115" s="146">
        <f t="shared" si="14"/>
        <v>6</v>
      </c>
      <c r="Q115" s="146">
        <f t="shared" si="15"/>
        <v>0.30000000000000004</v>
      </c>
      <c r="R115" s="108">
        <f t="shared" si="11"/>
        <v>0.65</v>
      </c>
      <c r="S115" s="108">
        <f t="shared" si="11"/>
        <v>0.49999999999999994</v>
      </c>
      <c r="T115" s="108">
        <f t="shared" si="11"/>
        <v>0.35</v>
      </c>
      <c r="U115" s="108">
        <f t="shared" si="11"/>
        <v>0.49999999999999994</v>
      </c>
      <c r="V115" s="108">
        <f t="shared" si="11"/>
        <v>0.4</v>
      </c>
      <c r="W115" s="26">
        <f t="shared" si="16"/>
        <v>20</v>
      </c>
      <c r="X115" s="150">
        <f t="shared" si="17"/>
        <v>4</v>
      </c>
      <c r="Y115" s="128">
        <v>40</v>
      </c>
      <c r="Z115" s="144">
        <f t="shared" si="18"/>
        <v>32</v>
      </c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3"/>
    </row>
    <row r="116" spans="1:44" s="111" customFormat="1" x14ac:dyDescent="0.3">
      <c r="A116" s="148">
        <v>110</v>
      </c>
      <c r="B116" s="121">
        <v>671310</v>
      </c>
      <c r="C116" s="122" t="s">
        <v>217</v>
      </c>
      <c r="D116" s="121">
        <v>8</v>
      </c>
      <c r="E116" s="121">
        <v>10</v>
      </c>
      <c r="F116" s="122">
        <v>11</v>
      </c>
      <c r="G116" s="145">
        <v>8</v>
      </c>
      <c r="H116" s="145">
        <v>10</v>
      </c>
      <c r="I116" s="145">
        <f t="shared" si="12"/>
        <v>47</v>
      </c>
      <c r="J116" s="145">
        <f t="shared" si="13"/>
        <v>7.05</v>
      </c>
      <c r="K116" s="146">
        <v>2.5</v>
      </c>
      <c r="L116" s="146">
        <v>3</v>
      </c>
      <c r="M116" s="146">
        <v>2</v>
      </c>
      <c r="N116" s="146">
        <v>2</v>
      </c>
      <c r="O116" s="146">
        <v>3</v>
      </c>
      <c r="P116" s="146">
        <f t="shared" si="14"/>
        <v>12.5</v>
      </c>
      <c r="Q116" s="146">
        <f t="shared" si="15"/>
        <v>0.625</v>
      </c>
      <c r="R116" s="108">
        <f t="shared" si="11"/>
        <v>1.325</v>
      </c>
      <c r="S116" s="108">
        <f t="shared" si="11"/>
        <v>1.65</v>
      </c>
      <c r="T116" s="108">
        <f t="shared" si="11"/>
        <v>1.75</v>
      </c>
      <c r="U116" s="108">
        <f t="shared" si="11"/>
        <v>1.3</v>
      </c>
      <c r="V116" s="108">
        <f t="shared" si="11"/>
        <v>1.65</v>
      </c>
      <c r="W116" s="26">
        <f t="shared" si="16"/>
        <v>59.5</v>
      </c>
      <c r="X116" s="150">
        <f t="shared" si="17"/>
        <v>11.9</v>
      </c>
      <c r="Y116" s="128">
        <v>56</v>
      </c>
      <c r="Z116" s="144">
        <f t="shared" si="18"/>
        <v>44.800000000000004</v>
      </c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3"/>
    </row>
    <row r="117" spans="1:44" s="111" customFormat="1" x14ac:dyDescent="0.3">
      <c r="A117" s="148">
        <v>111</v>
      </c>
      <c r="B117" s="121">
        <v>671311</v>
      </c>
      <c r="C117" s="122" t="s">
        <v>218</v>
      </c>
      <c r="D117" s="121">
        <v>2</v>
      </c>
      <c r="E117" s="121">
        <v>3</v>
      </c>
      <c r="F117" s="122">
        <v>2</v>
      </c>
      <c r="G117" s="145">
        <v>4</v>
      </c>
      <c r="H117" s="145">
        <v>3</v>
      </c>
      <c r="I117" s="145">
        <f>SUM(D117:H117)</f>
        <v>14</v>
      </c>
      <c r="J117" s="145">
        <f t="shared" si="13"/>
        <v>2.1</v>
      </c>
      <c r="K117" s="146">
        <v>1</v>
      </c>
      <c r="L117" s="146">
        <v>1.5</v>
      </c>
      <c r="M117" s="146">
        <v>3</v>
      </c>
      <c r="N117" s="146">
        <v>2</v>
      </c>
      <c r="O117" s="146">
        <v>1</v>
      </c>
      <c r="P117" s="146">
        <f t="shared" si="14"/>
        <v>8.5</v>
      </c>
      <c r="Q117" s="146">
        <f t="shared" si="15"/>
        <v>0.42500000000000004</v>
      </c>
      <c r="R117" s="108">
        <f t="shared" si="11"/>
        <v>0.35</v>
      </c>
      <c r="S117" s="108">
        <f t="shared" si="11"/>
        <v>0.52499999999999991</v>
      </c>
      <c r="T117" s="108">
        <f t="shared" si="11"/>
        <v>0.45</v>
      </c>
      <c r="U117" s="108">
        <f t="shared" si="11"/>
        <v>0.7</v>
      </c>
      <c r="V117" s="108">
        <f t="shared" si="11"/>
        <v>0.49999999999999994</v>
      </c>
      <c r="W117" s="26">
        <f t="shared" si="16"/>
        <v>22.5</v>
      </c>
      <c r="X117" s="150">
        <f t="shared" si="17"/>
        <v>4.5</v>
      </c>
      <c r="Y117" s="128">
        <v>19</v>
      </c>
      <c r="Z117" s="144">
        <f t="shared" si="18"/>
        <v>15.200000000000001</v>
      </c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3"/>
    </row>
    <row r="118" spans="1:44" s="111" customFormat="1" x14ac:dyDescent="0.3">
      <c r="A118" s="148">
        <v>112</v>
      </c>
      <c r="B118" s="121">
        <v>671312</v>
      </c>
      <c r="C118" s="122" t="s">
        <v>219</v>
      </c>
      <c r="D118" s="121">
        <v>8</v>
      </c>
      <c r="E118" s="121">
        <v>7</v>
      </c>
      <c r="F118" s="122">
        <v>6</v>
      </c>
      <c r="G118" s="145">
        <v>8</v>
      </c>
      <c r="H118" s="145">
        <v>8</v>
      </c>
      <c r="I118" s="145">
        <f t="shared" si="12"/>
        <v>37</v>
      </c>
      <c r="J118" s="145">
        <f t="shared" si="13"/>
        <v>5.55</v>
      </c>
      <c r="K118" s="146">
        <v>1.5</v>
      </c>
      <c r="L118" s="146">
        <v>3</v>
      </c>
      <c r="M118" s="146">
        <v>2</v>
      </c>
      <c r="N118" s="146">
        <v>1</v>
      </c>
      <c r="O118" s="146">
        <v>2</v>
      </c>
      <c r="P118" s="146">
        <f t="shared" si="14"/>
        <v>9.5</v>
      </c>
      <c r="Q118" s="146">
        <f t="shared" si="15"/>
        <v>0.47500000000000003</v>
      </c>
      <c r="R118" s="108">
        <f t="shared" si="11"/>
        <v>1.2749999999999999</v>
      </c>
      <c r="S118" s="108">
        <f t="shared" si="11"/>
        <v>1.2000000000000002</v>
      </c>
      <c r="T118" s="108">
        <f t="shared" si="11"/>
        <v>0.99999999999999989</v>
      </c>
      <c r="U118" s="108">
        <f t="shared" si="11"/>
        <v>1.25</v>
      </c>
      <c r="V118" s="108">
        <f t="shared" si="11"/>
        <v>1.3</v>
      </c>
      <c r="W118" s="26">
        <f t="shared" si="16"/>
        <v>46.5</v>
      </c>
      <c r="X118" s="150">
        <f t="shared" si="17"/>
        <v>9.3000000000000007</v>
      </c>
      <c r="Y118" s="128">
        <v>41</v>
      </c>
      <c r="Z118" s="144">
        <f t="shared" si="18"/>
        <v>32.800000000000004</v>
      </c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3"/>
    </row>
    <row r="119" spans="1:44" s="111" customFormat="1" x14ac:dyDescent="0.3">
      <c r="A119" s="148">
        <v>113</v>
      </c>
      <c r="B119" s="121">
        <v>671313</v>
      </c>
      <c r="C119" s="122" t="s">
        <v>220</v>
      </c>
      <c r="D119" s="121">
        <v>4</v>
      </c>
      <c r="E119" s="121">
        <v>7</v>
      </c>
      <c r="F119" s="122">
        <v>5</v>
      </c>
      <c r="G119" s="145">
        <v>4</v>
      </c>
      <c r="H119" s="145">
        <v>6</v>
      </c>
      <c r="I119" s="145">
        <f t="shared" si="12"/>
        <v>26</v>
      </c>
      <c r="J119" s="145">
        <f t="shared" si="13"/>
        <v>3.9</v>
      </c>
      <c r="K119" s="146">
        <v>1.5</v>
      </c>
      <c r="L119" s="146">
        <v>2</v>
      </c>
      <c r="M119" s="146">
        <v>3</v>
      </c>
      <c r="N119" s="146">
        <v>2</v>
      </c>
      <c r="O119" s="146">
        <v>1</v>
      </c>
      <c r="P119" s="146">
        <f t="shared" si="14"/>
        <v>9.5</v>
      </c>
      <c r="Q119" s="146">
        <f t="shared" si="15"/>
        <v>0.47500000000000003</v>
      </c>
      <c r="R119" s="108">
        <f t="shared" si="11"/>
        <v>0.67500000000000004</v>
      </c>
      <c r="S119" s="108">
        <f t="shared" si="11"/>
        <v>1.1500000000000001</v>
      </c>
      <c r="T119" s="108">
        <f t="shared" si="11"/>
        <v>0.9</v>
      </c>
      <c r="U119" s="108">
        <f t="shared" si="11"/>
        <v>0.7</v>
      </c>
      <c r="V119" s="108">
        <f t="shared" si="11"/>
        <v>0.95</v>
      </c>
      <c r="W119" s="26">
        <f t="shared" si="16"/>
        <v>35.5</v>
      </c>
      <c r="X119" s="150">
        <f t="shared" si="17"/>
        <v>7.1000000000000005</v>
      </c>
      <c r="Y119" s="128">
        <v>31</v>
      </c>
      <c r="Z119" s="144">
        <f t="shared" si="18"/>
        <v>24.8</v>
      </c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3"/>
    </row>
    <row r="120" spans="1:44" s="111" customFormat="1" x14ac:dyDescent="0.3">
      <c r="A120" s="148">
        <v>114</v>
      </c>
      <c r="B120" s="121">
        <v>671314</v>
      </c>
      <c r="C120" s="122" t="s">
        <v>221</v>
      </c>
      <c r="D120" s="121">
        <v>12</v>
      </c>
      <c r="E120" s="121">
        <v>10</v>
      </c>
      <c r="F120" s="122">
        <v>11</v>
      </c>
      <c r="G120" s="145">
        <v>9</v>
      </c>
      <c r="H120" s="145">
        <v>8</v>
      </c>
      <c r="I120" s="145">
        <f t="shared" si="12"/>
        <v>50</v>
      </c>
      <c r="J120" s="145">
        <f t="shared" si="13"/>
        <v>7.5</v>
      </c>
      <c r="K120" s="146">
        <v>2.5</v>
      </c>
      <c r="L120" s="146">
        <v>2</v>
      </c>
      <c r="M120" s="146">
        <v>4</v>
      </c>
      <c r="N120" s="146">
        <v>2</v>
      </c>
      <c r="O120" s="146">
        <v>3</v>
      </c>
      <c r="P120" s="146">
        <f t="shared" si="14"/>
        <v>13.5</v>
      </c>
      <c r="Q120" s="146">
        <f t="shared" si="15"/>
        <v>0.67500000000000004</v>
      </c>
      <c r="R120" s="108">
        <f t="shared" si="11"/>
        <v>1.9249999999999998</v>
      </c>
      <c r="S120" s="108">
        <f t="shared" si="11"/>
        <v>1.6</v>
      </c>
      <c r="T120" s="108">
        <f t="shared" si="11"/>
        <v>1.8499999999999999</v>
      </c>
      <c r="U120" s="108">
        <f t="shared" si="11"/>
        <v>1.45</v>
      </c>
      <c r="V120" s="108">
        <f t="shared" si="11"/>
        <v>1.35</v>
      </c>
      <c r="W120" s="26">
        <f t="shared" si="16"/>
        <v>63.5</v>
      </c>
      <c r="X120" s="150">
        <f t="shared" si="17"/>
        <v>12.700000000000001</v>
      </c>
      <c r="Y120" s="128">
        <v>52</v>
      </c>
      <c r="Z120" s="144">
        <f t="shared" si="18"/>
        <v>41.6</v>
      </c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3"/>
    </row>
    <row r="121" spans="1:44" s="111" customFormat="1" x14ac:dyDescent="0.3">
      <c r="A121" s="148">
        <v>115</v>
      </c>
      <c r="B121" s="121">
        <v>671315</v>
      </c>
      <c r="C121" s="122" t="s">
        <v>222</v>
      </c>
      <c r="D121" s="121">
        <v>8</v>
      </c>
      <c r="E121" s="121">
        <v>7</v>
      </c>
      <c r="F121" s="122">
        <v>9</v>
      </c>
      <c r="G121" s="145">
        <v>10</v>
      </c>
      <c r="H121" s="145">
        <v>10</v>
      </c>
      <c r="I121" s="145">
        <f t="shared" si="12"/>
        <v>44</v>
      </c>
      <c r="J121" s="145">
        <f t="shared" si="13"/>
        <v>6.6</v>
      </c>
      <c r="K121" s="146">
        <v>2.5</v>
      </c>
      <c r="L121" s="146">
        <v>3</v>
      </c>
      <c r="M121" s="146">
        <v>3</v>
      </c>
      <c r="N121" s="146">
        <v>1</v>
      </c>
      <c r="O121" s="146">
        <v>4</v>
      </c>
      <c r="P121" s="146">
        <f t="shared" si="14"/>
        <v>13.5</v>
      </c>
      <c r="Q121" s="146">
        <f t="shared" si="15"/>
        <v>0.67500000000000004</v>
      </c>
      <c r="R121" s="108">
        <f t="shared" si="11"/>
        <v>1.325</v>
      </c>
      <c r="S121" s="108">
        <f t="shared" si="11"/>
        <v>1.2000000000000002</v>
      </c>
      <c r="T121" s="108">
        <f t="shared" si="11"/>
        <v>1.5</v>
      </c>
      <c r="U121" s="108">
        <f t="shared" si="11"/>
        <v>1.55</v>
      </c>
      <c r="V121" s="108">
        <f t="shared" si="11"/>
        <v>1.7</v>
      </c>
      <c r="W121" s="26">
        <f t="shared" si="16"/>
        <v>57.5</v>
      </c>
      <c r="X121" s="150">
        <f t="shared" si="17"/>
        <v>11.5</v>
      </c>
      <c r="Y121" s="128">
        <v>51</v>
      </c>
      <c r="Z121" s="144">
        <f t="shared" si="18"/>
        <v>40.800000000000004</v>
      </c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3"/>
    </row>
    <row r="122" spans="1:44" s="111" customFormat="1" x14ac:dyDescent="0.3">
      <c r="A122" s="148">
        <v>116</v>
      </c>
      <c r="B122" s="121">
        <v>671316</v>
      </c>
      <c r="C122" s="122" t="s">
        <v>223</v>
      </c>
      <c r="D122" s="121">
        <v>10</v>
      </c>
      <c r="E122" s="121">
        <v>9</v>
      </c>
      <c r="F122" s="122">
        <v>10</v>
      </c>
      <c r="G122" s="145">
        <v>12</v>
      </c>
      <c r="H122" s="145">
        <v>9</v>
      </c>
      <c r="I122" s="145">
        <f t="shared" si="12"/>
        <v>50</v>
      </c>
      <c r="J122" s="145">
        <f t="shared" si="13"/>
        <v>7.5</v>
      </c>
      <c r="K122" s="146">
        <v>2.5</v>
      </c>
      <c r="L122" s="146">
        <v>2</v>
      </c>
      <c r="M122" s="146">
        <v>2</v>
      </c>
      <c r="N122" s="146">
        <v>1</v>
      </c>
      <c r="O122" s="146">
        <v>4</v>
      </c>
      <c r="P122" s="146">
        <f t="shared" si="14"/>
        <v>11.5</v>
      </c>
      <c r="Q122" s="146">
        <f t="shared" si="15"/>
        <v>0.57500000000000007</v>
      </c>
      <c r="R122" s="108">
        <f t="shared" ref="R122:V172" si="19">D122*0.15+K122:K122*0.05</f>
        <v>1.625</v>
      </c>
      <c r="S122" s="108">
        <f t="shared" si="19"/>
        <v>1.45</v>
      </c>
      <c r="T122" s="108">
        <f t="shared" si="19"/>
        <v>1.6</v>
      </c>
      <c r="U122" s="108">
        <f t="shared" si="19"/>
        <v>1.8499999999999999</v>
      </c>
      <c r="V122" s="108">
        <f t="shared" si="19"/>
        <v>1.5499999999999998</v>
      </c>
      <c r="W122" s="26">
        <f t="shared" si="16"/>
        <v>61.5</v>
      </c>
      <c r="X122" s="150">
        <f t="shared" si="17"/>
        <v>12.3</v>
      </c>
      <c r="Y122" s="128">
        <v>56</v>
      </c>
      <c r="Z122" s="144">
        <f t="shared" si="18"/>
        <v>44.800000000000004</v>
      </c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3"/>
    </row>
    <row r="123" spans="1:44" s="111" customFormat="1" x14ac:dyDescent="0.3">
      <c r="A123" s="148">
        <v>117</v>
      </c>
      <c r="B123" s="121">
        <v>671317</v>
      </c>
      <c r="C123" s="122" t="s">
        <v>224</v>
      </c>
      <c r="D123" s="121">
        <v>12</v>
      </c>
      <c r="E123" s="121">
        <v>10</v>
      </c>
      <c r="F123" s="122">
        <v>9</v>
      </c>
      <c r="G123" s="145">
        <v>12</v>
      </c>
      <c r="H123" s="145">
        <v>11</v>
      </c>
      <c r="I123" s="145">
        <f t="shared" si="12"/>
        <v>54</v>
      </c>
      <c r="J123" s="145">
        <f t="shared" si="13"/>
        <v>8.1</v>
      </c>
      <c r="K123" s="146">
        <v>4</v>
      </c>
      <c r="L123" s="146">
        <v>4.5</v>
      </c>
      <c r="M123" s="146">
        <v>2</v>
      </c>
      <c r="N123" s="146">
        <v>4</v>
      </c>
      <c r="O123" s="146">
        <v>3.5</v>
      </c>
      <c r="P123" s="146">
        <f t="shared" si="14"/>
        <v>18</v>
      </c>
      <c r="Q123" s="146">
        <f t="shared" si="15"/>
        <v>0.9</v>
      </c>
      <c r="R123" s="108">
        <f t="shared" si="19"/>
        <v>1.9999999999999998</v>
      </c>
      <c r="S123" s="108">
        <f t="shared" si="19"/>
        <v>1.7250000000000001</v>
      </c>
      <c r="T123" s="108">
        <f t="shared" si="19"/>
        <v>1.45</v>
      </c>
      <c r="U123" s="108">
        <f t="shared" si="19"/>
        <v>1.9999999999999998</v>
      </c>
      <c r="V123" s="108">
        <f t="shared" si="19"/>
        <v>1.825</v>
      </c>
      <c r="W123" s="26">
        <f t="shared" si="16"/>
        <v>72</v>
      </c>
      <c r="X123" s="150">
        <f t="shared" si="17"/>
        <v>14.4</v>
      </c>
      <c r="Y123" s="128">
        <v>55</v>
      </c>
      <c r="Z123" s="144">
        <f t="shared" si="18"/>
        <v>44</v>
      </c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3"/>
    </row>
    <row r="124" spans="1:44" s="111" customFormat="1" x14ac:dyDescent="0.3">
      <c r="A124" s="148">
        <v>118</v>
      </c>
      <c r="B124" s="121">
        <v>671318</v>
      </c>
      <c r="C124" s="122" t="s">
        <v>225</v>
      </c>
      <c r="D124" s="121">
        <v>0</v>
      </c>
      <c r="E124" s="121">
        <v>1</v>
      </c>
      <c r="F124" s="122">
        <v>0</v>
      </c>
      <c r="G124" s="145">
        <v>0</v>
      </c>
      <c r="H124" s="145">
        <v>1</v>
      </c>
      <c r="I124" s="145">
        <f t="shared" si="12"/>
        <v>2</v>
      </c>
      <c r="J124" s="145">
        <f t="shared" si="13"/>
        <v>0.3</v>
      </c>
      <c r="K124" s="146">
        <v>1</v>
      </c>
      <c r="L124" s="146">
        <v>0</v>
      </c>
      <c r="M124" s="146">
        <v>0</v>
      </c>
      <c r="N124" s="146">
        <v>2</v>
      </c>
      <c r="O124" s="146">
        <v>0</v>
      </c>
      <c r="P124" s="146">
        <f t="shared" si="14"/>
        <v>3</v>
      </c>
      <c r="Q124" s="146">
        <f t="shared" si="15"/>
        <v>0.15000000000000002</v>
      </c>
      <c r="R124" s="108">
        <f t="shared" si="19"/>
        <v>0.05</v>
      </c>
      <c r="S124" s="108">
        <f t="shared" si="19"/>
        <v>0.15</v>
      </c>
      <c r="T124" s="108">
        <f t="shared" si="19"/>
        <v>0</v>
      </c>
      <c r="U124" s="108">
        <f t="shared" si="19"/>
        <v>0.1</v>
      </c>
      <c r="V124" s="108">
        <f t="shared" si="19"/>
        <v>0.15</v>
      </c>
      <c r="W124" s="26">
        <f t="shared" si="16"/>
        <v>5</v>
      </c>
      <c r="X124" s="150">
        <f t="shared" si="17"/>
        <v>1</v>
      </c>
      <c r="Y124" s="128">
        <v>2</v>
      </c>
      <c r="Z124" s="144">
        <f t="shared" si="18"/>
        <v>1.6</v>
      </c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3"/>
    </row>
    <row r="125" spans="1:44" s="111" customFormat="1" x14ac:dyDescent="0.3">
      <c r="A125" s="148">
        <v>119</v>
      </c>
      <c r="B125" s="121">
        <v>671319</v>
      </c>
      <c r="C125" s="122" t="s">
        <v>226</v>
      </c>
      <c r="D125" s="121">
        <v>10</v>
      </c>
      <c r="E125" s="121">
        <v>9</v>
      </c>
      <c r="F125" s="122">
        <v>8</v>
      </c>
      <c r="G125" s="145">
        <v>10</v>
      </c>
      <c r="H125" s="145">
        <v>15</v>
      </c>
      <c r="I125" s="145">
        <f t="shared" si="12"/>
        <v>52</v>
      </c>
      <c r="J125" s="145">
        <f t="shared" si="13"/>
        <v>7.8</v>
      </c>
      <c r="K125" s="146">
        <v>2.5</v>
      </c>
      <c r="L125" s="146">
        <v>3</v>
      </c>
      <c r="M125" s="146">
        <v>2</v>
      </c>
      <c r="N125" s="146">
        <v>1</v>
      </c>
      <c r="O125" s="146">
        <v>2</v>
      </c>
      <c r="P125" s="146">
        <f t="shared" si="14"/>
        <v>10.5</v>
      </c>
      <c r="Q125" s="146">
        <f t="shared" si="15"/>
        <v>0.52500000000000002</v>
      </c>
      <c r="R125" s="108">
        <f t="shared" si="19"/>
        <v>1.625</v>
      </c>
      <c r="S125" s="108">
        <f t="shared" si="19"/>
        <v>1.5</v>
      </c>
      <c r="T125" s="108">
        <f t="shared" si="19"/>
        <v>1.3</v>
      </c>
      <c r="U125" s="108">
        <f t="shared" si="19"/>
        <v>1.55</v>
      </c>
      <c r="V125" s="108">
        <f t="shared" si="19"/>
        <v>2.35</v>
      </c>
      <c r="W125" s="26">
        <f t="shared" si="16"/>
        <v>62.5</v>
      </c>
      <c r="X125" s="150">
        <f t="shared" si="17"/>
        <v>12.5</v>
      </c>
      <c r="Y125" s="128">
        <v>47</v>
      </c>
      <c r="Z125" s="144">
        <f t="shared" si="18"/>
        <v>37.6</v>
      </c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3"/>
    </row>
    <row r="126" spans="1:44" s="111" customFormat="1" x14ac:dyDescent="0.3">
      <c r="A126" s="148">
        <v>120</v>
      </c>
      <c r="B126" s="121">
        <v>671320</v>
      </c>
      <c r="C126" s="122" t="s">
        <v>227</v>
      </c>
      <c r="D126" s="121">
        <v>13</v>
      </c>
      <c r="E126" s="121">
        <v>10</v>
      </c>
      <c r="F126" s="122">
        <v>12</v>
      </c>
      <c r="G126" s="145">
        <v>12.5</v>
      </c>
      <c r="H126" s="145">
        <v>11</v>
      </c>
      <c r="I126" s="145">
        <f t="shared" si="12"/>
        <v>58.5</v>
      </c>
      <c r="J126" s="145">
        <f t="shared" si="13"/>
        <v>8.7750000000000004</v>
      </c>
      <c r="K126" s="146">
        <v>4</v>
      </c>
      <c r="L126" s="146">
        <v>4.5</v>
      </c>
      <c r="M126" s="146">
        <v>4</v>
      </c>
      <c r="N126" s="146">
        <v>3</v>
      </c>
      <c r="O126" s="146">
        <v>4</v>
      </c>
      <c r="P126" s="146">
        <f t="shared" si="14"/>
        <v>19.5</v>
      </c>
      <c r="Q126" s="146">
        <f t="shared" si="15"/>
        <v>0.97500000000000009</v>
      </c>
      <c r="R126" s="108">
        <f t="shared" si="19"/>
        <v>2.15</v>
      </c>
      <c r="S126" s="108">
        <f t="shared" si="19"/>
        <v>1.7250000000000001</v>
      </c>
      <c r="T126" s="108">
        <f t="shared" si="19"/>
        <v>1.9999999999999998</v>
      </c>
      <c r="U126" s="108">
        <f t="shared" si="19"/>
        <v>2.0249999999999999</v>
      </c>
      <c r="V126" s="108">
        <f t="shared" si="19"/>
        <v>1.8499999999999999</v>
      </c>
      <c r="W126" s="26">
        <f t="shared" si="16"/>
        <v>78</v>
      </c>
      <c r="X126" s="150">
        <f t="shared" si="17"/>
        <v>15.600000000000001</v>
      </c>
      <c r="Y126" s="128">
        <v>66</v>
      </c>
      <c r="Z126" s="144">
        <f t="shared" si="18"/>
        <v>52.800000000000004</v>
      </c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3"/>
    </row>
    <row r="127" spans="1:44" s="111" customFormat="1" x14ac:dyDescent="0.3">
      <c r="A127" s="148">
        <v>121</v>
      </c>
      <c r="B127" s="121">
        <v>671321</v>
      </c>
      <c r="C127" s="122" t="s">
        <v>228</v>
      </c>
      <c r="D127" s="121">
        <v>2</v>
      </c>
      <c r="E127" s="121">
        <v>3</v>
      </c>
      <c r="F127" s="122">
        <v>3</v>
      </c>
      <c r="G127" s="145">
        <v>2</v>
      </c>
      <c r="H127" s="145">
        <v>2</v>
      </c>
      <c r="I127" s="145">
        <f t="shared" si="12"/>
        <v>12</v>
      </c>
      <c r="J127" s="145">
        <f t="shared" si="13"/>
        <v>1.7999999999999998</v>
      </c>
      <c r="K127" s="146">
        <v>1</v>
      </c>
      <c r="L127" s="146">
        <v>2</v>
      </c>
      <c r="M127" s="146">
        <v>3</v>
      </c>
      <c r="N127" s="146">
        <v>4</v>
      </c>
      <c r="O127" s="146">
        <v>2</v>
      </c>
      <c r="P127" s="146">
        <f t="shared" si="14"/>
        <v>12</v>
      </c>
      <c r="Q127" s="146">
        <f t="shared" si="15"/>
        <v>0.60000000000000009</v>
      </c>
      <c r="R127" s="108">
        <f t="shared" si="19"/>
        <v>0.35</v>
      </c>
      <c r="S127" s="108">
        <f t="shared" si="19"/>
        <v>0.54999999999999993</v>
      </c>
      <c r="T127" s="108">
        <f t="shared" si="19"/>
        <v>0.6</v>
      </c>
      <c r="U127" s="108">
        <f t="shared" si="19"/>
        <v>0.5</v>
      </c>
      <c r="V127" s="108">
        <f t="shared" si="19"/>
        <v>0.4</v>
      </c>
      <c r="W127" s="26">
        <f t="shared" si="16"/>
        <v>24</v>
      </c>
      <c r="X127" s="150">
        <f t="shared" si="17"/>
        <v>4.8000000000000007</v>
      </c>
      <c r="Y127" s="128">
        <v>43</v>
      </c>
      <c r="Z127" s="144">
        <f t="shared" si="18"/>
        <v>34.4</v>
      </c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3"/>
    </row>
    <row r="128" spans="1:44" s="111" customFormat="1" x14ac:dyDescent="0.3">
      <c r="A128" s="148">
        <v>122</v>
      </c>
      <c r="B128" s="121">
        <v>671322</v>
      </c>
      <c r="C128" s="122" t="s">
        <v>229</v>
      </c>
      <c r="D128" s="121">
        <v>8</v>
      </c>
      <c r="E128" s="121">
        <v>12</v>
      </c>
      <c r="F128" s="122">
        <v>14</v>
      </c>
      <c r="G128" s="145">
        <v>15</v>
      </c>
      <c r="H128" s="145">
        <v>16</v>
      </c>
      <c r="I128" s="145">
        <f t="shared" si="12"/>
        <v>65</v>
      </c>
      <c r="J128" s="145">
        <f t="shared" si="13"/>
        <v>9.75</v>
      </c>
      <c r="K128" s="146">
        <v>2</v>
      </c>
      <c r="L128" s="146">
        <v>2.5</v>
      </c>
      <c r="M128" s="146">
        <v>3</v>
      </c>
      <c r="N128" s="146">
        <v>4</v>
      </c>
      <c r="O128" s="146">
        <v>3</v>
      </c>
      <c r="P128" s="146">
        <f t="shared" si="14"/>
        <v>14.5</v>
      </c>
      <c r="Q128" s="146">
        <f t="shared" si="15"/>
        <v>0.72500000000000009</v>
      </c>
      <c r="R128" s="108">
        <f t="shared" si="19"/>
        <v>1.3</v>
      </c>
      <c r="S128" s="108">
        <f t="shared" si="19"/>
        <v>1.9249999999999998</v>
      </c>
      <c r="T128" s="108">
        <f t="shared" si="19"/>
        <v>2.25</v>
      </c>
      <c r="U128" s="108">
        <f t="shared" si="19"/>
        <v>2.4500000000000002</v>
      </c>
      <c r="V128" s="108">
        <f t="shared" si="19"/>
        <v>2.5499999999999998</v>
      </c>
      <c r="W128" s="26">
        <f t="shared" si="16"/>
        <v>79.5</v>
      </c>
      <c r="X128" s="150">
        <f t="shared" si="17"/>
        <v>15.9</v>
      </c>
      <c r="Y128" s="128">
        <v>70</v>
      </c>
      <c r="Z128" s="144">
        <f t="shared" si="18"/>
        <v>56</v>
      </c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3"/>
    </row>
    <row r="129" spans="1:44" s="111" customFormat="1" x14ac:dyDescent="0.3">
      <c r="A129" s="148">
        <v>123</v>
      </c>
      <c r="B129" s="121">
        <v>671323</v>
      </c>
      <c r="C129" s="122" t="s">
        <v>230</v>
      </c>
      <c r="D129" s="121">
        <v>10</v>
      </c>
      <c r="E129" s="121">
        <v>14</v>
      </c>
      <c r="F129" s="122">
        <v>15</v>
      </c>
      <c r="G129" s="145">
        <v>13</v>
      </c>
      <c r="H129" s="145">
        <v>10</v>
      </c>
      <c r="I129" s="145">
        <f t="shared" si="12"/>
        <v>62</v>
      </c>
      <c r="J129" s="145">
        <f t="shared" si="13"/>
        <v>9.2999999999999989</v>
      </c>
      <c r="K129" s="146">
        <v>2.5</v>
      </c>
      <c r="L129" s="146">
        <v>4</v>
      </c>
      <c r="M129" s="146">
        <v>2.5</v>
      </c>
      <c r="N129" s="146">
        <v>4</v>
      </c>
      <c r="O129" s="146">
        <v>4</v>
      </c>
      <c r="P129" s="146">
        <f t="shared" si="14"/>
        <v>17</v>
      </c>
      <c r="Q129" s="146">
        <f t="shared" si="15"/>
        <v>0.85000000000000009</v>
      </c>
      <c r="R129" s="108">
        <f t="shared" si="19"/>
        <v>1.625</v>
      </c>
      <c r="S129" s="108">
        <f t="shared" si="19"/>
        <v>2.3000000000000003</v>
      </c>
      <c r="T129" s="108">
        <f t="shared" si="19"/>
        <v>2.375</v>
      </c>
      <c r="U129" s="108">
        <f t="shared" si="19"/>
        <v>2.15</v>
      </c>
      <c r="V129" s="108">
        <f t="shared" si="19"/>
        <v>1.7</v>
      </c>
      <c r="W129" s="26">
        <f t="shared" si="16"/>
        <v>79</v>
      </c>
      <c r="X129" s="150">
        <f t="shared" si="17"/>
        <v>15.8</v>
      </c>
      <c r="Y129" s="128">
        <v>65</v>
      </c>
      <c r="Z129" s="144">
        <f t="shared" si="18"/>
        <v>52</v>
      </c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3"/>
    </row>
    <row r="130" spans="1:44" s="111" customFormat="1" x14ac:dyDescent="0.3">
      <c r="A130" s="148">
        <v>124</v>
      </c>
      <c r="B130" s="121">
        <v>671324</v>
      </c>
      <c r="C130" s="122" t="s">
        <v>231</v>
      </c>
      <c r="D130" s="121">
        <v>6</v>
      </c>
      <c r="E130" s="121">
        <v>7</v>
      </c>
      <c r="F130" s="122">
        <v>5</v>
      </c>
      <c r="G130" s="145">
        <v>9</v>
      </c>
      <c r="H130" s="145">
        <v>8</v>
      </c>
      <c r="I130" s="145">
        <f t="shared" si="12"/>
        <v>35</v>
      </c>
      <c r="J130" s="145">
        <f t="shared" si="13"/>
        <v>5.25</v>
      </c>
      <c r="K130" s="146">
        <v>1</v>
      </c>
      <c r="L130" s="146">
        <v>1.5</v>
      </c>
      <c r="M130" s="146">
        <v>2</v>
      </c>
      <c r="N130" s="146">
        <v>3</v>
      </c>
      <c r="O130" s="146">
        <v>1</v>
      </c>
      <c r="P130" s="146">
        <f t="shared" si="14"/>
        <v>8.5</v>
      </c>
      <c r="Q130" s="146">
        <f t="shared" si="15"/>
        <v>0.42500000000000004</v>
      </c>
      <c r="R130" s="108">
        <f t="shared" si="19"/>
        <v>0.95</v>
      </c>
      <c r="S130" s="108">
        <f t="shared" si="19"/>
        <v>1.125</v>
      </c>
      <c r="T130" s="108">
        <f t="shared" si="19"/>
        <v>0.85</v>
      </c>
      <c r="U130" s="108">
        <f t="shared" si="19"/>
        <v>1.5</v>
      </c>
      <c r="V130" s="108">
        <f t="shared" si="19"/>
        <v>1.25</v>
      </c>
      <c r="W130" s="26">
        <f t="shared" si="16"/>
        <v>43.5</v>
      </c>
      <c r="X130" s="150">
        <f t="shared" si="17"/>
        <v>8.7000000000000011</v>
      </c>
      <c r="Y130" s="128">
        <v>39</v>
      </c>
      <c r="Z130" s="144">
        <f t="shared" si="18"/>
        <v>31.200000000000003</v>
      </c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3"/>
    </row>
    <row r="131" spans="1:44" s="111" customFormat="1" x14ac:dyDescent="0.3">
      <c r="A131" s="148">
        <v>125</v>
      </c>
      <c r="B131" s="121">
        <v>671325</v>
      </c>
      <c r="C131" s="122" t="s">
        <v>232</v>
      </c>
      <c r="D131" s="121">
        <v>10</v>
      </c>
      <c r="E131" s="121">
        <v>9</v>
      </c>
      <c r="F131" s="122">
        <v>8</v>
      </c>
      <c r="G131" s="145">
        <v>9</v>
      </c>
      <c r="H131" s="145">
        <v>9</v>
      </c>
      <c r="I131" s="145">
        <f t="shared" si="12"/>
        <v>45</v>
      </c>
      <c r="J131" s="145">
        <f t="shared" si="13"/>
        <v>6.75</v>
      </c>
      <c r="K131" s="146">
        <v>2</v>
      </c>
      <c r="L131" s="146">
        <v>2.5</v>
      </c>
      <c r="M131" s="146">
        <v>3</v>
      </c>
      <c r="N131" s="146">
        <v>2</v>
      </c>
      <c r="O131" s="146">
        <v>4</v>
      </c>
      <c r="P131" s="146">
        <f t="shared" si="14"/>
        <v>13.5</v>
      </c>
      <c r="Q131" s="146">
        <f t="shared" si="15"/>
        <v>0.67500000000000004</v>
      </c>
      <c r="R131" s="108">
        <f t="shared" si="19"/>
        <v>1.6</v>
      </c>
      <c r="S131" s="108">
        <f t="shared" si="19"/>
        <v>1.4749999999999999</v>
      </c>
      <c r="T131" s="108">
        <f t="shared" si="19"/>
        <v>1.35</v>
      </c>
      <c r="U131" s="108">
        <f t="shared" si="19"/>
        <v>1.45</v>
      </c>
      <c r="V131" s="108">
        <f t="shared" si="19"/>
        <v>1.5499999999999998</v>
      </c>
      <c r="W131" s="26">
        <f t="shared" si="16"/>
        <v>58.5</v>
      </c>
      <c r="X131" s="150">
        <f t="shared" si="17"/>
        <v>11.700000000000001</v>
      </c>
      <c r="Y131" s="128">
        <v>51</v>
      </c>
      <c r="Z131" s="144">
        <f t="shared" si="18"/>
        <v>40.800000000000004</v>
      </c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3"/>
    </row>
    <row r="132" spans="1:44" s="111" customFormat="1" x14ac:dyDescent="0.3">
      <c r="A132" s="148">
        <v>126</v>
      </c>
      <c r="B132" s="121">
        <v>671326</v>
      </c>
      <c r="C132" s="122" t="s">
        <v>233</v>
      </c>
      <c r="D132" s="121">
        <v>12</v>
      </c>
      <c r="E132" s="121">
        <v>8</v>
      </c>
      <c r="F132" s="122">
        <v>12</v>
      </c>
      <c r="G132" s="145">
        <v>8</v>
      </c>
      <c r="H132" s="145">
        <v>14</v>
      </c>
      <c r="I132" s="145">
        <f t="shared" si="12"/>
        <v>54</v>
      </c>
      <c r="J132" s="145">
        <f t="shared" si="13"/>
        <v>8.1</v>
      </c>
      <c r="K132" s="146">
        <v>2.5</v>
      </c>
      <c r="L132" s="146">
        <v>3</v>
      </c>
      <c r="M132" s="146">
        <v>4</v>
      </c>
      <c r="N132" s="146">
        <v>3</v>
      </c>
      <c r="O132" s="146">
        <v>4</v>
      </c>
      <c r="P132" s="146">
        <f t="shared" si="14"/>
        <v>16.5</v>
      </c>
      <c r="Q132" s="146">
        <f t="shared" si="15"/>
        <v>0.82500000000000007</v>
      </c>
      <c r="R132" s="108">
        <f t="shared" si="19"/>
        <v>1.9249999999999998</v>
      </c>
      <c r="S132" s="108">
        <f t="shared" si="19"/>
        <v>1.35</v>
      </c>
      <c r="T132" s="108">
        <f t="shared" si="19"/>
        <v>1.9999999999999998</v>
      </c>
      <c r="U132" s="108">
        <f t="shared" si="19"/>
        <v>1.35</v>
      </c>
      <c r="V132" s="108">
        <f t="shared" si="19"/>
        <v>2.3000000000000003</v>
      </c>
      <c r="W132" s="26">
        <f t="shared" si="16"/>
        <v>70.5</v>
      </c>
      <c r="X132" s="150">
        <f t="shared" si="17"/>
        <v>14.100000000000001</v>
      </c>
      <c r="Y132" s="128">
        <v>36</v>
      </c>
      <c r="Z132" s="144">
        <f t="shared" si="18"/>
        <v>28.8</v>
      </c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3"/>
    </row>
    <row r="133" spans="1:44" s="111" customFormat="1" x14ac:dyDescent="0.3">
      <c r="A133" s="148">
        <v>127</v>
      </c>
      <c r="B133" s="121">
        <v>671327</v>
      </c>
      <c r="C133" s="122" t="s">
        <v>234</v>
      </c>
      <c r="D133" s="121">
        <v>8</v>
      </c>
      <c r="E133" s="121">
        <v>9</v>
      </c>
      <c r="F133" s="122">
        <v>7</v>
      </c>
      <c r="G133" s="145">
        <v>9</v>
      </c>
      <c r="H133" s="145">
        <v>10</v>
      </c>
      <c r="I133" s="145">
        <f t="shared" si="12"/>
        <v>43</v>
      </c>
      <c r="J133" s="145">
        <f t="shared" si="13"/>
        <v>6.45</v>
      </c>
      <c r="K133" s="146">
        <v>2.5</v>
      </c>
      <c r="L133" s="146">
        <v>3</v>
      </c>
      <c r="M133" s="146">
        <v>2.5</v>
      </c>
      <c r="N133" s="146">
        <v>2.5</v>
      </c>
      <c r="O133" s="146">
        <v>2.5</v>
      </c>
      <c r="P133" s="146">
        <f t="shared" si="14"/>
        <v>13</v>
      </c>
      <c r="Q133" s="146">
        <f t="shared" si="15"/>
        <v>0.65</v>
      </c>
      <c r="R133" s="108">
        <f t="shared" si="19"/>
        <v>1.325</v>
      </c>
      <c r="S133" s="108">
        <f t="shared" si="19"/>
        <v>1.5</v>
      </c>
      <c r="T133" s="108">
        <f t="shared" si="19"/>
        <v>1.175</v>
      </c>
      <c r="U133" s="108">
        <f t="shared" si="19"/>
        <v>1.4749999999999999</v>
      </c>
      <c r="V133" s="108">
        <f t="shared" si="19"/>
        <v>1.625</v>
      </c>
      <c r="W133" s="26">
        <f t="shared" si="16"/>
        <v>56</v>
      </c>
      <c r="X133" s="150">
        <f t="shared" si="17"/>
        <v>11.200000000000001</v>
      </c>
      <c r="Y133" s="128">
        <v>48</v>
      </c>
      <c r="Z133" s="144">
        <f t="shared" si="18"/>
        <v>38.400000000000006</v>
      </c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3"/>
    </row>
    <row r="134" spans="1:44" s="111" customFormat="1" x14ac:dyDescent="0.3">
      <c r="A134" s="148">
        <v>128</v>
      </c>
      <c r="B134" s="121">
        <v>671328</v>
      </c>
      <c r="C134" s="122" t="s">
        <v>235</v>
      </c>
      <c r="D134" s="121">
        <v>12.5</v>
      </c>
      <c r="E134" s="121">
        <v>6</v>
      </c>
      <c r="F134" s="122">
        <v>8</v>
      </c>
      <c r="G134" s="145">
        <v>7</v>
      </c>
      <c r="H134" s="145">
        <v>6</v>
      </c>
      <c r="I134" s="145">
        <f t="shared" si="12"/>
        <v>39.5</v>
      </c>
      <c r="J134" s="145">
        <f t="shared" si="13"/>
        <v>5.9249999999999998</v>
      </c>
      <c r="K134" s="146">
        <v>1.5</v>
      </c>
      <c r="L134" s="146">
        <v>2</v>
      </c>
      <c r="M134" s="146">
        <v>3</v>
      </c>
      <c r="N134" s="146">
        <v>4</v>
      </c>
      <c r="O134" s="146">
        <v>3</v>
      </c>
      <c r="P134" s="146">
        <f t="shared" si="14"/>
        <v>13.5</v>
      </c>
      <c r="Q134" s="146">
        <f t="shared" si="15"/>
        <v>0.67500000000000004</v>
      </c>
      <c r="R134" s="108">
        <f t="shared" si="19"/>
        <v>1.95</v>
      </c>
      <c r="S134" s="108">
        <f t="shared" si="19"/>
        <v>0.99999999999999989</v>
      </c>
      <c r="T134" s="108">
        <f t="shared" si="19"/>
        <v>1.35</v>
      </c>
      <c r="U134" s="108">
        <f t="shared" si="19"/>
        <v>1.25</v>
      </c>
      <c r="V134" s="108">
        <f t="shared" si="19"/>
        <v>1.0499999999999998</v>
      </c>
      <c r="W134" s="26">
        <f t="shared" si="16"/>
        <v>53</v>
      </c>
      <c r="X134" s="150">
        <f t="shared" si="17"/>
        <v>10.600000000000001</v>
      </c>
      <c r="Y134" s="128">
        <v>49</v>
      </c>
      <c r="Z134" s="144">
        <f t="shared" si="18"/>
        <v>39.200000000000003</v>
      </c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3"/>
    </row>
    <row r="135" spans="1:44" s="111" customFormat="1" x14ac:dyDescent="0.3">
      <c r="A135" s="148">
        <v>129</v>
      </c>
      <c r="B135" s="121">
        <v>671329</v>
      </c>
      <c r="C135" s="122" t="s">
        <v>236</v>
      </c>
      <c r="D135" s="121">
        <v>13</v>
      </c>
      <c r="E135" s="121">
        <v>14</v>
      </c>
      <c r="F135" s="122">
        <v>12</v>
      </c>
      <c r="G135" s="145">
        <v>11</v>
      </c>
      <c r="H135" s="145">
        <v>10</v>
      </c>
      <c r="I135" s="145">
        <f t="shared" si="12"/>
        <v>60</v>
      </c>
      <c r="J135" s="145">
        <f t="shared" si="13"/>
        <v>9</v>
      </c>
      <c r="K135" s="146">
        <v>2.5</v>
      </c>
      <c r="L135" s="146">
        <v>4</v>
      </c>
      <c r="M135" s="146">
        <v>4.5</v>
      </c>
      <c r="N135" s="146">
        <v>3</v>
      </c>
      <c r="O135" s="146">
        <v>2</v>
      </c>
      <c r="P135" s="146">
        <f t="shared" si="14"/>
        <v>16</v>
      </c>
      <c r="Q135" s="146">
        <f t="shared" si="15"/>
        <v>0.8</v>
      </c>
      <c r="R135" s="108">
        <f t="shared" si="19"/>
        <v>2.0750000000000002</v>
      </c>
      <c r="S135" s="108">
        <f t="shared" si="19"/>
        <v>2.3000000000000003</v>
      </c>
      <c r="T135" s="108">
        <f t="shared" si="19"/>
        <v>2.0249999999999999</v>
      </c>
      <c r="U135" s="108">
        <f t="shared" si="19"/>
        <v>1.7999999999999998</v>
      </c>
      <c r="V135" s="108">
        <f t="shared" si="19"/>
        <v>1.6</v>
      </c>
      <c r="W135" s="26">
        <f t="shared" si="16"/>
        <v>76</v>
      </c>
      <c r="X135" s="150">
        <f t="shared" si="17"/>
        <v>15.200000000000001</v>
      </c>
      <c r="Y135" s="128">
        <v>2</v>
      </c>
      <c r="Z135" s="144">
        <f t="shared" si="18"/>
        <v>1.6</v>
      </c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3"/>
    </row>
    <row r="136" spans="1:44" s="111" customFormat="1" x14ac:dyDescent="0.3">
      <c r="A136" s="148">
        <v>130</v>
      </c>
      <c r="B136" s="121">
        <v>671330</v>
      </c>
      <c r="C136" s="122" t="s">
        <v>237</v>
      </c>
      <c r="D136" s="121">
        <v>2</v>
      </c>
      <c r="E136" s="121">
        <v>3</v>
      </c>
      <c r="F136" s="122">
        <v>1.5</v>
      </c>
      <c r="G136" s="145">
        <v>3</v>
      </c>
      <c r="H136" s="145">
        <v>2</v>
      </c>
      <c r="I136" s="145">
        <f t="shared" ref="I136:I164" si="20">SUM(D136:H136)</f>
        <v>11.5</v>
      </c>
      <c r="J136" s="145">
        <f t="shared" ref="J136:J199" si="21">I136*0.15</f>
        <v>1.7249999999999999</v>
      </c>
      <c r="K136" s="146">
        <v>1</v>
      </c>
      <c r="L136" s="146">
        <v>1</v>
      </c>
      <c r="M136" s="146">
        <v>1</v>
      </c>
      <c r="N136" s="146">
        <v>1</v>
      </c>
      <c r="O136" s="146">
        <v>1</v>
      </c>
      <c r="P136" s="146">
        <f t="shared" ref="P136:P199" si="22">SUM(K136:O136)</f>
        <v>5</v>
      </c>
      <c r="Q136" s="146">
        <f t="shared" ref="Q136:Q199" si="23">P136*0.05</f>
        <v>0.25</v>
      </c>
      <c r="R136" s="108">
        <f t="shared" si="19"/>
        <v>0.35</v>
      </c>
      <c r="S136" s="108">
        <f t="shared" si="19"/>
        <v>0.49999999999999994</v>
      </c>
      <c r="T136" s="108">
        <f t="shared" si="19"/>
        <v>0.27499999999999997</v>
      </c>
      <c r="U136" s="108">
        <f t="shared" si="19"/>
        <v>0.49999999999999994</v>
      </c>
      <c r="V136" s="108">
        <f t="shared" si="19"/>
        <v>0.35</v>
      </c>
      <c r="W136" s="26">
        <f t="shared" ref="W136:W199" si="24">I136+P136</f>
        <v>16.5</v>
      </c>
      <c r="X136" s="150">
        <f t="shared" ref="X136:X199" si="25">W136*0.2</f>
        <v>3.3000000000000003</v>
      </c>
      <c r="Y136" s="128">
        <v>70</v>
      </c>
      <c r="Z136" s="144">
        <f t="shared" ref="Z136:Z199" si="26">Y136*0.8</f>
        <v>56</v>
      </c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3"/>
    </row>
    <row r="137" spans="1:44" s="111" customFormat="1" x14ac:dyDescent="0.3">
      <c r="A137" s="148">
        <v>131</v>
      </c>
      <c r="B137" s="121">
        <v>671331</v>
      </c>
      <c r="C137" s="122" t="s">
        <v>238</v>
      </c>
      <c r="D137" s="121">
        <v>10.5</v>
      </c>
      <c r="E137" s="121">
        <v>9</v>
      </c>
      <c r="F137" s="122">
        <v>12</v>
      </c>
      <c r="G137" s="145">
        <v>10</v>
      </c>
      <c r="H137" s="145">
        <v>11</v>
      </c>
      <c r="I137" s="145">
        <f t="shared" si="20"/>
        <v>52.5</v>
      </c>
      <c r="J137" s="145">
        <f t="shared" si="21"/>
        <v>7.875</v>
      </c>
      <c r="K137" s="146">
        <v>1.5</v>
      </c>
      <c r="L137" s="146">
        <v>2.5</v>
      </c>
      <c r="M137" s="146">
        <v>3.5</v>
      </c>
      <c r="N137" s="146">
        <v>2</v>
      </c>
      <c r="O137" s="146">
        <v>4</v>
      </c>
      <c r="P137" s="146">
        <f t="shared" si="22"/>
        <v>13.5</v>
      </c>
      <c r="Q137" s="146">
        <f t="shared" si="23"/>
        <v>0.67500000000000004</v>
      </c>
      <c r="R137" s="108">
        <f t="shared" si="19"/>
        <v>1.65</v>
      </c>
      <c r="S137" s="108">
        <f t="shared" si="19"/>
        <v>1.4749999999999999</v>
      </c>
      <c r="T137" s="108">
        <f t="shared" si="19"/>
        <v>1.9749999999999999</v>
      </c>
      <c r="U137" s="108">
        <f t="shared" si="19"/>
        <v>1.6</v>
      </c>
      <c r="V137" s="108">
        <f t="shared" si="19"/>
        <v>1.8499999999999999</v>
      </c>
      <c r="W137" s="26">
        <f t="shared" si="24"/>
        <v>66</v>
      </c>
      <c r="X137" s="150">
        <f t="shared" si="25"/>
        <v>13.200000000000001</v>
      </c>
      <c r="Y137" s="128">
        <v>12</v>
      </c>
      <c r="Z137" s="144">
        <f t="shared" si="26"/>
        <v>9.6000000000000014</v>
      </c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3"/>
    </row>
    <row r="138" spans="1:44" s="111" customFormat="1" x14ac:dyDescent="0.3">
      <c r="A138" s="148">
        <v>132</v>
      </c>
      <c r="B138" s="121">
        <v>671332</v>
      </c>
      <c r="C138" s="122" t="s">
        <v>239</v>
      </c>
      <c r="D138" s="121">
        <v>13</v>
      </c>
      <c r="E138" s="121">
        <v>14</v>
      </c>
      <c r="F138" s="122">
        <v>12</v>
      </c>
      <c r="G138" s="145">
        <v>15</v>
      </c>
      <c r="H138" s="145">
        <v>10</v>
      </c>
      <c r="I138" s="145">
        <f t="shared" si="20"/>
        <v>64</v>
      </c>
      <c r="J138" s="145">
        <f t="shared" si="21"/>
        <v>9.6</v>
      </c>
      <c r="K138" s="146">
        <v>4</v>
      </c>
      <c r="L138" s="146">
        <v>2.5</v>
      </c>
      <c r="M138" s="146">
        <v>3</v>
      </c>
      <c r="N138" s="146">
        <v>4</v>
      </c>
      <c r="O138" s="146">
        <v>5</v>
      </c>
      <c r="P138" s="146">
        <f t="shared" si="22"/>
        <v>18.5</v>
      </c>
      <c r="Q138" s="146">
        <f t="shared" si="23"/>
        <v>0.92500000000000004</v>
      </c>
      <c r="R138" s="108">
        <f t="shared" si="19"/>
        <v>2.15</v>
      </c>
      <c r="S138" s="108">
        <f t="shared" si="19"/>
        <v>2.2250000000000001</v>
      </c>
      <c r="T138" s="108">
        <f t="shared" si="19"/>
        <v>1.9499999999999997</v>
      </c>
      <c r="U138" s="108">
        <f t="shared" si="19"/>
        <v>2.4500000000000002</v>
      </c>
      <c r="V138" s="108">
        <f t="shared" si="19"/>
        <v>1.75</v>
      </c>
      <c r="W138" s="26">
        <f t="shared" si="24"/>
        <v>82.5</v>
      </c>
      <c r="X138" s="150">
        <f t="shared" si="25"/>
        <v>16.5</v>
      </c>
      <c r="Y138" s="128">
        <v>64</v>
      </c>
      <c r="Z138" s="144">
        <f t="shared" si="26"/>
        <v>51.2</v>
      </c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3"/>
    </row>
    <row r="139" spans="1:44" s="111" customFormat="1" x14ac:dyDescent="0.3">
      <c r="A139" s="148">
        <v>133</v>
      </c>
      <c r="B139" s="121">
        <v>671333</v>
      </c>
      <c r="C139" s="122" t="s">
        <v>240</v>
      </c>
      <c r="D139" s="121">
        <v>13</v>
      </c>
      <c r="E139" s="121">
        <v>10</v>
      </c>
      <c r="F139" s="122">
        <v>12</v>
      </c>
      <c r="G139" s="145">
        <v>14</v>
      </c>
      <c r="H139" s="145">
        <v>19</v>
      </c>
      <c r="I139" s="145">
        <f t="shared" si="20"/>
        <v>68</v>
      </c>
      <c r="J139" s="145">
        <f t="shared" si="21"/>
        <v>10.199999999999999</v>
      </c>
      <c r="K139" s="146">
        <v>2.5</v>
      </c>
      <c r="L139" s="146">
        <v>3</v>
      </c>
      <c r="M139" s="146">
        <v>4</v>
      </c>
      <c r="N139" s="146">
        <v>4.5</v>
      </c>
      <c r="O139" s="146">
        <v>4</v>
      </c>
      <c r="P139" s="146">
        <f t="shared" si="22"/>
        <v>18</v>
      </c>
      <c r="Q139" s="146">
        <f t="shared" si="23"/>
        <v>0.9</v>
      </c>
      <c r="R139" s="108">
        <f t="shared" si="19"/>
        <v>2.0750000000000002</v>
      </c>
      <c r="S139" s="108">
        <f t="shared" si="19"/>
        <v>1.65</v>
      </c>
      <c r="T139" s="108">
        <f t="shared" si="19"/>
        <v>1.9999999999999998</v>
      </c>
      <c r="U139" s="108">
        <f t="shared" si="19"/>
        <v>2.3250000000000002</v>
      </c>
      <c r="V139" s="108">
        <f t="shared" si="19"/>
        <v>3.0500000000000003</v>
      </c>
      <c r="W139" s="26">
        <f t="shared" si="24"/>
        <v>86</v>
      </c>
      <c r="X139" s="150">
        <f t="shared" si="25"/>
        <v>17.2</v>
      </c>
      <c r="Y139" s="128">
        <v>68</v>
      </c>
      <c r="Z139" s="144">
        <f t="shared" si="26"/>
        <v>54.400000000000006</v>
      </c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3"/>
    </row>
    <row r="140" spans="1:44" s="111" customFormat="1" x14ac:dyDescent="0.3">
      <c r="A140" s="148">
        <v>134</v>
      </c>
      <c r="B140" s="121">
        <v>671334</v>
      </c>
      <c r="C140" s="122" t="s">
        <v>241</v>
      </c>
      <c r="D140" s="121">
        <v>2</v>
      </c>
      <c r="E140" s="121">
        <v>3</v>
      </c>
      <c r="F140" s="122">
        <v>0</v>
      </c>
      <c r="G140" s="145">
        <v>3</v>
      </c>
      <c r="H140" s="145">
        <v>2</v>
      </c>
      <c r="I140" s="145">
        <f t="shared" si="20"/>
        <v>10</v>
      </c>
      <c r="J140" s="145">
        <f t="shared" si="21"/>
        <v>1.5</v>
      </c>
      <c r="K140" s="146">
        <v>1</v>
      </c>
      <c r="L140" s="146">
        <v>1</v>
      </c>
      <c r="M140" s="146">
        <v>1</v>
      </c>
      <c r="N140" s="146">
        <v>2</v>
      </c>
      <c r="O140" s="146">
        <v>3</v>
      </c>
      <c r="P140" s="146">
        <f t="shared" si="22"/>
        <v>8</v>
      </c>
      <c r="Q140" s="146">
        <f t="shared" si="23"/>
        <v>0.4</v>
      </c>
      <c r="R140" s="108">
        <f t="shared" si="19"/>
        <v>0.35</v>
      </c>
      <c r="S140" s="108">
        <f t="shared" si="19"/>
        <v>0.49999999999999994</v>
      </c>
      <c r="T140" s="108">
        <f t="shared" si="19"/>
        <v>0.05</v>
      </c>
      <c r="U140" s="108">
        <f t="shared" si="19"/>
        <v>0.54999999999999993</v>
      </c>
      <c r="V140" s="108">
        <f t="shared" si="19"/>
        <v>0.45</v>
      </c>
      <c r="W140" s="26">
        <f t="shared" si="24"/>
        <v>18</v>
      </c>
      <c r="X140" s="150">
        <f t="shared" si="25"/>
        <v>3.6</v>
      </c>
      <c r="Y140" s="128">
        <v>7</v>
      </c>
      <c r="Z140" s="144">
        <f t="shared" si="26"/>
        <v>5.6000000000000005</v>
      </c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3"/>
    </row>
    <row r="141" spans="1:44" s="111" customFormat="1" x14ac:dyDescent="0.3">
      <c r="A141" s="148">
        <v>135</v>
      </c>
      <c r="B141" s="121">
        <v>671335</v>
      </c>
      <c r="C141" s="122" t="s">
        <v>242</v>
      </c>
      <c r="D141" s="121">
        <v>9</v>
      </c>
      <c r="E141" s="121">
        <v>8</v>
      </c>
      <c r="F141" s="122">
        <v>9</v>
      </c>
      <c r="G141" s="145">
        <v>8</v>
      </c>
      <c r="H141" s="145">
        <v>9</v>
      </c>
      <c r="I141" s="145">
        <f t="shared" si="20"/>
        <v>43</v>
      </c>
      <c r="J141" s="145">
        <f t="shared" si="21"/>
        <v>6.45</v>
      </c>
      <c r="K141" s="146">
        <v>2.5</v>
      </c>
      <c r="L141" s="146">
        <v>3</v>
      </c>
      <c r="M141" s="146">
        <v>4.5</v>
      </c>
      <c r="N141" s="146">
        <v>3</v>
      </c>
      <c r="O141" s="146">
        <v>4</v>
      </c>
      <c r="P141" s="146">
        <f t="shared" si="22"/>
        <v>17</v>
      </c>
      <c r="Q141" s="146">
        <f t="shared" si="23"/>
        <v>0.85000000000000009</v>
      </c>
      <c r="R141" s="108">
        <f t="shared" si="19"/>
        <v>1.4749999999999999</v>
      </c>
      <c r="S141" s="108">
        <f t="shared" si="19"/>
        <v>1.35</v>
      </c>
      <c r="T141" s="108">
        <f t="shared" si="19"/>
        <v>1.575</v>
      </c>
      <c r="U141" s="108">
        <f t="shared" si="19"/>
        <v>1.35</v>
      </c>
      <c r="V141" s="108">
        <f t="shared" si="19"/>
        <v>1.5499999999999998</v>
      </c>
      <c r="W141" s="26">
        <f t="shared" si="24"/>
        <v>60</v>
      </c>
      <c r="X141" s="150">
        <f t="shared" si="25"/>
        <v>12</v>
      </c>
      <c r="Y141" s="128">
        <v>46</v>
      </c>
      <c r="Z141" s="144">
        <f t="shared" si="26"/>
        <v>36.800000000000004</v>
      </c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3"/>
    </row>
    <row r="142" spans="1:44" s="111" customFormat="1" x14ac:dyDescent="0.3">
      <c r="A142" s="148">
        <v>136</v>
      </c>
      <c r="B142" s="121">
        <v>671336</v>
      </c>
      <c r="C142" s="122" t="s">
        <v>243</v>
      </c>
      <c r="D142" s="121">
        <v>8</v>
      </c>
      <c r="E142" s="121">
        <v>9</v>
      </c>
      <c r="F142" s="122">
        <v>9</v>
      </c>
      <c r="G142" s="145">
        <v>7</v>
      </c>
      <c r="H142" s="145">
        <v>9</v>
      </c>
      <c r="I142" s="145">
        <f t="shared" si="20"/>
        <v>42</v>
      </c>
      <c r="J142" s="145">
        <f t="shared" si="21"/>
        <v>6.3</v>
      </c>
      <c r="K142" s="146">
        <v>2</v>
      </c>
      <c r="L142" s="146">
        <v>2.5</v>
      </c>
      <c r="M142" s="146">
        <v>3</v>
      </c>
      <c r="N142" s="146">
        <v>4</v>
      </c>
      <c r="O142" s="146">
        <v>2</v>
      </c>
      <c r="P142" s="146">
        <f t="shared" si="22"/>
        <v>13.5</v>
      </c>
      <c r="Q142" s="146">
        <f t="shared" si="23"/>
        <v>0.67500000000000004</v>
      </c>
      <c r="R142" s="108">
        <f t="shared" si="19"/>
        <v>1.3</v>
      </c>
      <c r="S142" s="108">
        <f t="shared" si="19"/>
        <v>1.4749999999999999</v>
      </c>
      <c r="T142" s="108">
        <f t="shared" si="19"/>
        <v>1.5</v>
      </c>
      <c r="U142" s="108">
        <f t="shared" si="19"/>
        <v>1.25</v>
      </c>
      <c r="V142" s="108">
        <f t="shared" si="19"/>
        <v>1.45</v>
      </c>
      <c r="W142" s="26">
        <f t="shared" si="24"/>
        <v>55.5</v>
      </c>
      <c r="X142" s="150">
        <f t="shared" si="25"/>
        <v>11.100000000000001</v>
      </c>
      <c r="Y142" s="128">
        <v>49</v>
      </c>
      <c r="Z142" s="144">
        <f t="shared" si="26"/>
        <v>39.200000000000003</v>
      </c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3"/>
    </row>
    <row r="143" spans="1:44" s="111" customFormat="1" x14ac:dyDescent="0.3">
      <c r="A143" s="148">
        <v>137</v>
      </c>
      <c r="B143" s="121">
        <v>671337</v>
      </c>
      <c r="C143" s="122" t="s">
        <v>244</v>
      </c>
      <c r="D143" s="121">
        <v>10</v>
      </c>
      <c r="E143" s="121">
        <v>8</v>
      </c>
      <c r="F143" s="122">
        <v>9</v>
      </c>
      <c r="G143" s="145">
        <v>8</v>
      </c>
      <c r="H143" s="145">
        <v>9</v>
      </c>
      <c r="I143" s="145">
        <f t="shared" si="20"/>
        <v>44</v>
      </c>
      <c r="J143" s="145">
        <f t="shared" si="21"/>
        <v>6.6</v>
      </c>
      <c r="K143" s="146">
        <v>2</v>
      </c>
      <c r="L143" s="146">
        <v>2.5</v>
      </c>
      <c r="M143" s="146">
        <v>4</v>
      </c>
      <c r="N143" s="146">
        <v>3</v>
      </c>
      <c r="O143" s="146">
        <v>4</v>
      </c>
      <c r="P143" s="146">
        <f t="shared" si="22"/>
        <v>15.5</v>
      </c>
      <c r="Q143" s="146">
        <f t="shared" si="23"/>
        <v>0.77500000000000002</v>
      </c>
      <c r="R143" s="108">
        <f t="shared" si="19"/>
        <v>1.6</v>
      </c>
      <c r="S143" s="108">
        <f t="shared" si="19"/>
        <v>1.325</v>
      </c>
      <c r="T143" s="108">
        <f t="shared" si="19"/>
        <v>1.5499999999999998</v>
      </c>
      <c r="U143" s="108">
        <f t="shared" si="19"/>
        <v>1.35</v>
      </c>
      <c r="V143" s="108">
        <f t="shared" si="19"/>
        <v>1.5499999999999998</v>
      </c>
      <c r="W143" s="26">
        <f t="shared" si="24"/>
        <v>59.5</v>
      </c>
      <c r="X143" s="150">
        <f t="shared" si="25"/>
        <v>11.9</v>
      </c>
      <c r="Y143" s="128">
        <v>40</v>
      </c>
      <c r="Z143" s="144">
        <f t="shared" si="26"/>
        <v>32</v>
      </c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3"/>
    </row>
    <row r="144" spans="1:44" s="111" customFormat="1" x14ac:dyDescent="0.3">
      <c r="A144" s="148">
        <v>138</v>
      </c>
      <c r="B144" s="121">
        <v>671338</v>
      </c>
      <c r="C144" s="122" t="s">
        <v>245</v>
      </c>
      <c r="D144" s="121"/>
      <c r="E144" s="121"/>
      <c r="F144" s="122"/>
      <c r="G144" s="145"/>
      <c r="H144" s="145"/>
      <c r="I144" s="145"/>
      <c r="J144" s="145"/>
      <c r="K144" s="146"/>
      <c r="L144" s="146"/>
      <c r="M144" s="146"/>
      <c r="N144" s="146"/>
      <c r="O144" s="146"/>
      <c r="P144" s="146">
        <f t="shared" si="22"/>
        <v>0</v>
      </c>
      <c r="Q144" s="146">
        <f t="shared" si="23"/>
        <v>0</v>
      </c>
      <c r="R144" s="108">
        <f t="shared" si="19"/>
        <v>0</v>
      </c>
      <c r="S144" s="108">
        <f t="shared" si="19"/>
        <v>0</v>
      </c>
      <c r="T144" s="108">
        <f t="shared" si="19"/>
        <v>0</v>
      </c>
      <c r="U144" s="108">
        <f t="shared" si="19"/>
        <v>0</v>
      </c>
      <c r="V144" s="108">
        <f t="shared" si="19"/>
        <v>0</v>
      </c>
      <c r="W144" s="26">
        <f t="shared" si="24"/>
        <v>0</v>
      </c>
      <c r="X144" s="150">
        <f t="shared" si="25"/>
        <v>0</v>
      </c>
      <c r="Y144" s="128" t="s">
        <v>105</v>
      </c>
      <c r="Z144" s="144" t="e">
        <f t="shared" si="26"/>
        <v>#VALUE!</v>
      </c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3"/>
    </row>
    <row r="145" spans="1:44" s="111" customFormat="1" x14ac:dyDescent="0.3">
      <c r="A145" s="148">
        <v>139</v>
      </c>
      <c r="B145" s="121">
        <v>671339</v>
      </c>
      <c r="C145" s="122" t="s">
        <v>246</v>
      </c>
      <c r="D145" s="121">
        <v>10</v>
      </c>
      <c r="E145" s="121">
        <v>8</v>
      </c>
      <c r="F145" s="122">
        <v>9</v>
      </c>
      <c r="G145" s="145">
        <v>8</v>
      </c>
      <c r="H145" s="145">
        <v>9</v>
      </c>
      <c r="I145" s="145">
        <f t="shared" si="20"/>
        <v>44</v>
      </c>
      <c r="J145" s="145">
        <f t="shared" si="21"/>
        <v>6.6</v>
      </c>
      <c r="K145" s="146">
        <v>2</v>
      </c>
      <c r="L145" s="146">
        <v>2.5</v>
      </c>
      <c r="M145" s="146">
        <v>3</v>
      </c>
      <c r="N145" s="146">
        <v>2</v>
      </c>
      <c r="O145" s="146">
        <v>1.5</v>
      </c>
      <c r="P145" s="146">
        <f t="shared" si="22"/>
        <v>11</v>
      </c>
      <c r="Q145" s="146">
        <f t="shared" si="23"/>
        <v>0.55000000000000004</v>
      </c>
      <c r="R145" s="108">
        <f t="shared" si="19"/>
        <v>1.6</v>
      </c>
      <c r="S145" s="108">
        <f t="shared" si="19"/>
        <v>1.325</v>
      </c>
      <c r="T145" s="108">
        <f t="shared" si="19"/>
        <v>1.5</v>
      </c>
      <c r="U145" s="108">
        <f t="shared" si="19"/>
        <v>1.3</v>
      </c>
      <c r="V145" s="108">
        <f t="shared" si="19"/>
        <v>1.4249999999999998</v>
      </c>
      <c r="W145" s="26">
        <f t="shared" si="24"/>
        <v>55</v>
      </c>
      <c r="X145" s="150">
        <f t="shared" si="25"/>
        <v>11</v>
      </c>
      <c r="Y145" s="128">
        <v>43</v>
      </c>
      <c r="Z145" s="144">
        <f t="shared" si="26"/>
        <v>34.4</v>
      </c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3"/>
    </row>
    <row r="146" spans="1:44" s="111" customFormat="1" x14ac:dyDescent="0.3">
      <c r="A146" s="148">
        <v>140</v>
      </c>
      <c r="B146" s="121">
        <v>671340</v>
      </c>
      <c r="C146" s="122" t="s">
        <v>247</v>
      </c>
      <c r="D146" s="121">
        <v>9</v>
      </c>
      <c r="E146" s="121">
        <v>10</v>
      </c>
      <c r="F146" s="122">
        <v>8</v>
      </c>
      <c r="G146" s="145">
        <v>9</v>
      </c>
      <c r="H146" s="145">
        <v>8</v>
      </c>
      <c r="I146" s="145">
        <f t="shared" si="20"/>
        <v>44</v>
      </c>
      <c r="J146" s="145">
        <f t="shared" si="21"/>
        <v>6.6</v>
      </c>
      <c r="K146" s="146">
        <v>2.5</v>
      </c>
      <c r="L146" s="146">
        <v>3</v>
      </c>
      <c r="M146" s="146">
        <v>2</v>
      </c>
      <c r="N146" s="146">
        <v>1</v>
      </c>
      <c r="O146" s="146">
        <v>2</v>
      </c>
      <c r="P146" s="146">
        <f t="shared" si="22"/>
        <v>10.5</v>
      </c>
      <c r="Q146" s="146">
        <f t="shared" si="23"/>
        <v>0.52500000000000002</v>
      </c>
      <c r="R146" s="108">
        <f t="shared" si="19"/>
        <v>1.4749999999999999</v>
      </c>
      <c r="S146" s="108">
        <f t="shared" si="19"/>
        <v>1.65</v>
      </c>
      <c r="T146" s="108">
        <f t="shared" si="19"/>
        <v>1.3</v>
      </c>
      <c r="U146" s="108">
        <f t="shared" si="19"/>
        <v>1.4</v>
      </c>
      <c r="V146" s="108">
        <f t="shared" si="19"/>
        <v>1.3</v>
      </c>
      <c r="W146" s="26">
        <f t="shared" si="24"/>
        <v>54.5</v>
      </c>
      <c r="X146" s="150">
        <f t="shared" si="25"/>
        <v>10.9</v>
      </c>
      <c r="Y146" s="128">
        <v>40</v>
      </c>
      <c r="Z146" s="144">
        <f t="shared" si="26"/>
        <v>32</v>
      </c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3"/>
    </row>
    <row r="147" spans="1:44" s="111" customFormat="1" x14ac:dyDescent="0.3">
      <c r="A147" s="148">
        <v>141</v>
      </c>
      <c r="B147" s="121">
        <v>671341</v>
      </c>
      <c r="C147" s="122" t="s">
        <v>248</v>
      </c>
      <c r="D147" s="121"/>
      <c r="E147" s="121"/>
      <c r="F147" s="122"/>
      <c r="G147" s="145"/>
      <c r="H147" s="145"/>
      <c r="I147" s="145">
        <f t="shared" si="20"/>
        <v>0</v>
      </c>
      <c r="J147" s="145">
        <f t="shared" si="21"/>
        <v>0</v>
      </c>
      <c r="K147" s="146"/>
      <c r="L147" s="146"/>
      <c r="M147" s="146"/>
      <c r="N147" s="146"/>
      <c r="O147" s="146"/>
      <c r="P147" s="146">
        <f t="shared" si="22"/>
        <v>0</v>
      </c>
      <c r="Q147" s="146">
        <f t="shared" si="23"/>
        <v>0</v>
      </c>
      <c r="R147" s="108">
        <f t="shared" si="19"/>
        <v>0</v>
      </c>
      <c r="S147" s="108">
        <f t="shared" si="19"/>
        <v>0</v>
      </c>
      <c r="T147" s="108">
        <f t="shared" si="19"/>
        <v>0</v>
      </c>
      <c r="U147" s="108">
        <f t="shared" si="19"/>
        <v>0</v>
      </c>
      <c r="V147" s="108">
        <f t="shared" si="19"/>
        <v>0</v>
      </c>
      <c r="W147" s="26">
        <f t="shared" si="24"/>
        <v>0</v>
      </c>
      <c r="X147" s="150">
        <f t="shared" si="25"/>
        <v>0</v>
      </c>
      <c r="Y147" s="128" t="s">
        <v>105</v>
      </c>
      <c r="Z147" s="144" t="e">
        <f t="shared" si="26"/>
        <v>#VALUE!</v>
      </c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3"/>
    </row>
    <row r="148" spans="1:44" s="111" customFormat="1" x14ac:dyDescent="0.3">
      <c r="A148" s="148">
        <v>142</v>
      </c>
      <c r="B148" s="121">
        <v>671342</v>
      </c>
      <c r="C148" s="122" t="s">
        <v>249</v>
      </c>
      <c r="D148" s="121">
        <v>13</v>
      </c>
      <c r="E148" s="121">
        <v>14</v>
      </c>
      <c r="F148" s="122">
        <v>12</v>
      </c>
      <c r="G148" s="145">
        <v>12</v>
      </c>
      <c r="H148" s="145">
        <v>13</v>
      </c>
      <c r="I148" s="145">
        <f>SUM(D148:H148)</f>
        <v>64</v>
      </c>
      <c r="J148" s="145">
        <f t="shared" si="21"/>
        <v>9.6</v>
      </c>
      <c r="K148" s="146">
        <v>4</v>
      </c>
      <c r="L148" s="146">
        <v>4.5</v>
      </c>
      <c r="M148" s="146">
        <v>3</v>
      </c>
      <c r="N148" s="146">
        <v>4</v>
      </c>
      <c r="O148" s="146">
        <v>3</v>
      </c>
      <c r="P148" s="146">
        <f t="shared" si="22"/>
        <v>18.5</v>
      </c>
      <c r="Q148" s="146">
        <f t="shared" si="23"/>
        <v>0.92500000000000004</v>
      </c>
      <c r="R148" s="108">
        <f t="shared" si="19"/>
        <v>2.15</v>
      </c>
      <c r="S148" s="108">
        <f t="shared" si="19"/>
        <v>2.3250000000000002</v>
      </c>
      <c r="T148" s="108">
        <f t="shared" si="19"/>
        <v>1.9499999999999997</v>
      </c>
      <c r="U148" s="108">
        <f t="shared" si="19"/>
        <v>1.9999999999999998</v>
      </c>
      <c r="V148" s="108">
        <f t="shared" si="19"/>
        <v>2.1</v>
      </c>
      <c r="W148" s="26">
        <f t="shared" si="24"/>
        <v>82.5</v>
      </c>
      <c r="X148" s="150">
        <f t="shared" si="25"/>
        <v>16.5</v>
      </c>
      <c r="Y148" s="128">
        <v>55</v>
      </c>
      <c r="Z148" s="144">
        <f t="shared" si="26"/>
        <v>44</v>
      </c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3"/>
    </row>
    <row r="149" spans="1:44" s="111" customFormat="1" x14ac:dyDescent="0.3">
      <c r="A149" s="148">
        <v>143</v>
      </c>
      <c r="B149" s="121">
        <v>671343</v>
      </c>
      <c r="C149" s="122" t="s">
        <v>250</v>
      </c>
      <c r="D149" s="121">
        <v>8</v>
      </c>
      <c r="E149" s="121">
        <v>8</v>
      </c>
      <c r="F149" s="122">
        <v>11</v>
      </c>
      <c r="G149" s="145">
        <v>9</v>
      </c>
      <c r="H149" s="145">
        <v>10</v>
      </c>
      <c r="I149" s="145">
        <f t="shared" si="20"/>
        <v>46</v>
      </c>
      <c r="J149" s="145">
        <f t="shared" si="21"/>
        <v>6.8999999999999995</v>
      </c>
      <c r="K149" s="146">
        <v>2</v>
      </c>
      <c r="L149" s="146">
        <v>2.5</v>
      </c>
      <c r="M149" s="146">
        <v>3</v>
      </c>
      <c r="N149" s="146">
        <v>2</v>
      </c>
      <c r="O149" s="146">
        <v>2</v>
      </c>
      <c r="P149" s="146">
        <f t="shared" si="22"/>
        <v>11.5</v>
      </c>
      <c r="Q149" s="146">
        <f t="shared" si="23"/>
        <v>0.57500000000000007</v>
      </c>
      <c r="R149" s="108">
        <f t="shared" si="19"/>
        <v>1.3</v>
      </c>
      <c r="S149" s="108">
        <f t="shared" si="19"/>
        <v>1.325</v>
      </c>
      <c r="T149" s="108">
        <f t="shared" si="19"/>
        <v>1.7999999999999998</v>
      </c>
      <c r="U149" s="108">
        <f t="shared" si="19"/>
        <v>1.45</v>
      </c>
      <c r="V149" s="108">
        <f t="shared" si="19"/>
        <v>1.6</v>
      </c>
      <c r="W149" s="26">
        <f t="shared" si="24"/>
        <v>57.5</v>
      </c>
      <c r="X149" s="150">
        <f t="shared" si="25"/>
        <v>11.5</v>
      </c>
      <c r="Y149" s="128">
        <v>43</v>
      </c>
      <c r="Z149" s="144">
        <f t="shared" si="26"/>
        <v>34.4</v>
      </c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3"/>
    </row>
    <row r="150" spans="1:44" s="111" customFormat="1" x14ac:dyDescent="0.3">
      <c r="A150" s="148">
        <v>144</v>
      </c>
      <c r="B150" s="121">
        <v>671344</v>
      </c>
      <c r="C150" s="122" t="s">
        <v>251</v>
      </c>
      <c r="D150" s="121">
        <v>3</v>
      </c>
      <c r="E150" s="121">
        <v>4</v>
      </c>
      <c r="F150" s="122">
        <v>3</v>
      </c>
      <c r="G150" s="145">
        <v>4</v>
      </c>
      <c r="H150" s="145">
        <v>5</v>
      </c>
      <c r="I150" s="145">
        <f t="shared" si="20"/>
        <v>19</v>
      </c>
      <c r="J150" s="145">
        <f t="shared" si="21"/>
        <v>2.85</v>
      </c>
      <c r="K150" s="146">
        <v>2.5</v>
      </c>
      <c r="L150" s="146">
        <v>3</v>
      </c>
      <c r="M150" s="146">
        <v>3</v>
      </c>
      <c r="N150" s="146">
        <v>5</v>
      </c>
      <c r="O150" s="146">
        <v>4</v>
      </c>
      <c r="P150" s="146">
        <f t="shared" si="22"/>
        <v>17.5</v>
      </c>
      <c r="Q150" s="146">
        <f t="shared" si="23"/>
        <v>0.875</v>
      </c>
      <c r="R150" s="108">
        <f t="shared" si="19"/>
        <v>0.57499999999999996</v>
      </c>
      <c r="S150" s="108">
        <f t="shared" si="19"/>
        <v>0.75</v>
      </c>
      <c r="T150" s="108">
        <f t="shared" si="19"/>
        <v>0.6</v>
      </c>
      <c r="U150" s="108">
        <f t="shared" si="19"/>
        <v>0.85</v>
      </c>
      <c r="V150" s="108">
        <f t="shared" si="19"/>
        <v>0.95</v>
      </c>
      <c r="W150" s="26">
        <f t="shared" si="24"/>
        <v>36.5</v>
      </c>
      <c r="X150" s="150">
        <f t="shared" si="25"/>
        <v>7.3000000000000007</v>
      </c>
      <c r="Y150" s="128">
        <v>17</v>
      </c>
      <c r="Z150" s="144">
        <f t="shared" si="26"/>
        <v>13.600000000000001</v>
      </c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3"/>
    </row>
    <row r="151" spans="1:44" s="111" customFormat="1" x14ac:dyDescent="0.3">
      <c r="A151" s="148">
        <v>145</v>
      </c>
      <c r="B151" s="121">
        <v>671345</v>
      </c>
      <c r="C151" s="122" t="s">
        <v>252</v>
      </c>
      <c r="D151" s="121">
        <v>2</v>
      </c>
      <c r="E151" s="121">
        <v>3</v>
      </c>
      <c r="F151" s="122">
        <v>3</v>
      </c>
      <c r="G151" s="145">
        <v>4</v>
      </c>
      <c r="H151" s="145">
        <v>5</v>
      </c>
      <c r="I151" s="145">
        <f t="shared" si="20"/>
        <v>17</v>
      </c>
      <c r="J151" s="145">
        <f t="shared" si="21"/>
        <v>2.5499999999999998</v>
      </c>
      <c r="K151" s="146">
        <v>2.5</v>
      </c>
      <c r="L151" s="146">
        <v>3</v>
      </c>
      <c r="M151" s="146">
        <v>4</v>
      </c>
      <c r="N151" s="146">
        <v>3</v>
      </c>
      <c r="O151" s="146">
        <v>4</v>
      </c>
      <c r="P151" s="146">
        <f t="shared" si="22"/>
        <v>16.5</v>
      </c>
      <c r="Q151" s="146">
        <f t="shared" si="23"/>
        <v>0.82500000000000007</v>
      </c>
      <c r="R151" s="108">
        <f t="shared" si="19"/>
        <v>0.42499999999999999</v>
      </c>
      <c r="S151" s="108">
        <f t="shared" si="19"/>
        <v>0.6</v>
      </c>
      <c r="T151" s="108">
        <f t="shared" si="19"/>
        <v>0.64999999999999991</v>
      </c>
      <c r="U151" s="108">
        <f t="shared" si="19"/>
        <v>0.75</v>
      </c>
      <c r="V151" s="108">
        <f t="shared" si="19"/>
        <v>0.95</v>
      </c>
      <c r="W151" s="26">
        <f t="shared" si="24"/>
        <v>33.5</v>
      </c>
      <c r="X151" s="150">
        <f t="shared" si="25"/>
        <v>6.7</v>
      </c>
      <c r="Y151" s="128">
        <v>9</v>
      </c>
      <c r="Z151" s="144">
        <f t="shared" si="26"/>
        <v>7.2</v>
      </c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3"/>
    </row>
    <row r="152" spans="1:44" s="111" customFormat="1" x14ac:dyDescent="0.3">
      <c r="A152" s="148">
        <v>146</v>
      </c>
      <c r="B152" s="121">
        <v>671346</v>
      </c>
      <c r="C152" s="122" t="s">
        <v>253</v>
      </c>
      <c r="D152" s="121">
        <v>12</v>
      </c>
      <c r="E152" s="121">
        <v>13</v>
      </c>
      <c r="F152" s="122">
        <v>14</v>
      </c>
      <c r="G152" s="145">
        <v>14</v>
      </c>
      <c r="H152" s="145">
        <v>10</v>
      </c>
      <c r="I152" s="145">
        <f t="shared" si="20"/>
        <v>63</v>
      </c>
      <c r="J152" s="145">
        <f t="shared" si="21"/>
        <v>9.4499999999999993</v>
      </c>
      <c r="K152" s="146">
        <v>2.5</v>
      </c>
      <c r="L152" s="146">
        <v>3</v>
      </c>
      <c r="M152" s="146">
        <v>4</v>
      </c>
      <c r="N152" s="146">
        <v>3</v>
      </c>
      <c r="O152" s="146">
        <v>4</v>
      </c>
      <c r="P152" s="146">
        <f t="shared" si="22"/>
        <v>16.5</v>
      </c>
      <c r="Q152" s="146">
        <f t="shared" si="23"/>
        <v>0.82500000000000007</v>
      </c>
      <c r="R152" s="108">
        <f t="shared" si="19"/>
        <v>1.9249999999999998</v>
      </c>
      <c r="S152" s="108">
        <f t="shared" si="19"/>
        <v>2.1</v>
      </c>
      <c r="T152" s="108">
        <f t="shared" si="19"/>
        <v>2.3000000000000003</v>
      </c>
      <c r="U152" s="108">
        <f t="shared" si="19"/>
        <v>2.25</v>
      </c>
      <c r="V152" s="108">
        <f t="shared" si="19"/>
        <v>1.7</v>
      </c>
      <c r="W152" s="26">
        <f t="shared" si="24"/>
        <v>79.5</v>
      </c>
      <c r="X152" s="150">
        <f t="shared" si="25"/>
        <v>15.9</v>
      </c>
      <c r="Y152" s="128">
        <v>65</v>
      </c>
      <c r="Z152" s="144">
        <f t="shared" si="26"/>
        <v>52</v>
      </c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3"/>
    </row>
    <row r="153" spans="1:44" s="111" customFormat="1" x14ac:dyDescent="0.3">
      <c r="A153" s="148">
        <v>147</v>
      </c>
      <c r="B153" s="121">
        <v>671347</v>
      </c>
      <c r="C153" s="122" t="s">
        <v>254</v>
      </c>
      <c r="D153" s="121">
        <v>2</v>
      </c>
      <c r="E153" s="121">
        <v>1</v>
      </c>
      <c r="F153" s="122">
        <v>3</v>
      </c>
      <c r="G153" s="145">
        <v>4</v>
      </c>
      <c r="H153" s="145">
        <v>5</v>
      </c>
      <c r="I153" s="145">
        <f t="shared" si="20"/>
        <v>15</v>
      </c>
      <c r="J153" s="145">
        <f t="shared" si="21"/>
        <v>2.25</v>
      </c>
      <c r="K153" s="146">
        <v>1</v>
      </c>
      <c r="L153" s="146">
        <v>1</v>
      </c>
      <c r="M153" s="146">
        <v>1</v>
      </c>
      <c r="N153" s="146">
        <v>2</v>
      </c>
      <c r="O153" s="146">
        <v>1</v>
      </c>
      <c r="P153" s="146">
        <f t="shared" si="22"/>
        <v>6</v>
      </c>
      <c r="Q153" s="146">
        <f t="shared" si="23"/>
        <v>0.30000000000000004</v>
      </c>
      <c r="R153" s="108">
        <f t="shared" si="19"/>
        <v>0.35</v>
      </c>
      <c r="S153" s="108">
        <f t="shared" si="19"/>
        <v>0.2</v>
      </c>
      <c r="T153" s="108">
        <f t="shared" si="19"/>
        <v>0.49999999999999994</v>
      </c>
      <c r="U153" s="108">
        <f t="shared" si="19"/>
        <v>0.7</v>
      </c>
      <c r="V153" s="108">
        <f t="shared" si="19"/>
        <v>0.8</v>
      </c>
      <c r="W153" s="26">
        <f t="shared" si="24"/>
        <v>21</v>
      </c>
      <c r="X153" s="150">
        <f t="shared" si="25"/>
        <v>4.2</v>
      </c>
      <c r="Y153" s="128">
        <v>2</v>
      </c>
      <c r="Z153" s="144">
        <f t="shared" si="26"/>
        <v>1.6</v>
      </c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3"/>
    </row>
    <row r="154" spans="1:44" s="111" customFormat="1" x14ac:dyDescent="0.3">
      <c r="A154" s="148">
        <v>148</v>
      </c>
      <c r="B154" s="121">
        <v>671348</v>
      </c>
      <c r="C154" s="122" t="s">
        <v>255</v>
      </c>
      <c r="D154" s="121">
        <v>13</v>
      </c>
      <c r="E154" s="121">
        <v>11</v>
      </c>
      <c r="F154" s="122">
        <v>13</v>
      </c>
      <c r="G154" s="145">
        <v>12</v>
      </c>
      <c r="H154" s="145">
        <v>11</v>
      </c>
      <c r="I154" s="145">
        <f t="shared" si="20"/>
        <v>60</v>
      </c>
      <c r="J154" s="145">
        <f t="shared" si="21"/>
        <v>9</v>
      </c>
      <c r="K154" s="146">
        <v>1.5</v>
      </c>
      <c r="L154" s="146">
        <v>3</v>
      </c>
      <c r="M154" s="146">
        <v>5</v>
      </c>
      <c r="N154" s="146">
        <v>5</v>
      </c>
      <c r="O154" s="146">
        <v>3</v>
      </c>
      <c r="P154" s="146">
        <f t="shared" si="22"/>
        <v>17.5</v>
      </c>
      <c r="Q154" s="146">
        <f t="shared" si="23"/>
        <v>0.875</v>
      </c>
      <c r="R154" s="108">
        <f t="shared" si="19"/>
        <v>2.0249999999999999</v>
      </c>
      <c r="S154" s="108">
        <f t="shared" si="19"/>
        <v>1.7999999999999998</v>
      </c>
      <c r="T154" s="108">
        <f t="shared" si="19"/>
        <v>2.2000000000000002</v>
      </c>
      <c r="U154" s="108">
        <f t="shared" si="19"/>
        <v>2.0499999999999998</v>
      </c>
      <c r="V154" s="108">
        <f t="shared" si="19"/>
        <v>1.7999999999999998</v>
      </c>
      <c r="W154" s="26">
        <f t="shared" si="24"/>
        <v>77.5</v>
      </c>
      <c r="X154" s="150">
        <f t="shared" si="25"/>
        <v>15.5</v>
      </c>
      <c r="Y154" s="128">
        <v>62</v>
      </c>
      <c r="Z154" s="144">
        <f t="shared" si="26"/>
        <v>49.6</v>
      </c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3"/>
    </row>
    <row r="155" spans="1:44" s="111" customFormat="1" ht="19.899999999999999" customHeight="1" x14ac:dyDescent="0.3">
      <c r="A155" s="148">
        <v>149</v>
      </c>
      <c r="B155" s="121">
        <v>671349</v>
      </c>
      <c r="C155" s="122" t="s">
        <v>256</v>
      </c>
      <c r="D155" s="121">
        <v>11</v>
      </c>
      <c r="E155" s="121">
        <v>7</v>
      </c>
      <c r="F155" s="122">
        <v>8</v>
      </c>
      <c r="G155" s="145">
        <v>8</v>
      </c>
      <c r="H155" s="145">
        <v>9</v>
      </c>
      <c r="I155" s="145">
        <f t="shared" si="20"/>
        <v>43</v>
      </c>
      <c r="J155" s="145">
        <f t="shared" si="21"/>
        <v>6.45</v>
      </c>
      <c r="K155" s="146">
        <v>2</v>
      </c>
      <c r="L155" s="146">
        <v>2.5</v>
      </c>
      <c r="M155" s="146">
        <v>3</v>
      </c>
      <c r="N155" s="146">
        <v>4</v>
      </c>
      <c r="O155" s="146">
        <v>3</v>
      </c>
      <c r="P155" s="146">
        <f t="shared" si="22"/>
        <v>14.5</v>
      </c>
      <c r="Q155" s="146">
        <f t="shared" si="23"/>
        <v>0.72500000000000009</v>
      </c>
      <c r="R155" s="108">
        <f t="shared" si="19"/>
        <v>1.75</v>
      </c>
      <c r="S155" s="108">
        <f t="shared" si="19"/>
        <v>1.175</v>
      </c>
      <c r="T155" s="108">
        <f t="shared" si="19"/>
        <v>1.35</v>
      </c>
      <c r="U155" s="108">
        <f t="shared" si="19"/>
        <v>1.4</v>
      </c>
      <c r="V155" s="108">
        <f t="shared" si="19"/>
        <v>1.5</v>
      </c>
      <c r="W155" s="26">
        <f t="shared" si="24"/>
        <v>57.5</v>
      </c>
      <c r="X155" s="150">
        <f t="shared" si="25"/>
        <v>11.5</v>
      </c>
      <c r="Y155" s="128">
        <v>50</v>
      </c>
      <c r="Z155" s="144">
        <f t="shared" si="26"/>
        <v>40</v>
      </c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3"/>
    </row>
    <row r="156" spans="1:44" s="111" customFormat="1" ht="19.899999999999999" customHeight="1" x14ac:dyDescent="0.3">
      <c r="A156" s="148">
        <v>150</v>
      </c>
      <c r="B156" s="121">
        <v>671350</v>
      </c>
      <c r="C156" s="122" t="s">
        <v>257</v>
      </c>
      <c r="D156" s="121">
        <v>12</v>
      </c>
      <c r="E156" s="121">
        <v>9</v>
      </c>
      <c r="F156" s="122">
        <v>8</v>
      </c>
      <c r="G156" s="145">
        <v>8</v>
      </c>
      <c r="H156" s="145">
        <v>9</v>
      </c>
      <c r="I156" s="145">
        <f t="shared" si="20"/>
        <v>46</v>
      </c>
      <c r="J156" s="145">
        <f t="shared" si="21"/>
        <v>6.8999999999999995</v>
      </c>
      <c r="K156" s="146">
        <v>2.5</v>
      </c>
      <c r="L156" s="146">
        <v>3</v>
      </c>
      <c r="M156" s="146">
        <v>4</v>
      </c>
      <c r="N156" s="146">
        <v>3</v>
      </c>
      <c r="O156" s="146">
        <v>4</v>
      </c>
      <c r="P156" s="146">
        <f t="shared" si="22"/>
        <v>16.5</v>
      </c>
      <c r="Q156" s="146">
        <f t="shared" si="23"/>
        <v>0.82500000000000007</v>
      </c>
      <c r="R156" s="108">
        <f t="shared" si="19"/>
        <v>1.9249999999999998</v>
      </c>
      <c r="S156" s="108">
        <f t="shared" si="19"/>
        <v>1.5</v>
      </c>
      <c r="T156" s="108">
        <f t="shared" si="19"/>
        <v>1.4</v>
      </c>
      <c r="U156" s="108">
        <f t="shared" si="19"/>
        <v>1.35</v>
      </c>
      <c r="V156" s="108">
        <f t="shared" si="19"/>
        <v>1.5499999999999998</v>
      </c>
      <c r="W156" s="26">
        <f t="shared" si="24"/>
        <v>62.5</v>
      </c>
      <c r="X156" s="150">
        <f t="shared" si="25"/>
        <v>12.5</v>
      </c>
      <c r="Y156" s="128">
        <v>59</v>
      </c>
      <c r="Z156" s="144">
        <f t="shared" si="26"/>
        <v>47.2</v>
      </c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3"/>
    </row>
    <row r="157" spans="1:44" s="111" customFormat="1" ht="19.899999999999999" customHeight="1" x14ac:dyDescent="0.3">
      <c r="A157" s="148">
        <v>151</v>
      </c>
      <c r="B157" s="121">
        <v>671351</v>
      </c>
      <c r="C157" s="122" t="s">
        <v>258</v>
      </c>
      <c r="D157" s="121">
        <v>7</v>
      </c>
      <c r="E157" s="121">
        <v>8</v>
      </c>
      <c r="F157" s="122">
        <v>7</v>
      </c>
      <c r="G157" s="145">
        <v>8</v>
      </c>
      <c r="H157" s="145">
        <v>12</v>
      </c>
      <c r="I157" s="145">
        <f t="shared" si="20"/>
        <v>42</v>
      </c>
      <c r="J157" s="145">
        <f t="shared" si="21"/>
        <v>6.3</v>
      </c>
      <c r="K157" s="146">
        <v>2.5</v>
      </c>
      <c r="L157" s="146">
        <v>3</v>
      </c>
      <c r="M157" s="146">
        <v>4</v>
      </c>
      <c r="N157" s="146">
        <v>3</v>
      </c>
      <c r="O157" s="146">
        <v>2.5</v>
      </c>
      <c r="P157" s="146">
        <f t="shared" si="22"/>
        <v>15</v>
      </c>
      <c r="Q157" s="146">
        <f t="shared" si="23"/>
        <v>0.75</v>
      </c>
      <c r="R157" s="108">
        <f t="shared" si="19"/>
        <v>1.175</v>
      </c>
      <c r="S157" s="108">
        <f t="shared" si="19"/>
        <v>1.35</v>
      </c>
      <c r="T157" s="108">
        <f t="shared" si="19"/>
        <v>1.25</v>
      </c>
      <c r="U157" s="108">
        <f t="shared" si="19"/>
        <v>1.35</v>
      </c>
      <c r="V157" s="108">
        <f t="shared" si="19"/>
        <v>1.9249999999999998</v>
      </c>
      <c r="W157" s="26">
        <f t="shared" si="24"/>
        <v>57</v>
      </c>
      <c r="X157" s="150">
        <f t="shared" si="25"/>
        <v>11.4</v>
      </c>
      <c r="Y157" s="128">
        <v>40</v>
      </c>
      <c r="Z157" s="144">
        <f t="shared" si="26"/>
        <v>32</v>
      </c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3"/>
    </row>
    <row r="158" spans="1:44" s="111" customFormat="1" ht="19.899999999999999" customHeight="1" x14ac:dyDescent="0.3">
      <c r="A158" s="148">
        <v>152</v>
      </c>
      <c r="B158" s="121">
        <v>671352</v>
      </c>
      <c r="C158" s="122" t="s">
        <v>259</v>
      </c>
      <c r="D158" s="121">
        <v>10</v>
      </c>
      <c r="E158" s="121">
        <v>9</v>
      </c>
      <c r="F158" s="122">
        <v>9</v>
      </c>
      <c r="G158" s="145">
        <v>11</v>
      </c>
      <c r="H158" s="145">
        <v>12</v>
      </c>
      <c r="I158" s="145">
        <f t="shared" si="20"/>
        <v>51</v>
      </c>
      <c r="J158" s="145">
        <f t="shared" si="21"/>
        <v>7.6499999999999995</v>
      </c>
      <c r="K158" s="146">
        <v>2.5</v>
      </c>
      <c r="L158" s="146">
        <v>2</v>
      </c>
      <c r="M158" s="146">
        <v>1</v>
      </c>
      <c r="N158" s="146">
        <v>3</v>
      </c>
      <c r="O158" s="146">
        <v>2</v>
      </c>
      <c r="P158" s="146">
        <f t="shared" si="22"/>
        <v>10.5</v>
      </c>
      <c r="Q158" s="146">
        <f t="shared" si="23"/>
        <v>0.52500000000000002</v>
      </c>
      <c r="R158" s="108">
        <f t="shared" si="19"/>
        <v>1.625</v>
      </c>
      <c r="S158" s="108">
        <f t="shared" si="19"/>
        <v>1.45</v>
      </c>
      <c r="T158" s="108">
        <f t="shared" si="19"/>
        <v>1.4</v>
      </c>
      <c r="U158" s="108">
        <f t="shared" si="19"/>
        <v>1.7999999999999998</v>
      </c>
      <c r="V158" s="108">
        <f t="shared" si="19"/>
        <v>1.9</v>
      </c>
      <c r="W158" s="26">
        <f t="shared" si="24"/>
        <v>61.5</v>
      </c>
      <c r="X158" s="150">
        <f t="shared" si="25"/>
        <v>12.3</v>
      </c>
      <c r="Y158" s="128">
        <v>56</v>
      </c>
      <c r="Z158" s="144">
        <f t="shared" si="26"/>
        <v>44.800000000000004</v>
      </c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3"/>
    </row>
    <row r="159" spans="1:44" s="111" customFormat="1" ht="19.899999999999999" customHeight="1" x14ac:dyDescent="0.3">
      <c r="A159" s="148">
        <v>153</v>
      </c>
      <c r="B159" s="121">
        <v>671353</v>
      </c>
      <c r="C159" s="122" t="s">
        <v>260</v>
      </c>
      <c r="D159" s="121">
        <v>14</v>
      </c>
      <c r="E159" s="121">
        <v>12</v>
      </c>
      <c r="F159" s="122">
        <v>13</v>
      </c>
      <c r="G159" s="145">
        <v>14</v>
      </c>
      <c r="H159" s="145">
        <v>10</v>
      </c>
      <c r="I159" s="145">
        <f t="shared" si="20"/>
        <v>63</v>
      </c>
      <c r="J159" s="145">
        <f t="shared" si="21"/>
        <v>9.4499999999999993</v>
      </c>
      <c r="K159" s="146">
        <v>4</v>
      </c>
      <c r="L159" s="146">
        <v>5</v>
      </c>
      <c r="M159" s="146">
        <v>3</v>
      </c>
      <c r="N159" s="146">
        <v>2</v>
      </c>
      <c r="O159" s="146">
        <v>4</v>
      </c>
      <c r="P159" s="146">
        <f t="shared" si="22"/>
        <v>18</v>
      </c>
      <c r="Q159" s="146">
        <f t="shared" si="23"/>
        <v>0.9</v>
      </c>
      <c r="R159" s="108">
        <f t="shared" si="19"/>
        <v>2.3000000000000003</v>
      </c>
      <c r="S159" s="108">
        <f t="shared" si="19"/>
        <v>2.0499999999999998</v>
      </c>
      <c r="T159" s="108">
        <f t="shared" si="19"/>
        <v>2.1</v>
      </c>
      <c r="U159" s="108">
        <f t="shared" si="19"/>
        <v>2.2000000000000002</v>
      </c>
      <c r="V159" s="108">
        <f t="shared" si="19"/>
        <v>1.7</v>
      </c>
      <c r="W159" s="26">
        <f t="shared" si="24"/>
        <v>81</v>
      </c>
      <c r="X159" s="150">
        <f t="shared" si="25"/>
        <v>16.2</v>
      </c>
      <c r="Y159" s="128">
        <v>65</v>
      </c>
      <c r="Z159" s="144">
        <f t="shared" si="26"/>
        <v>52</v>
      </c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3"/>
    </row>
    <row r="160" spans="1:44" s="111" customFormat="1" ht="19.899999999999999" customHeight="1" x14ac:dyDescent="0.3">
      <c r="A160" s="148">
        <v>154</v>
      </c>
      <c r="B160" s="121">
        <v>671354</v>
      </c>
      <c r="C160" s="122" t="s">
        <v>261</v>
      </c>
      <c r="D160" s="121">
        <v>9</v>
      </c>
      <c r="E160" s="121">
        <v>8</v>
      </c>
      <c r="F160" s="122">
        <v>9</v>
      </c>
      <c r="G160" s="145">
        <v>12</v>
      </c>
      <c r="H160" s="145">
        <v>10</v>
      </c>
      <c r="I160" s="145">
        <f t="shared" si="20"/>
        <v>48</v>
      </c>
      <c r="J160" s="145">
        <f t="shared" si="21"/>
        <v>7.1999999999999993</v>
      </c>
      <c r="K160" s="11">
        <v>2</v>
      </c>
      <c r="L160" s="11">
        <v>2.5</v>
      </c>
      <c r="M160" s="11">
        <v>3</v>
      </c>
      <c r="N160" s="11">
        <v>4</v>
      </c>
      <c r="O160" s="11">
        <v>3</v>
      </c>
      <c r="P160" s="146">
        <f t="shared" si="22"/>
        <v>14.5</v>
      </c>
      <c r="Q160" s="146">
        <f t="shared" si="23"/>
        <v>0.72500000000000009</v>
      </c>
      <c r="R160" s="108">
        <f t="shared" si="19"/>
        <v>1.45</v>
      </c>
      <c r="S160" s="108">
        <f t="shared" si="19"/>
        <v>1.325</v>
      </c>
      <c r="T160" s="108">
        <f t="shared" si="19"/>
        <v>1.5</v>
      </c>
      <c r="U160" s="108">
        <f t="shared" si="19"/>
        <v>1.9999999999999998</v>
      </c>
      <c r="V160" s="108">
        <f t="shared" si="19"/>
        <v>1.65</v>
      </c>
      <c r="W160" s="26">
        <f t="shared" si="24"/>
        <v>62.5</v>
      </c>
      <c r="X160" s="150">
        <f t="shared" si="25"/>
        <v>12.5</v>
      </c>
      <c r="Y160" s="128">
        <v>48</v>
      </c>
      <c r="Z160" s="144">
        <f t="shared" si="26"/>
        <v>38.400000000000006</v>
      </c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3"/>
    </row>
    <row r="161" spans="1:44" s="111" customFormat="1" ht="19.899999999999999" customHeight="1" x14ac:dyDescent="0.3">
      <c r="A161" s="148">
        <v>155</v>
      </c>
      <c r="B161" s="121">
        <v>671355</v>
      </c>
      <c r="C161" s="122" t="s">
        <v>262</v>
      </c>
      <c r="D161" s="121">
        <v>11</v>
      </c>
      <c r="E161" s="121">
        <v>8</v>
      </c>
      <c r="F161" s="122">
        <v>9</v>
      </c>
      <c r="G161" s="145">
        <v>10</v>
      </c>
      <c r="H161" s="145">
        <v>11</v>
      </c>
      <c r="I161" s="145">
        <f t="shared" si="20"/>
        <v>49</v>
      </c>
      <c r="J161" s="145">
        <f t="shared" si="21"/>
        <v>7.35</v>
      </c>
      <c r="K161" s="11">
        <v>2</v>
      </c>
      <c r="L161" s="11">
        <v>3</v>
      </c>
      <c r="M161" s="11">
        <v>4</v>
      </c>
      <c r="N161" s="11">
        <v>5</v>
      </c>
      <c r="O161" s="11">
        <v>3</v>
      </c>
      <c r="P161" s="146">
        <f t="shared" si="22"/>
        <v>17</v>
      </c>
      <c r="Q161" s="146">
        <f t="shared" si="23"/>
        <v>0.85000000000000009</v>
      </c>
      <c r="R161" s="108">
        <f t="shared" si="19"/>
        <v>1.75</v>
      </c>
      <c r="S161" s="108">
        <f t="shared" si="19"/>
        <v>1.35</v>
      </c>
      <c r="T161" s="108">
        <f t="shared" si="19"/>
        <v>1.5499999999999998</v>
      </c>
      <c r="U161" s="108">
        <f t="shared" si="19"/>
        <v>1.75</v>
      </c>
      <c r="V161" s="108">
        <f t="shared" si="19"/>
        <v>1.7999999999999998</v>
      </c>
      <c r="W161" s="26">
        <f t="shared" si="24"/>
        <v>66</v>
      </c>
      <c r="X161" s="150">
        <f t="shared" si="25"/>
        <v>13.200000000000001</v>
      </c>
      <c r="Y161" s="128">
        <v>52</v>
      </c>
      <c r="Z161" s="144">
        <f t="shared" si="26"/>
        <v>41.6</v>
      </c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3"/>
    </row>
    <row r="162" spans="1:44" s="111" customFormat="1" ht="19.899999999999999" customHeight="1" x14ac:dyDescent="0.3">
      <c r="A162" s="148">
        <v>156</v>
      </c>
      <c r="B162" s="121">
        <v>671356</v>
      </c>
      <c r="C162" s="122" t="s">
        <v>263</v>
      </c>
      <c r="D162" s="121">
        <v>3</v>
      </c>
      <c r="E162" s="121">
        <v>5</v>
      </c>
      <c r="F162" s="122">
        <v>5</v>
      </c>
      <c r="G162" s="145">
        <v>5</v>
      </c>
      <c r="H162" s="145">
        <v>6</v>
      </c>
      <c r="I162" s="145">
        <f t="shared" si="20"/>
        <v>24</v>
      </c>
      <c r="J162" s="145">
        <f t="shared" si="21"/>
        <v>3.5999999999999996</v>
      </c>
      <c r="K162" s="11">
        <v>1.5</v>
      </c>
      <c r="L162" s="11">
        <v>2</v>
      </c>
      <c r="M162" s="11">
        <v>3</v>
      </c>
      <c r="N162" s="11">
        <v>2</v>
      </c>
      <c r="O162" s="11">
        <v>2</v>
      </c>
      <c r="P162" s="146">
        <f t="shared" si="22"/>
        <v>10.5</v>
      </c>
      <c r="Q162" s="146">
        <f t="shared" si="23"/>
        <v>0.52500000000000002</v>
      </c>
      <c r="R162" s="108">
        <f t="shared" si="19"/>
        <v>0.52499999999999991</v>
      </c>
      <c r="S162" s="108">
        <f t="shared" si="19"/>
        <v>0.85</v>
      </c>
      <c r="T162" s="108">
        <f t="shared" si="19"/>
        <v>0.9</v>
      </c>
      <c r="U162" s="108">
        <f t="shared" si="19"/>
        <v>0.85</v>
      </c>
      <c r="V162" s="108">
        <f t="shared" si="19"/>
        <v>0.99999999999999989</v>
      </c>
      <c r="W162" s="26">
        <f t="shared" si="24"/>
        <v>34.5</v>
      </c>
      <c r="X162" s="150">
        <f t="shared" si="25"/>
        <v>6.9</v>
      </c>
      <c r="Y162" s="128">
        <v>24</v>
      </c>
      <c r="Z162" s="144">
        <f t="shared" si="26"/>
        <v>19.200000000000003</v>
      </c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3"/>
    </row>
    <row r="163" spans="1:44" s="111" customFormat="1" ht="19.899999999999999" customHeight="1" x14ac:dyDescent="0.3">
      <c r="A163" s="148">
        <v>157</v>
      </c>
      <c r="B163" s="121">
        <v>671357</v>
      </c>
      <c r="C163" s="122" t="s">
        <v>264</v>
      </c>
      <c r="D163" s="121">
        <v>8</v>
      </c>
      <c r="E163" s="121">
        <v>9</v>
      </c>
      <c r="F163" s="122">
        <v>12</v>
      </c>
      <c r="G163" s="145">
        <v>10</v>
      </c>
      <c r="H163" s="145">
        <v>12</v>
      </c>
      <c r="I163" s="145">
        <f t="shared" si="20"/>
        <v>51</v>
      </c>
      <c r="J163" s="145">
        <f t="shared" si="21"/>
        <v>7.6499999999999995</v>
      </c>
      <c r="K163" s="11">
        <v>2.5</v>
      </c>
      <c r="L163" s="11">
        <v>3</v>
      </c>
      <c r="M163" s="11">
        <v>4</v>
      </c>
      <c r="N163" s="11">
        <v>3</v>
      </c>
      <c r="O163" s="11">
        <v>4</v>
      </c>
      <c r="P163" s="146">
        <f t="shared" si="22"/>
        <v>16.5</v>
      </c>
      <c r="Q163" s="146">
        <f t="shared" si="23"/>
        <v>0.82500000000000007</v>
      </c>
      <c r="R163" s="108">
        <f t="shared" si="19"/>
        <v>1.325</v>
      </c>
      <c r="S163" s="108">
        <f t="shared" si="19"/>
        <v>1.5</v>
      </c>
      <c r="T163" s="108">
        <f t="shared" si="19"/>
        <v>1.9999999999999998</v>
      </c>
      <c r="U163" s="108">
        <f t="shared" si="19"/>
        <v>1.65</v>
      </c>
      <c r="V163" s="108">
        <f t="shared" si="19"/>
        <v>1.9999999999999998</v>
      </c>
      <c r="W163" s="26">
        <f t="shared" si="24"/>
        <v>67.5</v>
      </c>
      <c r="X163" s="150">
        <f t="shared" si="25"/>
        <v>13.5</v>
      </c>
      <c r="Y163" s="128">
        <v>56</v>
      </c>
      <c r="Z163" s="144">
        <f t="shared" si="26"/>
        <v>44.800000000000004</v>
      </c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3"/>
    </row>
    <row r="164" spans="1:44" s="111" customFormat="1" ht="19.899999999999999" customHeight="1" x14ac:dyDescent="0.3">
      <c r="A164" s="148">
        <v>158</v>
      </c>
      <c r="B164" s="121">
        <v>671358</v>
      </c>
      <c r="C164" s="122" t="s">
        <v>265</v>
      </c>
      <c r="D164" s="121">
        <v>8</v>
      </c>
      <c r="E164" s="121">
        <v>5</v>
      </c>
      <c r="F164" s="122">
        <v>4</v>
      </c>
      <c r="G164" s="145">
        <v>3</v>
      </c>
      <c r="H164" s="145">
        <v>6</v>
      </c>
      <c r="I164" s="145">
        <f t="shared" si="20"/>
        <v>26</v>
      </c>
      <c r="J164" s="145">
        <f t="shared" si="21"/>
        <v>3.9</v>
      </c>
      <c r="K164" s="11">
        <v>1.5</v>
      </c>
      <c r="L164" s="11">
        <v>4</v>
      </c>
      <c r="M164" s="11">
        <v>3</v>
      </c>
      <c r="N164" s="11">
        <v>4</v>
      </c>
      <c r="O164" s="11">
        <v>2</v>
      </c>
      <c r="P164" s="146">
        <f t="shared" si="22"/>
        <v>14.5</v>
      </c>
      <c r="Q164" s="146">
        <f t="shared" si="23"/>
        <v>0.72500000000000009</v>
      </c>
      <c r="R164" s="108">
        <f t="shared" si="19"/>
        <v>1.2749999999999999</v>
      </c>
      <c r="S164" s="108">
        <f t="shared" si="19"/>
        <v>0.95</v>
      </c>
      <c r="T164" s="108">
        <f t="shared" si="19"/>
        <v>0.75</v>
      </c>
      <c r="U164" s="108">
        <f t="shared" si="19"/>
        <v>0.64999999999999991</v>
      </c>
      <c r="V164" s="108">
        <f t="shared" si="19"/>
        <v>0.99999999999999989</v>
      </c>
      <c r="W164" s="26">
        <f t="shared" si="24"/>
        <v>40.5</v>
      </c>
      <c r="X164" s="150">
        <f t="shared" si="25"/>
        <v>8.1</v>
      </c>
      <c r="Y164" s="128">
        <v>26</v>
      </c>
      <c r="Z164" s="144">
        <f t="shared" si="26"/>
        <v>20.8</v>
      </c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3"/>
    </row>
    <row r="165" spans="1:44" s="111" customFormat="1" ht="19.899999999999999" customHeight="1" x14ac:dyDescent="0.3">
      <c r="A165" s="148">
        <v>159</v>
      </c>
      <c r="B165" s="121">
        <v>671359</v>
      </c>
      <c r="C165" s="122" t="s">
        <v>266</v>
      </c>
      <c r="D165" s="121">
        <v>12</v>
      </c>
      <c r="E165" s="121">
        <v>10.5</v>
      </c>
      <c r="F165" s="122">
        <v>8</v>
      </c>
      <c r="G165" s="145">
        <v>9</v>
      </c>
      <c r="H165" s="145">
        <v>10</v>
      </c>
      <c r="I165" s="145">
        <f t="shared" ref="I165:I228" si="27">SUM(D165:H165)</f>
        <v>49.5</v>
      </c>
      <c r="J165" s="145">
        <f t="shared" si="21"/>
        <v>7.4249999999999998</v>
      </c>
      <c r="K165" s="11">
        <v>2.5</v>
      </c>
      <c r="L165" s="11">
        <v>5</v>
      </c>
      <c r="M165" s="11">
        <v>4</v>
      </c>
      <c r="N165" s="11">
        <v>3</v>
      </c>
      <c r="O165" s="11">
        <v>4</v>
      </c>
      <c r="P165" s="146">
        <f t="shared" si="22"/>
        <v>18.5</v>
      </c>
      <c r="Q165" s="146">
        <f t="shared" si="23"/>
        <v>0.92500000000000004</v>
      </c>
      <c r="R165" s="108">
        <f t="shared" si="19"/>
        <v>1.9249999999999998</v>
      </c>
      <c r="S165" s="108">
        <f t="shared" si="19"/>
        <v>1.825</v>
      </c>
      <c r="T165" s="108">
        <f t="shared" si="19"/>
        <v>1.4</v>
      </c>
      <c r="U165" s="108">
        <f t="shared" si="19"/>
        <v>1.5</v>
      </c>
      <c r="V165" s="108">
        <f t="shared" si="19"/>
        <v>1.7</v>
      </c>
      <c r="W165" s="26">
        <f t="shared" si="24"/>
        <v>68</v>
      </c>
      <c r="X165" s="150">
        <f t="shared" si="25"/>
        <v>13.600000000000001</v>
      </c>
      <c r="Y165" s="128">
        <v>51</v>
      </c>
      <c r="Z165" s="144">
        <f t="shared" si="26"/>
        <v>40.800000000000004</v>
      </c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3"/>
    </row>
    <row r="166" spans="1:44" s="111" customFormat="1" ht="19.899999999999999" customHeight="1" x14ac:dyDescent="0.3">
      <c r="A166" s="148">
        <v>160</v>
      </c>
      <c r="B166" s="121">
        <v>671360</v>
      </c>
      <c r="C166" s="122" t="s">
        <v>267</v>
      </c>
      <c r="D166" s="121">
        <v>11</v>
      </c>
      <c r="E166" s="121">
        <v>10.5</v>
      </c>
      <c r="F166" s="122">
        <v>12</v>
      </c>
      <c r="G166" s="145">
        <v>13</v>
      </c>
      <c r="H166" s="145">
        <v>14</v>
      </c>
      <c r="I166" s="145">
        <f t="shared" si="27"/>
        <v>60.5</v>
      </c>
      <c r="J166" s="145">
        <f t="shared" si="21"/>
        <v>9.0749999999999993</v>
      </c>
      <c r="K166" s="11">
        <v>2.5</v>
      </c>
      <c r="L166" s="11">
        <v>3</v>
      </c>
      <c r="M166" s="11">
        <v>4</v>
      </c>
      <c r="N166" s="11">
        <v>5</v>
      </c>
      <c r="O166" s="11">
        <v>4</v>
      </c>
      <c r="P166" s="146">
        <f t="shared" si="22"/>
        <v>18.5</v>
      </c>
      <c r="Q166" s="146">
        <f t="shared" si="23"/>
        <v>0.92500000000000004</v>
      </c>
      <c r="R166" s="108">
        <f t="shared" si="19"/>
        <v>1.7749999999999999</v>
      </c>
      <c r="S166" s="108">
        <f t="shared" si="19"/>
        <v>1.7250000000000001</v>
      </c>
      <c r="T166" s="108">
        <f t="shared" si="19"/>
        <v>1.9999999999999998</v>
      </c>
      <c r="U166" s="108">
        <f t="shared" si="19"/>
        <v>2.2000000000000002</v>
      </c>
      <c r="V166" s="108">
        <f t="shared" si="19"/>
        <v>2.3000000000000003</v>
      </c>
      <c r="W166" s="26">
        <f t="shared" si="24"/>
        <v>79</v>
      </c>
      <c r="X166" s="150">
        <f t="shared" si="25"/>
        <v>15.8</v>
      </c>
      <c r="Y166" s="128">
        <v>61</v>
      </c>
      <c r="Z166" s="144">
        <f t="shared" si="26"/>
        <v>48.800000000000004</v>
      </c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3"/>
    </row>
    <row r="167" spans="1:44" x14ac:dyDescent="0.3">
      <c r="A167" s="148">
        <v>161</v>
      </c>
      <c r="B167" s="121">
        <v>671361</v>
      </c>
      <c r="C167" s="122" t="s">
        <v>268</v>
      </c>
      <c r="D167" s="121">
        <v>9</v>
      </c>
      <c r="E167" s="121">
        <v>7</v>
      </c>
      <c r="F167" s="122">
        <v>8</v>
      </c>
      <c r="G167" s="145">
        <v>10</v>
      </c>
      <c r="H167" s="145">
        <v>8</v>
      </c>
      <c r="I167" s="145">
        <f t="shared" si="27"/>
        <v>42</v>
      </c>
      <c r="J167" s="145">
        <f t="shared" si="21"/>
        <v>6.3</v>
      </c>
      <c r="K167" s="11">
        <v>2.5</v>
      </c>
      <c r="L167" s="11">
        <v>4</v>
      </c>
      <c r="M167" s="11">
        <v>2</v>
      </c>
      <c r="N167" s="11">
        <v>4</v>
      </c>
      <c r="O167" s="11">
        <v>3</v>
      </c>
      <c r="P167" s="146">
        <f t="shared" si="22"/>
        <v>15.5</v>
      </c>
      <c r="Q167" s="146">
        <f t="shared" si="23"/>
        <v>0.77500000000000002</v>
      </c>
      <c r="R167" s="108">
        <f t="shared" si="19"/>
        <v>1.4749999999999999</v>
      </c>
      <c r="S167" s="108">
        <f t="shared" si="19"/>
        <v>1.25</v>
      </c>
      <c r="T167" s="108">
        <f t="shared" si="19"/>
        <v>1.3</v>
      </c>
      <c r="U167" s="108">
        <f t="shared" si="19"/>
        <v>1.7</v>
      </c>
      <c r="V167" s="108">
        <f t="shared" si="19"/>
        <v>1.35</v>
      </c>
      <c r="W167" s="26">
        <f t="shared" si="24"/>
        <v>57.5</v>
      </c>
      <c r="X167" s="150">
        <f t="shared" si="25"/>
        <v>11.5</v>
      </c>
      <c r="Y167" s="128">
        <v>41</v>
      </c>
      <c r="Z167" s="144">
        <f t="shared" si="26"/>
        <v>32.800000000000004</v>
      </c>
      <c r="AA167" s="111"/>
      <c r="AB167" s="111"/>
    </row>
    <row r="168" spans="1:44" ht="20.25" customHeight="1" x14ac:dyDescent="0.3">
      <c r="A168" s="148">
        <v>162</v>
      </c>
      <c r="B168" s="121">
        <v>671362</v>
      </c>
      <c r="C168" s="122" t="s">
        <v>269</v>
      </c>
      <c r="D168" s="121">
        <v>5</v>
      </c>
      <c r="E168" s="121">
        <v>7</v>
      </c>
      <c r="F168" s="122">
        <v>6</v>
      </c>
      <c r="G168" s="145">
        <v>4</v>
      </c>
      <c r="H168" s="145">
        <v>6</v>
      </c>
      <c r="I168" s="145">
        <f t="shared" si="27"/>
        <v>28</v>
      </c>
      <c r="J168" s="145">
        <f t="shared" si="21"/>
        <v>4.2</v>
      </c>
      <c r="K168" s="11">
        <v>1.5</v>
      </c>
      <c r="L168" s="11">
        <v>2</v>
      </c>
      <c r="M168" s="11">
        <v>3</v>
      </c>
      <c r="N168" s="11">
        <v>2</v>
      </c>
      <c r="O168" s="11">
        <v>2.5</v>
      </c>
      <c r="P168" s="146">
        <f t="shared" si="22"/>
        <v>11</v>
      </c>
      <c r="Q168" s="146">
        <f t="shared" si="23"/>
        <v>0.55000000000000004</v>
      </c>
      <c r="R168" s="108">
        <f t="shared" si="19"/>
        <v>0.82499999999999996</v>
      </c>
      <c r="S168" s="108">
        <f t="shared" si="19"/>
        <v>1.1500000000000001</v>
      </c>
      <c r="T168" s="108">
        <f t="shared" si="19"/>
        <v>1.0499999999999998</v>
      </c>
      <c r="U168" s="108">
        <f t="shared" si="19"/>
        <v>0.7</v>
      </c>
      <c r="V168" s="108">
        <f t="shared" si="19"/>
        <v>1.0249999999999999</v>
      </c>
      <c r="W168" s="26">
        <f t="shared" si="24"/>
        <v>39</v>
      </c>
      <c r="X168" s="150">
        <f t="shared" si="25"/>
        <v>7.8000000000000007</v>
      </c>
      <c r="Y168" s="128">
        <v>34</v>
      </c>
      <c r="Z168" s="144">
        <f t="shared" si="26"/>
        <v>27.200000000000003</v>
      </c>
      <c r="AA168" s="111"/>
      <c r="AB168" s="111"/>
    </row>
    <row r="169" spans="1:44" ht="21" customHeight="1" x14ac:dyDescent="0.3">
      <c r="A169" s="148">
        <v>163</v>
      </c>
      <c r="B169" s="121">
        <v>671363</v>
      </c>
      <c r="C169" s="122" t="s">
        <v>270</v>
      </c>
      <c r="D169" s="121">
        <v>5</v>
      </c>
      <c r="E169" s="121">
        <v>4</v>
      </c>
      <c r="F169" s="122">
        <v>3</v>
      </c>
      <c r="G169" s="145">
        <v>4</v>
      </c>
      <c r="H169" s="145">
        <v>6</v>
      </c>
      <c r="I169" s="145">
        <f t="shared" si="27"/>
        <v>22</v>
      </c>
      <c r="J169" s="145">
        <f t="shared" si="21"/>
        <v>3.3</v>
      </c>
      <c r="K169" s="11">
        <v>1</v>
      </c>
      <c r="L169" s="11">
        <v>0.5</v>
      </c>
      <c r="M169" s="11">
        <v>2</v>
      </c>
      <c r="N169" s="11">
        <v>3</v>
      </c>
      <c r="O169" s="11">
        <v>2</v>
      </c>
      <c r="P169" s="146">
        <f t="shared" si="22"/>
        <v>8.5</v>
      </c>
      <c r="Q169" s="146">
        <f t="shared" si="23"/>
        <v>0.42500000000000004</v>
      </c>
      <c r="R169" s="108">
        <f t="shared" si="19"/>
        <v>0.8</v>
      </c>
      <c r="S169" s="108">
        <f t="shared" si="19"/>
        <v>0.625</v>
      </c>
      <c r="T169" s="108">
        <f t="shared" si="19"/>
        <v>0.54999999999999993</v>
      </c>
      <c r="U169" s="108">
        <f t="shared" si="19"/>
        <v>0.75</v>
      </c>
      <c r="V169" s="108">
        <f t="shared" si="19"/>
        <v>0.99999999999999989</v>
      </c>
      <c r="W169" s="26">
        <f t="shared" si="24"/>
        <v>30.5</v>
      </c>
      <c r="X169" s="150">
        <f t="shared" si="25"/>
        <v>6.1000000000000005</v>
      </c>
      <c r="Y169" s="128">
        <v>17</v>
      </c>
      <c r="Z169" s="144">
        <f t="shared" si="26"/>
        <v>13.600000000000001</v>
      </c>
      <c r="AA169" s="111"/>
      <c r="AB169" s="111"/>
    </row>
    <row r="170" spans="1:44" ht="20.25" customHeight="1" x14ac:dyDescent="0.3">
      <c r="A170" s="148">
        <v>164</v>
      </c>
      <c r="B170" s="121">
        <v>671364</v>
      </c>
      <c r="C170" s="122" t="s">
        <v>271</v>
      </c>
      <c r="D170" s="121">
        <v>12</v>
      </c>
      <c r="E170" s="121">
        <v>13</v>
      </c>
      <c r="F170" s="122">
        <v>14</v>
      </c>
      <c r="G170" s="145">
        <v>15</v>
      </c>
      <c r="H170" s="145">
        <v>16</v>
      </c>
      <c r="I170" s="145">
        <f t="shared" si="27"/>
        <v>70</v>
      </c>
      <c r="J170" s="145">
        <f t="shared" si="21"/>
        <v>10.5</v>
      </c>
      <c r="K170" s="11">
        <v>4.5</v>
      </c>
      <c r="L170" s="11">
        <v>4</v>
      </c>
      <c r="M170" s="11">
        <v>3</v>
      </c>
      <c r="N170" s="11">
        <v>3.5</v>
      </c>
      <c r="O170" s="11">
        <v>5</v>
      </c>
      <c r="P170" s="146">
        <f t="shared" si="22"/>
        <v>20</v>
      </c>
      <c r="Q170" s="146">
        <f t="shared" si="23"/>
        <v>1</v>
      </c>
      <c r="R170" s="108">
        <f t="shared" si="19"/>
        <v>2.0249999999999999</v>
      </c>
      <c r="S170" s="108">
        <f t="shared" si="19"/>
        <v>2.15</v>
      </c>
      <c r="T170" s="108">
        <f t="shared" si="19"/>
        <v>2.25</v>
      </c>
      <c r="U170" s="108">
        <f t="shared" si="19"/>
        <v>2.4249999999999998</v>
      </c>
      <c r="V170" s="108">
        <f t="shared" si="19"/>
        <v>2.65</v>
      </c>
      <c r="W170" s="26">
        <f t="shared" si="24"/>
        <v>90</v>
      </c>
      <c r="X170" s="150">
        <f t="shared" si="25"/>
        <v>18</v>
      </c>
      <c r="Y170" s="128">
        <v>71</v>
      </c>
      <c r="Z170" s="144">
        <f t="shared" si="26"/>
        <v>56.800000000000004</v>
      </c>
      <c r="AA170" s="111"/>
      <c r="AB170" s="111"/>
    </row>
    <row r="171" spans="1:44" ht="21" customHeight="1" x14ac:dyDescent="0.3">
      <c r="A171" s="148">
        <v>165</v>
      </c>
      <c r="B171" s="121">
        <v>671365</v>
      </c>
      <c r="C171" s="122" t="s">
        <v>272</v>
      </c>
      <c r="D171" s="121">
        <v>10</v>
      </c>
      <c r="E171" s="121">
        <v>12</v>
      </c>
      <c r="F171" s="122">
        <v>13</v>
      </c>
      <c r="G171" s="145">
        <v>15</v>
      </c>
      <c r="H171" s="145">
        <v>14</v>
      </c>
      <c r="I171" s="145">
        <f t="shared" si="27"/>
        <v>64</v>
      </c>
      <c r="J171" s="145">
        <f t="shared" si="21"/>
        <v>9.6</v>
      </c>
      <c r="K171" s="11">
        <v>2.5</v>
      </c>
      <c r="L171" s="11">
        <v>3</v>
      </c>
      <c r="M171" s="11">
        <v>4</v>
      </c>
      <c r="N171" s="11">
        <v>3</v>
      </c>
      <c r="O171" s="11">
        <v>4</v>
      </c>
      <c r="P171" s="146">
        <f t="shared" si="22"/>
        <v>16.5</v>
      </c>
      <c r="Q171" s="146">
        <f t="shared" si="23"/>
        <v>0.82500000000000007</v>
      </c>
      <c r="R171" s="108">
        <f t="shared" si="19"/>
        <v>1.625</v>
      </c>
      <c r="S171" s="108">
        <f t="shared" si="19"/>
        <v>1.9499999999999997</v>
      </c>
      <c r="T171" s="108">
        <f t="shared" si="19"/>
        <v>2.15</v>
      </c>
      <c r="U171" s="108">
        <f t="shared" si="19"/>
        <v>2.4</v>
      </c>
      <c r="V171" s="108">
        <f t="shared" si="19"/>
        <v>2.3000000000000003</v>
      </c>
      <c r="W171" s="26">
        <f t="shared" si="24"/>
        <v>80.5</v>
      </c>
      <c r="X171" s="150">
        <f t="shared" si="25"/>
        <v>16.100000000000001</v>
      </c>
      <c r="Y171" s="128">
        <v>64</v>
      </c>
      <c r="Z171" s="144">
        <f t="shared" si="26"/>
        <v>51.2</v>
      </c>
      <c r="AA171" s="111"/>
      <c r="AB171" s="111"/>
    </row>
    <row r="172" spans="1:44" x14ac:dyDescent="0.3">
      <c r="A172" s="148">
        <v>166</v>
      </c>
      <c r="B172" s="121">
        <v>671366</v>
      </c>
      <c r="C172" s="122" t="s">
        <v>273</v>
      </c>
      <c r="D172" s="121">
        <v>6</v>
      </c>
      <c r="E172" s="121">
        <v>5</v>
      </c>
      <c r="F172" s="122">
        <v>5</v>
      </c>
      <c r="G172" s="145">
        <v>6</v>
      </c>
      <c r="H172" s="145">
        <v>5</v>
      </c>
      <c r="I172" s="145">
        <f t="shared" si="27"/>
        <v>27</v>
      </c>
      <c r="J172" s="145">
        <f t="shared" si="21"/>
        <v>4.05</v>
      </c>
      <c r="K172" s="11">
        <v>1</v>
      </c>
      <c r="L172" s="11">
        <v>1.5</v>
      </c>
      <c r="M172" s="11">
        <v>2</v>
      </c>
      <c r="N172" s="11">
        <v>3</v>
      </c>
      <c r="O172" s="11">
        <v>1</v>
      </c>
      <c r="P172" s="146">
        <f t="shared" si="22"/>
        <v>8.5</v>
      </c>
      <c r="Q172" s="146">
        <f t="shared" si="23"/>
        <v>0.42500000000000004</v>
      </c>
      <c r="R172" s="108">
        <f t="shared" si="19"/>
        <v>0.95</v>
      </c>
      <c r="S172" s="108">
        <f t="shared" si="19"/>
        <v>0.82499999999999996</v>
      </c>
      <c r="T172" s="108">
        <f t="shared" si="19"/>
        <v>0.85</v>
      </c>
      <c r="U172" s="108">
        <f t="shared" si="19"/>
        <v>1.0499999999999998</v>
      </c>
      <c r="V172" s="108">
        <f t="shared" si="19"/>
        <v>0.8</v>
      </c>
      <c r="W172" s="26">
        <f t="shared" si="24"/>
        <v>35.5</v>
      </c>
      <c r="X172" s="150">
        <f t="shared" si="25"/>
        <v>7.1000000000000005</v>
      </c>
      <c r="Y172" s="128">
        <v>23</v>
      </c>
      <c r="Z172" s="144">
        <f t="shared" si="26"/>
        <v>18.400000000000002</v>
      </c>
      <c r="AA172" s="111"/>
      <c r="AB172" s="111"/>
    </row>
    <row r="173" spans="1:44" ht="21" customHeight="1" x14ac:dyDescent="0.3">
      <c r="A173" s="148">
        <v>167</v>
      </c>
      <c r="B173" s="121">
        <v>671367</v>
      </c>
      <c r="C173" s="122" t="s">
        <v>274</v>
      </c>
      <c r="D173" s="121">
        <v>11</v>
      </c>
      <c r="E173" s="121">
        <v>13</v>
      </c>
      <c r="F173" s="122">
        <v>11</v>
      </c>
      <c r="G173" s="145">
        <v>12</v>
      </c>
      <c r="H173" s="145">
        <v>12</v>
      </c>
      <c r="I173" s="145">
        <f t="shared" si="27"/>
        <v>59</v>
      </c>
      <c r="J173" s="145">
        <f t="shared" si="21"/>
        <v>8.85</v>
      </c>
      <c r="K173" s="11">
        <v>2.5</v>
      </c>
      <c r="L173" s="11">
        <v>3</v>
      </c>
      <c r="M173" s="11">
        <v>2</v>
      </c>
      <c r="N173" s="11">
        <v>4</v>
      </c>
      <c r="O173" s="11">
        <v>3</v>
      </c>
      <c r="P173" s="146">
        <f t="shared" si="22"/>
        <v>14.5</v>
      </c>
      <c r="Q173" s="146">
        <f t="shared" si="23"/>
        <v>0.72500000000000009</v>
      </c>
      <c r="R173" s="108">
        <f t="shared" ref="R173:V223" si="28">D173*0.15+K173:K173*0.05</f>
        <v>1.7749999999999999</v>
      </c>
      <c r="S173" s="108">
        <f t="shared" si="28"/>
        <v>2.1</v>
      </c>
      <c r="T173" s="108">
        <f t="shared" si="28"/>
        <v>1.75</v>
      </c>
      <c r="U173" s="108">
        <f t="shared" si="28"/>
        <v>1.9999999999999998</v>
      </c>
      <c r="V173" s="108">
        <f t="shared" si="28"/>
        <v>1.9499999999999997</v>
      </c>
      <c r="W173" s="26">
        <f t="shared" si="24"/>
        <v>73.5</v>
      </c>
      <c r="X173" s="150">
        <f t="shared" si="25"/>
        <v>14.700000000000001</v>
      </c>
      <c r="Y173" s="128">
        <v>59</v>
      </c>
      <c r="Z173" s="144">
        <f t="shared" si="26"/>
        <v>47.2</v>
      </c>
      <c r="AA173" s="111"/>
      <c r="AB173" s="111"/>
    </row>
    <row r="174" spans="1:44" x14ac:dyDescent="0.3">
      <c r="A174" s="148">
        <v>168</v>
      </c>
      <c r="B174" s="121">
        <v>671368</v>
      </c>
      <c r="C174" s="122" t="s">
        <v>275</v>
      </c>
      <c r="D174" s="121">
        <v>10.5</v>
      </c>
      <c r="E174" s="121">
        <v>12</v>
      </c>
      <c r="F174" s="122">
        <v>13</v>
      </c>
      <c r="G174" s="145">
        <v>14</v>
      </c>
      <c r="H174" s="145">
        <v>15</v>
      </c>
      <c r="I174" s="145">
        <f t="shared" si="27"/>
        <v>64.5</v>
      </c>
      <c r="J174" s="145">
        <f t="shared" si="21"/>
        <v>9.6749999999999989</v>
      </c>
      <c r="K174" s="11">
        <v>2.5</v>
      </c>
      <c r="L174" s="11">
        <v>3</v>
      </c>
      <c r="M174" s="11">
        <v>4</v>
      </c>
      <c r="N174" s="11">
        <v>5</v>
      </c>
      <c r="O174" s="11">
        <v>3</v>
      </c>
      <c r="P174" s="146">
        <f t="shared" si="22"/>
        <v>17.5</v>
      </c>
      <c r="Q174" s="146">
        <f t="shared" si="23"/>
        <v>0.875</v>
      </c>
      <c r="R174" s="108">
        <f t="shared" si="28"/>
        <v>1.7</v>
      </c>
      <c r="S174" s="108">
        <f t="shared" si="28"/>
        <v>1.9499999999999997</v>
      </c>
      <c r="T174" s="108">
        <f t="shared" si="28"/>
        <v>2.15</v>
      </c>
      <c r="U174" s="108">
        <f t="shared" si="28"/>
        <v>2.35</v>
      </c>
      <c r="V174" s="108">
        <f t="shared" si="28"/>
        <v>2.4</v>
      </c>
      <c r="W174" s="26">
        <f t="shared" si="24"/>
        <v>82</v>
      </c>
      <c r="X174" s="150">
        <f t="shared" si="25"/>
        <v>16.400000000000002</v>
      </c>
      <c r="Y174" s="128">
        <v>77</v>
      </c>
      <c r="Z174" s="144">
        <f t="shared" si="26"/>
        <v>61.6</v>
      </c>
      <c r="AA174" s="111"/>
      <c r="AB174" s="111"/>
    </row>
    <row r="175" spans="1:44" x14ac:dyDescent="0.3">
      <c r="A175" s="148">
        <v>169</v>
      </c>
      <c r="B175" s="137">
        <v>671369</v>
      </c>
      <c r="C175" s="138" t="s">
        <v>276</v>
      </c>
      <c r="D175" s="123">
        <v>8</v>
      </c>
      <c r="E175" s="123">
        <v>9</v>
      </c>
      <c r="F175" s="124">
        <v>16</v>
      </c>
      <c r="G175" s="145">
        <v>15</v>
      </c>
      <c r="H175" s="145">
        <v>14</v>
      </c>
      <c r="I175" s="145">
        <f t="shared" si="27"/>
        <v>62</v>
      </c>
      <c r="J175" s="145">
        <f t="shared" si="21"/>
        <v>9.2999999999999989</v>
      </c>
      <c r="K175" s="11">
        <v>2.5</v>
      </c>
      <c r="L175" s="11">
        <v>3</v>
      </c>
      <c r="M175" s="11">
        <v>4</v>
      </c>
      <c r="N175" s="11">
        <v>5</v>
      </c>
      <c r="O175" s="11">
        <v>4</v>
      </c>
      <c r="P175" s="146">
        <f t="shared" si="22"/>
        <v>18.5</v>
      </c>
      <c r="Q175" s="146">
        <f t="shared" si="23"/>
        <v>0.92500000000000004</v>
      </c>
      <c r="R175" s="108">
        <f t="shared" si="28"/>
        <v>1.325</v>
      </c>
      <c r="S175" s="108">
        <f t="shared" si="28"/>
        <v>1.5</v>
      </c>
      <c r="T175" s="108">
        <f t="shared" si="28"/>
        <v>2.6</v>
      </c>
      <c r="U175" s="108">
        <f t="shared" si="28"/>
        <v>2.5</v>
      </c>
      <c r="V175" s="108">
        <f t="shared" si="28"/>
        <v>2.3000000000000003</v>
      </c>
      <c r="W175" s="26">
        <f t="shared" si="24"/>
        <v>80.5</v>
      </c>
      <c r="X175" s="150">
        <f t="shared" si="25"/>
        <v>16.100000000000001</v>
      </c>
      <c r="Y175" s="159">
        <v>73</v>
      </c>
      <c r="Z175" s="144">
        <f t="shared" si="26"/>
        <v>58.400000000000006</v>
      </c>
      <c r="AA175" s="111"/>
      <c r="AB175" s="111"/>
    </row>
    <row r="176" spans="1:44" x14ac:dyDescent="0.3">
      <c r="A176" s="148">
        <v>170</v>
      </c>
      <c r="B176" s="140">
        <v>671370</v>
      </c>
      <c r="C176" s="141" t="s">
        <v>277</v>
      </c>
      <c r="D176" s="125">
        <v>16</v>
      </c>
      <c r="E176" s="125">
        <v>9</v>
      </c>
      <c r="F176" s="126">
        <v>9</v>
      </c>
      <c r="G176" s="145">
        <v>9</v>
      </c>
      <c r="H176" s="145">
        <v>8</v>
      </c>
      <c r="I176" s="145">
        <f t="shared" si="27"/>
        <v>51</v>
      </c>
      <c r="J176" s="145">
        <f t="shared" si="21"/>
        <v>7.6499999999999995</v>
      </c>
      <c r="K176" s="11">
        <v>2.5</v>
      </c>
      <c r="L176" s="11">
        <v>4.5</v>
      </c>
      <c r="M176" s="11">
        <v>3</v>
      </c>
      <c r="N176" s="11">
        <v>3.5</v>
      </c>
      <c r="O176" s="11">
        <v>2</v>
      </c>
      <c r="P176" s="146">
        <f t="shared" si="22"/>
        <v>15.5</v>
      </c>
      <c r="Q176" s="146">
        <f t="shared" si="23"/>
        <v>0.77500000000000002</v>
      </c>
      <c r="R176" s="108">
        <f t="shared" si="28"/>
        <v>2.5249999999999999</v>
      </c>
      <c r="S176" s="108">
        <f t="shared" si="28"/>
        <v>1.575</v>
      </c>
      <c r="T176" s="108">
        <f t="shared" si="28"/>
        <v>1.5</v>
      </c>
      <c r="U176" s="108">
        <f t="shared" si="28"/>
        <v>1.5249999999999999</v>
      </c>
      <c r="V176" s="108">
        <f t="shared" si="28"/>
        <v>1.3</v>
      </c>
      <c r="W176" s="26">
        <f t="shared" si="24"/>
        <v>66.5</v>
      </c>
      <c r="X176" s="150">
        <f t="shared" si="25"/>
        <v>13.3</v>
      </c>
      <c r="Y176" s="160">
        <v>44</v>
      </c>
      <c r="Z176" s="144">
        <f t="shared" si="26"/>
        <v>35.200000000000003</v>
      </c>
      <c r="AA176" s="111"/>
      <c r="AB176" s="111"/>
    </row>
    <row r="177" spans="1:28" x14ac:dyDescent="0.3">
      <c r="A177" s="148">
        <v>171</v>
      </c>
      <c r="B177" s="140">
        <v>671371</v>
      </c>
      <c r="C177" s="141" t="s">
        <v>278</v>
      </c>
      <c r="D177" s="125">
        <v>6</v>
      </c>
      <c r="E177" s="125">
        <v>5</v>
      </c>
      <c r="F177" s="126">
        <v>7</v>
      </c>
      <c r="G177" s="145">
        <v>6</v>
      </c>
      <c r="H177" s="145">
        <v>7</v>
      </c>
      <c r="I177" s="145">
        <f t="shared" si="27"/>
        <v>31</v>
      </c>
      <c r="J177" s="145">
        <f t="shared" si="21"/>
        <v>4.6499999999999995</v>
      </c>
      <c r="K177" s="11">
        <v>1</v>
      </c>
      <c r="L177" s="11">
        <v>1.5</v>
      </c>
      <c r="M177" s="11">
        <v>2</v>
      </c>
      <c r="N177" s="11">
        <v>3</v>
      </c>
      <c r="O177" s="11">
        <v>2</v>
      </c>
      <c r="P177" s="146">
        <f t="shared" si="22"/>
        <v>9.5</v>
      </c>
      <c r="Q177" s="146">
        <f t="shared" si="23"/>
        <v>0.47500000000000003</v>
      </c>
      <c r="R177" s="108">
        <f t="shared" si="28"/>
        <v>0.95</v>
      </c>
      <c r="S177" s="108">
        <f t="shared" si="28"/>
        <v>0.82499999999999996</v>
      </c>
      <c r="T177" s="108">
        <f t="shared" si="28"/>
        <v>1.1500000000000001</v>
      </c>
      <c r="U177" s="108">
        <f t="shared" si="28"/>
        <v>1.0499999999999998</v>
      </c>
      <c r="V177" s="108">
        <f t="shared" si="28"/>
        <v>1.1500000000000001</v>
      </c>
      <c r="W177" s="26">
        <f t="shared" si="24"/>
        <v>40.5</v>
      </c>
      <c r="X177" s="150">
        <f t="shared" si="25"/>
        <v>8.1</v>
      </c>
      <c r="Y177" s="160">
        <v>21</v>
      </c>
      <c r="Z177" s="144">
        <f t="shared" si="26"/>
        <v>16.8</v>
      </c>
      <c r="AA177" s="111"/>
      <c r="AB177" s="111"/>
    </row>
    <row r="178" spans="1:28" x14ac:dyDescent="0.3">
      <c r="A178" s="148">
        <v>172</v>
      </c>
      <c r="B178" s="140">
        <v>671372</v>
      </c>
      <c r="C178" s="141" t="s">
        <v>279</v>
      </c>
      <c r="D178" s="125">
        <v>8</v>
      </c>
      <c r="E178" s="125">
        <v>9</v>
      </c>
      <c r="F178" s="126">
        <v>8</v>
      </c>
      <c r="G178" s="145">
        <v>7</v>
      </c>
      <c r="H178" s="145">
        <v>9</v>
      </c>
      <c r="I178" s="145">
        <f t="shared" si="27"/>
        <v>41</v>
      </c>
      <c r="J178" s="145">
        <f t="shared" si="21"/>
        <v>6.1499999999999995</v>
      </c>
      <c r="K178" s="11">
        <v>2.5</v>
      </c>
      <c r="L178" s="11">
        <v>3</v>
      </c>
      <c r="M178" s="11">
        <v>4</v>
      </c>
      <c r="N178" s="11">
        <v>3</v>
      </c>
      <c r="O178" s="11">
        <v>5</v>
      </c>
      <c r="P178" s="146">
        <f t="shared" si="22"/>
        <v>17.5</v>
      </c>
      <c r="Q178" s="146">
        <f t="shared" si="23"/>
        <v>0.875</v>
      </c>
      <c r="R178" s="108">
        <f t="shared" si="28"/>
        <v>1.325</v>
      </c>
      <c r="S178" s="108">
        <f t="shared" si="28"/>
        <v>1.5</v>
      </c>
      <c r="T178" s="108">
        <f t="shared" si="28"/>
        <v>1.4</v>
      </c>
      <c r="U178" s="108">
        <f t="shared" si="28"/>
        <v>1.2000000000000002</v>
      </c>
      <c r="V178" s="108">
        <f t="shared" si="28"/>
        <v>1.5999999999999999</v>
      </c>
      <c r="W178" s="26">
        <f t="shared" si="24"/>
        <v>58.5</v>
      </c>
      <c r="X178" s="150">
        <f t="shared" si="25"/>
        <v>11.700000000000001</v>
      </c>
      <c r="Y178" s="160">
        <v>46</v>
      </c>
      <c r="Z178" s="144">
        <f t="shared" si="26"/>
        <v>36.800000000000004</v>
      </c>
      <c r="AA178" s="111"/>
      <c r="AB178" s="111"/>
    </row>
    <row r="179" spans="1:28" x14ac:dyDescent="0.3">
      <c r="A179" s="148">
        <v>173</v>
      </c>
      <c r="B179" s="140">
        <v>671373</v>
      </c>
      <c r="C179" s="141" t="s">
        <v>280</v>
      </c>
      <c r="D179" s="125">
        <v>11</v>
      </c>
      <c r="E179" s="125">
        <v>13</v>
      </c>
      <c r="F179" s="126">
        <v>10</v>
      </c>
      <c r="G179" s="145">
        <v>8</v>
      </c>
      <c r="H179" s="145">
        <v>9</v>
      </c>
      <c r="I179" s="145">
        <f t="shared" si="27"/>
        <v>51</v>
      </c>
      <c r="J179" s="145">
        <f t="shared" si="21"/>
        <v>7.6499999999999995</v>
      </c>
      <c r="K179" s="11">
        <v>2</v>
      </c>
      <c r="L179" s="11">
        <v>2.5</v>
      </c>
      <c r="M179" s="11">
        <v>3</v>
      </c>
      <c r="N179" s="11">
        <v>2</v>
      </c>
      <c r="O179" s="11">
        <v>4</v>
      </c>
      <c r="P179" s="146">
        <f t="shared" si="22"/>
        <v>13.5</v>
      </c>
      <c r="Q179" s="146">
        <f t="shared" si="23"/>
        <v>0.67500000000000004</v>
      </c>
      <c r="R179" s="108">
        <f t="shared" si="28"/>
        <v>1.75</v>
      </c>
      <c r="S179" s="108">
        <f t="shared" si="28"/>
        <v>2.0750000000000002</v>
      </c>
      <c r="T179" s="108">
        <f t="shared" si="28"/>
        <v>1.65</v>
      </c>
      <c r="U179" s="108">
        <f t="shared" si="28"/>
        <v>1.3</v>
      </c>
      <c r="V179" s="108">
        <f t="shared" si="28"/>
        <v>1.5499999999999998</v>
      </c>
      <c r="W179" s="26">
        <f t="shared" si="24"/>
        <v>64.5</v>
      </c>
      <c r="X179" s="150">
        <f t="shared" si="25"/>
        <v>12.9</v>
      </c>
      <c r="Y179" s="160">
        <v>50</v>
      </c>
      <c r="Z179" s="144">
        <f t="shared" si="26"/>
        <v>40</v>
      </c>
      <c r="AA179" s="111"/>
      <c r="AB179" s="111"/>
    </row>
    <row r="180" spans="1:28" x14ac:dyDescent="0.3">
      <c r="A180" s="148">
        <v>174</v>
      </c>
      <c r="B180" s="140">
        <v>671374</v>
      </c>
      <c r="C180" s="141" t="s">
        <v>281</v>
      </c>
      <c r="D180" s="125">
        <v>5</v>
      </c>
      <c r="E180" s="125">
        <v>6</v>
      </c>
      <c r="F180" s="126">
        <v>7</v>
      </c>
      <c r="G180" s="145">
        <v>6</v>
      </c>
      <c r="H180" s="145">
        <v>7</v>
      </c>
      <c r="I180" s="145">
        <f t="shared" si="27"/>
        <v>31</v>
      </c>
      <c r="J180" s="145">
        <f t="shared" si="21"/>
        <v>4.6499999999999995</v>
      </c>
      <c r="K180" s="11">
        <v>1</v>
      </c>
      <c r="L180" s="11">
        <v>1.5</v>
      </c>
      <c r="M180" s="11">
        <v>3</v>
      </c>
      <c r="N180" s="11">
        <v>2</v>
      </c>
      <c r="O180" s="11">
        <v>4</v>
      </c>
      <c r="P180" s="146">
        <f t="shared" si="22"/>
        <v>11.5</v>
      </c>
      <c r="Q180" s="146">
        <f t="shared" si="23"/>
        <v>0.57500000000000007</v>
      </c>
      <c r="R180" s="108">
        <f t="shared" si="28"/>
        <v>0.8</v>
      </c>
      <c r="S180" s="108">
        <f t="shared" si="28"/>
        <v>0.97499999999999987</v>
      </c>
      <c r="T180" s="108">
        <f t="shared" si="28"/>
        <v>1.2000000000000002</v>
      </c>
      <c r="U180" s="108">
        <f t="shared" si="28"/>
        <v>0.99999999999999989</v>
      </c>
      <c r="V180" s="108">
        <f t="shared" si="28"/>
        <v>1.25</v>
      </c>
      <c r="W180" s="26">
        <f t="shared" si="24"/>
        <v>42.5</v>
      </c>
      <c r="X180" s="150">
        <f t="shared" si="25"/>
        <v>8.5</v>
      </c>
      <c r="Y180" s="160">
        <v>27</v>
      </c>
      <c r="Z180" s="144">
        <f t="shared" si="26"/>
        <v>21.6</v>
      </c>
      <c r="AA180" s="111"/>
      <c r="AB180" s="111"/>
    </row>
    <row r="181" spans="1:28" x14ac:dyDescent="0.3">
      <c r="A181" s="148">
        <v>175</v>
      </c>
      <c r="B181" s="140">
        <v>671375</v>
      </c>
      <c r="C181" s="141" t="s">
        <v>282</v>
      </c>
      <c r="D181" s="125">
        <v>8</v>
      </c>
      <c r="E181" s="125">
        <v>4</v>
      </c>
      <c r="F181" s="126">
        <v>5</v>
      </c>
      <c r="G181" s="145">
        <v>7</v>
      </c>
      <c r="H181" s="145">
        <v>6</v>
      </c>
      <c r="I181" s="145">
        <f t="shared" si="27"/>
        <v>30</v>
      </c>
      <c r="J181" s="145">
        <f t="shared" si="21"/>
        <v>4.5</v>
      </c>
      <c r="K181" s="11">
        <v>2.5</v>
      </c>
      <c r="L181" s="11">
        <v>2</v>
      </c>
      <c r="M181" s="11">
        <v>2.5</v>
      </c>
      <c r="N181" s="11">
        <v>1.5</v>
      </c>
      <c r="O181" s="11">
        <v>2.5</v>
      </c>
      <c r="P181" s="146">
        <f t="shared" si="22"/>
        <v>11</v>
      </c>
      <c r="Q181" s="146">
        <f t="shared" si="23"/>
        <v>0.55000000000000004</v>
      </c>
      <c r="R181" s="108">
        <f t="shared" si="28"/>
        <v>1.325</v>
      </c>
      <c r="S181" s="108">
        <f t="shared" si="28"/>
        <v>0.7</v>
      </c>
      <c r="T181" s="108">
        <f t="shared" si="28"/>
        <v>0.875</v>
      </c>
      <c r="U181" s="108">
        <f t="shared" si="28"/>
        <v>1.125</v>
      </c>
      <c r="V181" s="108">
        <f t="shared" si="28"/>
        <v>1.0249999999999999</v>
      </c>
      <c r="W181" s="26">
        <f t="shared" si="24"/>
        <v>41</v>
      </c>
      <c r="X181" s="150">
        <f t="shared" si="25"/>
        <v>8.2000000000000011</v>
      </c>
      <c r="Y181" s="160">
        <v>25</v>
      </c>
      <c r="Z181" s="144">
        <f t="shared" si="26"/>
        <v>20</v>
      </c>
      <c r="AA181" s="111"/>
      <c r="AB181" s="111"/>
    </row>
    <row r="182" spans="1:28" x14ac:dyDescent="0.3">
      <c r="A182" s="148">
        <v>176</v>
      </c>
      <c r="B182" s="140">
        <v>671376</v>
      </c>
      <c r="C182" s="141" t="s">
        <v>283</v>
      </c>
      <c r="D182" s="125">
        <v>14</v>
      </c>
      <c r="E182" s="125">
        <v>10</v>
      </c>
      <c r="F182" s="126">
        <v>12</v>
      </c>
      <c r="G182" s="145">
        <v>10</v>
      </c>
      <c r="H182" s="145">
        <v>15</v>
      </c>
      <c r="I182" s="145">
        <f t="shared" si="27"/>
        <v>61</v>
      </c>
      <c r="J182" s="145">
        <f t="shared" si="21"/>
        <v>9.15</v>
      </c>
      <c r="K182" s="11">
        <v>3</v>
      </c>
      <c r="L182" s="11">
        <v>3.5</v>
      </c>
      <c r="M182" s="11">
        <v>3</v>
      </c>
      <c r="N182" s="11">
        <v>4</v>
      </c>
      <c r="O182" s="11">
        <v>3</v>
      </c>
      <c r="P182" s="146">
        <f t="shared" si="22"/>
        <v>16.5</v>
      </c>
      <c r="Q182" s="146">
        <f t="shared" si="23"/>
        <v>0.82500000000000007</v>
      </c>
      <c r="R182" s="108">
        <f t="shared" si="28"/>
        <v>2.25</v>
      </c>
      <c r="S182" s="108">
        <f t="shared" si="28"/>
        <v>1.675</v>
      </c>
      <c r="T182" s="108">
        <f t="shared" si="28"/>
        <v>1.9499999999999997</v>
      </c>
      <c r="U182" s="108">
        <f t="shared" si="28"/>
        <v>1.7</v>
      </c>
      <c r="V182" s="108">
        <f t="shared" si="28"/>
        <v>2.4</v>
      </c>
      <c r="W182" s="26">
        <f t="shared" si="24"/>
        <v>77.5</v>
      </c>
      <c r="X182" s="150">
        <f t="shared" si="25"/>
        <v>15.5</v>
      </c>
      <c r="Y182" s="160">
        <v>63</v>
      </c>
      <c r="Z182" s="144">
        <f t="shared" si="26"/>
        <v>50.400000000000006</v>
      </c>
      <c r="AA182" s="111"/>
      <c r="AB182" s="111"/>
    </row>
    <row r="183" spans="1:28" x14ac:dyDescent="0.3">
      <c r="A183" s="148">
        <v>177</v>
      </c>
      <c r="B183" s="140">
        <v>671377</v>
      </c>
      <c r="C183" s="141" t="s">
        <v>284</v>
      </c>
      <c r="D183" s="125">
        <v>12</v>
      </c>
      <c r="E183" s="125">
        <v>13</v>
      </c>
      <c r="F183" s="126">
        <v>14</v>
      </c>
      <c r="G183" s="145">
        <v>6</v>
      </c>
      <c r="H183" s="145">
        <v>8</v>
      </c>
      <c r="I183" s="145">
        <f t="shared" si="27"/>
        <v>53</v>
      </c>
      <c r="J183" s="145">
        <f t="shared" si="21"/>
        <v>7.9499999999999993</v>
      </c>
      <c r="K183" s="11">
        <v>2</v>
      </c>
      <c r="L183" s="11">
        <v>3</v>
      </c>
      <c r="M183" s="11">
        <v>2</v>
      </c>
      <c r="N183" s="11">
        <v>4</v>
      </c>
      <c r="O183" s="11">
        <v>3</v>
      </c>
      <c r="P183" s="146">
        <f t="shared" si="22"/>
        <v>14</v>
      </c>
      <c r="Q183" s="146">
        <f t="shared" si="23"/>
        <v>0.70000000000000007</v>
      </c>
      <c r="R183" s="108">
        <f t="shared" si="28"/>
        <v>1.9</v>
      </c>
      <c r="S183" s="108">
        <f t="shared" si="28"/>
        <v>2.1</v>
      </c>
      <c r="T183" s="108">
        <f t="shared" si="28"/>
        <v>2.2000000000000002</v>
      </c>
      <c r="U183" s="108">
        <f t="shared" si="28"/>
        <v>1.0999999999999999</v>
      </c>
      <c r="V183" s="108">
        <f t="shared" si="28"/>
        <v>1.35</v>
      </c>
      <c r="W183" s="26">
        <f t="shared" si="24"/>
        <v>67</v>
      </c>
      <c r="X183" s="150">
        <f t="shared" si="25"/>
        <v>13.4</v>
      </c>
      <c r="Y183" s="160">
        <v>56</v>
      </c>
      <c r="Z183" s="144">
        <f t="shared" si="26"/>
        <v>44.800000000000004</v>
      </c>
      <c r="AA183" s="111"/>
      <c r="AB183" s="111"/>
    </row>
    <row r="184" spans="1:28" x14ac:dyDescent="0.3">
      <c r="A184" s="148">
        <v>178</v>
      </c>
      <c r="B184" s="140">
        <v>671378</v>
      </c>
      <c r="C184" s="141" t="s">
        <v>285</v>
      </c>
      <c r="D184" s="125"/>
      <c r="E184" s="125"/>
      <c r="F184" s="126"/>
      <c r="G184" s="145"/>
      <c r="H184" s="145"/>
      <c r="I184" s="145"/>
      <c r="J184" s="145"/>
      <c r="K184" s="11"/>
      <c r="L184" s="11"/>
      <c r="M184" s="11"/>
      <c r="N184" s="11"/>
      <c r="O184" s="11"/>
      <c r="P184" s="146"/>
      <c r="Q184" s="146"/>
      <c r="R184" s="108">
        <f t="shared" si="28"/>
        <v>0</v>
      </c>
      <c r="S184" s="108">
        <f t="shared" si="28"/>
        <v>0</v>
      </c>
      <c r="T184" s="108">
        <f t="shared" si="28"/>
        <v>0</v>
      </c>
      <c r="U184" s="108">
        <f t="shared" si="28"/>
        <v>0</v>
      </c>
      <c r="V184" s="108">
        <f t="shared" si="28"/>
        <v>0</v>
      </c>
      <c r="W184" s="26">
        <f t="shared" si="24"/>
        <v>0</v>
      </c>
      <c r="X184" s="150">
        <f t="shared" si="25"/>
        <v>0</v>
      </c>
      <c r="Y184" s="160" t="s">
        <v>105</v>
      </c>
      <c r="Z184" s="144" t="e">
        <f t="shared" si="26"/>
        <v>#VALUE!</v>
      </c>
      <c r="AA184" s="111"/>
      <c r="AB184" s="111"/>
    </row>
    <row r="185" spans="1:28" x14ac:dyDescent="0.3">
      <c r="A185" s="148">
        <v>179</v>
      </c>
      <c r="B185" s="140">
        <v>671379</v>
      </c>
      <c r="C185" s="141" t="s">
        <v>286</v>
      </c>
      <c r="D185" s="125">
        <v>12</v>
      </c>
      <c r="E185" s="125">
        <v>12.5</v>
      </c>
      <c r="F185" s="126">
        <v>13</v>
      </c>
      <c r="G185" s="145">
        <v>14</v>
      </c>
      <c r="H185" s="145">
        <v>15</v>
      </c>
      <c r="I185" s="145">
        <f t="shared" si="27"/>
        <v>66.5</v>
      </c>
      <c r="J185" s="145">
        <f t="shared" si="21"/>
        <v>9.9749999999999996</v>
      </c>
      <c r="K185" s="11">
        <v>2.5</v>
      </c>
      <c r="L185" s="11">
        <v>3</v>
      </c>
      <c r="M185" s="11">
        <v>4</v>
      </c>
      <c r="N185" s="11">
        <v>3</v>
      </c>
      <c r="O185" s="11">
        <v>3</v>
      </c>
      <c r="P185" s="146">
        <f t="shared" si="22"/>
        <v>15.5</v>
      </c>
      <c r="Q185" s="146">
        <f t="shared" si="23"/>
        <v>0.77500000000000002</v>
      </c>
      <c r="R185" s="108">
        <f t="shared" si="28"/>
        <v>1.9249999999999998</v>
      </c>
      <c r="S185" s="108">
        <f t="shared" si="28"/>
        <v>2.0249999999999999</v>
      </c>
      <c r="T185" s="108">
        <f t="shared" si="28"/>
        <v>2.15</v>
      </c>
      <c r="U185" s="108">
        <f t="shared" si="28"/>
        <v>2.25</v>
      </c>
      <c r="V185" s="108">
        <f t="shared" si="28"/>
        <v>2.4</v>
      </c>
      <c r="W185" s="26">
        <f t="shared" si="24"/>
        <v>82</v>
      </c>
      <c r="X185" s="150">
        <f t="shared" si="25"/>
        <v>16.400000000000002</v>
      </c>
      <c r="Y185" s="160">
        <v>67</v>
      </c>
      <c r="Z185" s="144">
        <f t="shared" si="26"/>
        <v>53.6</v>
      </c>
      <c r="AA185" s="111"/>
      <c r="AB185" s="111"/>
    </row>
    <row r="186" spans="1:28" x14ac:dyDescent="0.3">
      <c r="A186" s="148">
        <v>180</v>
      </c>
      <c r="B186" s="140">
        <v>671380</v>
      </c>
      <c r="C186" s="141" t="s">
        <v>287</v>
      </c>
      <c r="D186" s="125">
        <v>8</v>
      </c>
      <c r="E186" s="125">
        <v>9</v>
      </c>
      <c r="F186" s="126">
        <v>12</v>
      </c>
      <c r="G186" s="145">
        <v>13</v>
      </c>
      <c r="H186" s="145">
        <v>14</v>
      </c>
      <c r="I186" s="145">
        <f t="shared" si="27"/>
        <v>56</v>
      </c>
      <c r="J186" s="145">
        <f t="shared" si="21"/>
        <v>8.4</v>
      </c>
      <c r="K186" s="11">
        <v>2</v>
      </c>
      <c r="L186" s="11">
        <v>2.5</v>
      </c>
      <c r="M186" s="11">
        <v>3</v>
      </c>
      <c r="N186" s="11">
        <v>2</v>
      </c>
      <c r="O186" s="11">
        <v>2</v>
      </c>
      <c r="P186" s="146">
        <f t="shared" si="22"/>
        <v>11.5</v>
      </c>
      <c r="Q186" s="146">
        <f t="shared" si="23"/>
        <v>0.57500000000000007</v>
      </c>
      <c r="R186" s="108">
        <f t="shared" si="28"/>
        <v>1.3</v>
      </c>
      <c r="S186" s="108">
        <f t="shared" si="28"/>
        <v>1.4749999999999999</v>
      </c>
      <c r="T186" s="108">
        <f t="shared" si="28"/>
        <v>1.9499999999999997</v>
      </c>
      <c r="U186" s="108">
        <f t="shared" si="28"/>
        <v>2.0499999999999998</v>
      </c>
      <c r="V186" s="108">
        <f t="shared" si="28"/>
        <v>2.2000000000000002</v>
      </c>
      <c r="W186" s="26">
        <f t="shared" si="24"/>
        <v>67.5</v>
      </c>
      <c r="X186" s="150">
        <f t="shared" si="25"/>
        <v>13.5</v>
      </c>
      <c r="Y186" s="160">
        <v>64</v>
      </c>
      <c r="Z186" s="144">
        <f t="shared" si="26"/>
        <v>51.2</v>
      </c>
      <c r="AA186" s="111"/>
      <c r="AB186" s="111"/>
    </row>
    <row r="187" spans="1:28" x14ac:dyDescent="0.3">
      <c r="A187" s="148">
        <v>181</v>
      </c>
      <c r="B187" s="140">
        <v>671381</v>
      </c>
      <c r="C187" s="141" t="s">
        <v>288</v>
      </c>
      <c r="D187" s="125">
        <v>11</v>
      </c>
      <c r="E187" s="125">
        <v>8</v>
      </c>
      <c r="F187" s="126">
        <v>9</v>
      </c>
      <c r="G187" s="145">
        <v>13</v>
      </c>
      <c r="H187" s="145">
        <v>14</v>
      </c>
      <c r="I187" s="145">
        <f t="shared" si="27"/>
        <v>55</v>
      </c>
      <c r="J187" s="145">
        <f t="shared" si="21"/>
        <v>8.25</v>
      </c>
      <c r="K187" s="11">
        <v>2.5</v>
      </c>
      <c r="L187" s="11">
        <v>3</v>
      </c>
      <c r="M187" s="11">
        <v>3.5</v>
      </c>
      <c r="N187" s="11">
        <v>2</v>
      </c>
      <c r="O187" s="11">
        <v>2.5</v>
      </c>
      <c r="P187" s="146">
        <f t="shared" si="22"/>
        <v>13.5</v>
      </c>
      <c r="Q187" s="146">
        <f t="shared" si="23"/>
        <v>0.67500000000000004</v>
      </c>
      <c r="R187" s="108">
        <f t="shared" si="28"/>
        <v>1.7749999999999999</v>
      </c>
      <c r="S187" s="108">
        <f t="shared" si="28"/>
        <v>1.35</v>
      </c>
      <c r="T187" s="108">
        <f t="shared" si="28"/>
        <v>1.5249999999999999</v>
      </c>
      <c r="U187" s="108">
        <f t="shared" si="28"/>
        <v>2.0499999999999998</v>
      </c>
      <c r="V187" s="108">
        <f t="shared" si="28"/>
        <v>2.2250000000000001</v>
      </c>
      <c r="W187" s="26">
        <f t="shared" si="24"/>
        <v>68.5</v>
      </c>
      <c r="X187" s="150">
        <f t="shared" si="25"/>
        <v>13.700000000000001</v>
      </c>
      <c r="Y187" s="160">
        <v>57</v>
      </c>
      <c r="Z187" s="144">
        <f t="shared" si="26"/>
        <v>45.6</v>
      </c>
      <c r="AA187" s="111"/>
      <c r="AB187" s="111"/>
    </row>
    <row r="188" spans="1:28" x14ac:dyDescent="0.3">
      <c r="A188" s="148">
        <v>182</v>
      </c>
      <c r="B188" s="140">
        <v>671382</v>
      </c>
      <c r="C188" s="141" t="s">
        <v>289</v>
      </c>
      <c r="D188" s="125">
        <v>6</v>
      </c>
      <c r="E188" s="125">
        <v>11</v>
      </c>
      <c r="F188" s="126">
        <v>6</v>
      </c>
      <c r="G188" s="145">
        <v>9</v>
      </c>
      <c r="H188" s="145">
        <v>6</v>
      </c>
      <c r="I188" s="145">
        <f t="shared" si="27"/>
        <v>38</v>
      </c>
      <c r="J188" s="145">
        <f t="shared" si="21"/>
        <v>5.7</v>
      </c>
      <c r="K188" s="11">
        <v>1</v>
      </c>
      <c r="L188" s="11">
        <v>1.5</v>
      </c>
      <c r="M188" s="11">
        <v>2</v>
      </c>
      <c r="N188" s="11">
        <v>3</v>
      </c>
      <c r="O188" s="11">
        <v>2</v>
      </c>
      <c r="P188" s="146">
        <f t="shared" si="22"/>
        <v>9.5</v>
      </c>
      <c r="Q188" s="146">
        <f t="shared" si="23"/>
        <v>0.47500000000000003</v>
      </c>
      <c r="R188" s="108">
        <f t="shared" si="28"/>
        <v>0.95</v>
      </c>
      <c r="S188" s="108">
        <f t="shared" si="28"/>
        <v>1.7249999999999999</v>
      </c>
      <c r="T188" s="108">
        <f t="shared" si="28"/>
        <v>0.99999999999999989</v>
      </c>
      <c r="U188" s="108">
        <f t="shared" si="28"/>
        <v>1.5</v>
      </c>
      <c r="V188" s="108">
        <f t="shared" si="28"/>
        <v>0.99999999999999989</v>
      </c>
      <c r="W188" s="26">
        <f t="shared" si="24"/>
        <v>47.5</v>
      </c>
      <c r="X188" s="150">
        <f t="shared" si="25"/>
        <v>9.5</v>
      </c>
      <c r="Y188" s="160">
        <v>43</v>
      </c>
      <c r="Z188" s="144">
        <f t="shared" si="26"/>
        <v>34.4</v>
      </c>
      <c r="AA188" s="111"/>
      <c r="AB188" s="111"/>
    </row>
    <row r="189" spans="1:28" x14ac:dyDescent="0.3">
      <c r="A189" s="148">
        <v>183</v>
      </c>
      <c r="B189" s="140">
        <v>671383</v>
      </c>
      <c r="C189" s="141" t="s">
        <v>290</v>
      </c>
      <c r="D189" s="125">
        <v>8</v>
      </c>
      <c r="E189" s="125">
        <v>7</v>
      </c>
      <c r="F189" s="126">
        <v>6</v>
      </c>
      <c r="G189" s="145">
        <v>5</v>
      </c>
      <c r="H189" s="145">
        <v>5</v>
      </c>
      <c r="I189" s="145">
        <f t="shared" si="27"/>
        <v>31</v>
      </c>
      <c r="J189" s="145">
        <f t="shared" si="21"/>
        <v>4.6499999999999995</v>
      </c>
      <c r="K189" s="11">
        <v>1.5</v>
      </c>
      <c r="L189" s="11">
        <v>3</v>
      </c>
      <c r="M189" s="11">
        <v>3</v>
      </c>
      <c r="N189" s="11">
        <v>2</v>
      </c>
      <c r="O189" s="11">
        <v>3</v>
      </c>
      <c r="P189" s="146">
        <f t="shared" si="22"/>
        <v>12.5</v>
      </c>
      <c r="Q189" s="146">
        <f t="shared" si="23"/>
        <v>0.625</v>
      </c>
      <c r="R189" s="108">
        <f t="shared" si="28"/>
        <v>1.2749999999999999</v>
      </c>
      <c r="S189" s="108">
        <f t="shared" si="28"/>
        <v>1.2000000000000002</v>
      </c>
      <c r="T189" s="108">
        <f t="shared" si="28"/>
        <v>1.0499999999999998</v>
      </c>
      <c r="U189" s="108">
        <f t="shared" si="28"/>
        <v>0.85</v>
      </c>
      <c r="V189" s="108">
        <f t="shared" si="28"/>
        <v>0.9</v>
      </c>
      <c r="W189" s="26">
        <f t="shared" si="24"/>
        <v>43.5</v>
      </c>
      <c r="X189" s="150">
        <f t="shared" si="25"/>
        <v>8.7000000000000011</v>
      </c>
      <c r="Y189" s="160" t="s">
        <v>105</v>
      </c>
      <c r="Z189" s="144" t="e">
        <f t="shared" si="26"/>
        <v>#VALUE!</v>
      </c>
      <c r="AA189" s="111"/>
      <c r="AB189" s="111"/>
    </row>
    <row r="190" spans="1:28" x14ac:dyDescent="0.3">
      <c r="A190" s="148">
        <v>184</v>
      </c>
      <c r="B190" s="140">
        <v>671384</v>
      </c>
      <c r="C190" s="141" t="s">
        <v>291</v>
      </c>
      <c r="D190" s="125">
        <v>11</v>
      </c>
      <c r="E190" s="125">
        <v>11.5</v>
      </c>
      <c r="F190" s="126">
        <v>12</v>
      </c>
      <c r="G190" s="145">
        <v>13</v>
      </c>
      <c r="H190" s="145">
        <v>10</v>
      </c>
      <c r="I190" s="145">
        <f t="shared" si="27"/>
        <v>57.5</v>
      </c>
      <c r="J190" s="145">
        <f t="shared" si="21"/>
        <v>8.625</v>
      </c>
      <c r="K190" s="11">
        <v>2.5</v>
      </c>
      <c r="L190" s="11">
        <v>3</v>
      </c>
      <c r="M190" s="11">
        <v>3.5</v>
      </c>
      <c r="N190" s="11">
        <v>2.5</v>
      </c>
      <c r="O190" s="11">
        <v>3</v>
      </c>
      <c r="P190" s="146">
        <f t="shared" si="22"/>
        <v>14.5</v>
      </c>
      <c r="Q190" s="146">
        <f t="shared" si="23"/>
        <v>0.72500000000000009</v>
      </c>
      <c r="R190" s="108">
        <f t="shared" si="28"/>
        <v>1.7749999999999999</v>
      </c>
      <c r="S190" s="108">
        <f t="shared" si="28"/>
        <v>1.875</v>
      </c>
      <c r="T190" s="108">
        <f t="shared" si="28"/>
        <v>1.9749999999999999</v>
      </c>
      <c r="U190" s="108">
        <f t="shared" si="28"/>
        <v>2.0750000000000002</v>
      </c>
      <c r="V190" s="108">
        <f t="shared" si="28"/>
        <v>1.65</v>
      </c>
      <c r="W190" s="26">
        <f t="shared" si="24"/>
        <v>72</v>
      </c>
      <c r="X190" s="150">
        <f t="shared" si="25"/>
        <v>14.4</v>
      </c>
      <c r="Y190" s="160">
        <v>55</v>
      </c>
      <c r="Z190" s="144">
        <f t="shared" si="26"/>
        <v>44</v>
      </c>
      <c r="AA190" s="111"/>
      <c r="AB190" s="111"/>
    </row>
    <row r="191" spans="1:28" x14ac:dyDescent="0.3">
      <c r="A191" s="148">
        <v>185</v>
      </c>
      <c r="B191" s="140">
        <v>671385</v>
      </c>
      <c r="C191" s="141" t="s">
        <v>292</v>
      </c>
      <c r="D191" s="125">
        <v>12</v>
      </c>
      <c r="E191" s="125">
        <v>12.5</v>
      </c>
      <c r="F191" s="126">
        <v>13</v>
      </c>
      <c r="G191" s="145">
        <v>14</v>
      </c>
      <c r="H191" s="145">
        <v>10</v>
      </c>
      <c r="I191" s="145">
        <f t="shared" si="27"/>
        <v>61.5</v>
      </c>
      <c r="J191" s="145">
        <f t="shared" si="21"/>
        <v>9.2249999999999996</v>
      </c>
      <c r="K191" s="11">
        <v>2.5</v>
      </c>
      <c r="L191" s="11">
        <v>2</v>
      </c>
      <c r="M191" s="11">
        <v>3</v>
      </c>
      <c r="N191" s="11">
        <v>2.5</v>
      </c>
      <c r="O191" s="11">
        <v>2.5</v>
      </c>
      <c r="P191" s="146">
        <f t="shared" si="22"/>
        <v>12.5</v>
      </c>
      <c r="Q191" s="146">
        <f t="shared" si="23"/>
        <v>0.625</v>
      </c>
      <c r="R191" s="108">
        <f t="shared" si="28"/>
        <v>1.9249999999999998</v>
      </c>
      <c r="S191" s="108">
        <f t="shared" si="28"/>
        <v>1.9750000000000001</v>
      </c>
      <c r="T191" s="108">
        <f t="shared" si="28"/>
        <v>2.1</v>
      </c>
      <c r="U191" s="108">
        <f t="shared" si="28"/>
        <v>2.2250000000000001</v>
      </c>
      <c r="V191" s="108">
        <f t="shared" si="28"/>
        <v>1.625</v>
      </c>
      <c r="W191" s="26">
        <f t="shared" si="24"/>
        <v>74</v>
      </c>
      <c r="X191" s="150">
        <f t="shared" si="25"/>
        <v>14.8</v>
      </c>
      <c r="Y191" s="160">
        <v>64</v>
      </c>
      <c r="Z191" s="144">
        <f t="shared" si="26"/>
        <v>51.2</v>
      </c>
      <c r="AA191" s="111"/>
      <c r="AB191" s="111"/>
    </row>
    <row r="192" spans="1:28" x14ac:dyDescent="0.3">
      <c r="A192" s="148">
        <v>186</v>
      </c>
      <c r="B192" s="140">
        <v>671386</v>
      </c>
      <c r="C192" s="141" t="s">
        <v>293</v>
      </c>
      <c r="D192" s="125">
        <v>9</v>
      </c>
      <c r="E192" s="125">
        <v>8</v>
      </c>
      <c r="F192" s="126">
        <v>7</v>
      </c>
      <c r="G192" s="145">
        <v>9</v>
      </c>
      <c r="H192" s="145">
        <v>8</v>
      </c>
      <c r="I192" s="145">
        <f t="shared" si="27"/>
        <v>41</v>
      </c>
      <c r="J192" s="145">
        <f t="shared" si="21"/>
        <v>6.1499999999999995</v>
      </c>
      <c r="K192" s="11">
        <v>1</v>
      </c>
      <c r="L192" s="11">
        <v>1.5</v>
      </c>
      <c r="M192" s="11">
        <v>3</v>
      </c>
      <c r="N192" s="11">
        <v>2</v>
      </c>
      <c r="O192" s="11">
        <v>4</v>
      </c>
      <c r="P192" s="146">
        <f t="shared" si="22"/>
        <v>11.5</v>
      </c>
      <c r="Q192" s="146">
        <f t="shared" si="23"/>
        <v>0.57500000000000007</v>
      </c>
      <c r="R192" s="108">
        <f t="shared" si="28"/>
        <v>1.4</v>
      </c>
      <c r="S192" s="108">
        <f t="shared" si="28"/>
        <v>1.2749999999999999</v>
      </c>
      <c r="T192" s="108">
        <f t="shared" si="28"/>
        <v>1.2000000000000002</v>
      </c>
      <c r="U192" s="108">
        <f t="shared" si="28"/>
        <v>1.45</v>
      </c>
      <c r="V192" s="108">
        <f t="shared" si="28"/>
        <v>1.4</v>
      </c>
      <c r="W192" s="26">
        <f t="shared" si="24"/>
        <v>52.5</v>
      </c>
      <c r="X192" s="150">
        <f t="shared" si="25"/>
        <v>10.5</v>
      </c>
      <c r="Y192" s="160">
        <v>41</v>
      </c>
      <c r="Z192" s="144">
        <f t="shared" si="26"/>
        <v>32.800000000000004</v>
      </c>
      <c r="AA192" s="111"/>
      <c r="AB192" s="111"/>
    </row>
    <row r="193" spans="1:28" x14ac:dyDescent="0.3">
      <c r="A193" s="148">
        <v>187</v>
      </c>
      <c r="B193" s="140">
        <v>671387</v>
      </c>
      <c r="C193" s="141" t="s">
        <v>294</v>
      </c>
      <c r="D193" s="125">
        <v>12</v>
      </c>
      <c r="E193" s="125">
        <v>14</v>
      </c>
      <c r="F193" s="126">
        <v>12</v>
      </c>
      <c r="G193" s="145">
        <v>13</v>
      </c>
      <c r="H193" s="145">
        <v>14</v>
      </c>
      <c r="I193" s="145">
        <f t="shared" si="27"/>
        <v>65</v>
      </c>
      <c r="J193" s="145">
        <f t="shared" si="21"/>
        <v>9.75</v>
      </c>
      <c r="K193" s="11">
        <v>4</v>
      </c>
      <c r="L193" s="11">
        <v>4.5</v>
      </c>
      <c r="M193" s="11">
        <v>4</v>
      </c>
      <c r="N193" s="11">
        <v>3</v>
      </c>
      <c r="O193" s="11">
        <v>4</v>
      </c>
      <c r="P193" s="146">
        <f t="shared" si="22"/>
        <v>19.5</v>
      </c>
      <c r="Q193" s="146">
        <f t="shared" si="23"/>
        <v>0.97500000000000009</v>
      </c>
      <c r="R193" s="108">
        <f t="shared" si="28"/>
        <v>1.9999999999999998</v>
      </c>
      <c r="S193" s="108">
        <f t="shared" si="28"/>
        <v>2.3250000000000002</v>
      </c>
      <c r="T193" s="108">
        <f t="shared" si="28"/>
        <v>1.9999999999999998</v>
      </c>
      <c r="U193" s="108">
        <f t="shared" si="28"/>
        <v>2.1</v>
      </c>
      <c r="V193" s="108">
        <f t="shared" si="28"/>
        <v>2.3000000000000003</v>
      </c>
      <c r="W193" s="26">
        <f t="shared" si="24"/>
        <v>84.5</v>
      </c>
      <c r="X193" s="150">
        <f t="shared" si="25"/>
        <v>16.900000000000002</v>
      </c>
      <c r="Y193" s="160">
        <v>77</v>
      </c>
      <c r="Z193" s="144">
        <f t="shared" si="26"/>
        <v>61.6</v>
      </c>
      <c r="AA193" s="111"/>
      <c r="AB193" s="111"/>
    </row>
    <row r="194" spans="1:28" x14ac:dyDescent="0.3">
      <c r="A194" s="148">
        <v>188</v>
      </c>
      <c r="B194" s="140">
        <v>671388</v>
      </c>
      <c r="C194" s="141" t="s">
        <v>295</v>
      </c>
      <c r="D194" s="125">
        <v>9</v>
      </c>
      <c r="E194" s="125">
        <v>9</v>
      </c>
      <c r="F194" s="126">
        <v>7</v>
      </c>
      <c r="G194" s="145">
        <v>8</v>
      </c>
      <c r="H194" s="145">
        <v>7</v>
      </c>
      <c r="I194" s="145">
        <f t="shared" si="27"/>
        <v>40</v>
      </c>
      <c r="J194" s="145">
        <f t="shared" si="21"/>
        <v>6</v>
      </c>
      <c r="K194" s="11">
        <v>2.5</v>
      </c>
      <c r="L194" s="11">
        <v>2</v>
      </c>
      <c r="M194" s="11">
        <v>3</v>
      </c>
      <c r="N194" s="11">
        <v>2</v>
      </c>
      <c r="O194" s="11">
        <v>3</v>
      </c>
      <c r="P194" s="146">
        <f t="shared" si="22"/>
        <v>12.5</v>
      </c>
      <c r="Q194" s="146">
        <f t="shared" si="23"/>
        <v>0.625</v>
      </c>
      <c r="R194" s="108">
        <f t="shared" si="28"/>
        <v>1.4749999999999999</v>
      </c>
      <c r="S194" s="108">
        <f t="shared" si="28"/>
        <v>1.45</v>
      </c>
      <c r="T194" s="108">
        <f t="shared" si="28"/>
        <v>1.2000000000000002</v>
      </c>
      <c r="U194" s="108">
        <f t="shared" si="28"/>
        <v>1.3</v>
      </c>
      <c r="V194" s="108">
        <f t="shared" si="28"/>
        <v>1.2000000000000002</v>
      </c>
      <c r="W194" s="26">
        <f t="shared" si="24"/>
        <v>52.5</v>
      </c>
      <c r="X194" s="150">
        <f t="shared" si="25"/>
        <v>10.5</v>
      </c>
      <c r="Y194" s="160">
        <v>41</v>
      </c>
      <c r="Z194" s="144">
        <f t="shared" si="26"/>
        <v>32.800000000000004</v>
      </c>
      <c r="AA194" s="111"/>
      <c r="AB194" s="111"/>
    </row>
    <row r="195" spans="1:28" x14ac:dyDescent="0.3">
      <c r="A195" s="148">
        <v>189</v>
      </c>
      <c r="B195" s="140">
        <v>671389</v>
      </c>
      <c r="C195" s="141" t="s">
        <v>296</v>
      </c>
      <c r="D195" s="125">
        <v>15</v>
      </c>
      <c r="E195" s="125">
        <v>14</v>
      </c>
      <c r="F195" s="126">
        <v>13</v>
      </c>
      <c r="G195" s="145">
        <v>12</v>
      </c>
      <c r="H195" s="145">
        <v>10</v>
      </c>
      <c r="I195" s="145">
        <f t="shared" si="27"/>
        <v>64</v>
      </c>
      <c r="J195" s="145">
        <f t="shared" si="21"/>
        <v>9.6</v>
      </c>
      <c r="K195" s="11">
        <v>4</v>
      </c>
      <c r="L195" s="11">
        <v>4.5</v>
      </c>
      <c r="M195" s="11">
        <v>4</v>
      </c>
      <c r="N195" s="11">
        <v>3</v>
      </c>
      <c r="O195" s="11">
        <v>4</v>
      </c>
      <c r="P195" s="146">
        <f t="shared" si="22"/>
        <v>19.5</v>
      </c>
      <c r="Q195" s="146">
        <f t="shared" si="23"/>
        <v>0.97500000000000009</v>
      </c>
      <c r="R195" s="108">
        <f t="shared" si="28"/>
        <v>2.4500000000000002</v>
      </c>
      <c r="S195" s="108">
        <f t="shared" si="28"/>
        <v>2.3250000000000002</v>
      </c>
      <c r="T195" s="108">
        <f t="shared" si="28"/>
        <v>2.15</v>
      </c>
      <c r="U195" s="108">
        <f t="shared" si="28"/>
        <v>1.9499999999999997</v>
      </c>
      <c r="V195" s="108">
        <f t="shared" si="28"/>
        <v>1.7</v>
      </c>
      <c r="W195" s="26">
        <f t="shared" si="24"/>
        <v>83.5</v>
      </c>
      <c r="X195" s="150">
        <f t="shared" si="25"/>
        <v>16.7</v>
      </c>
      <c r="Y195" s="160">
        <v>63</v>
      </c>
      <c r="Z195" s="144">
        <f t="shared" si="26"/>
        <v>50.400000000000006</v>
      </c>
      <c r="AA195" s="111"/>
      <c r="AB195" s="111"/>
    </row>
    <row r="196" spans="1:28" x14ac:dyDescent="0.3">
      <c r="A196" s="148">
        <v>190</v>
      </c>
      <c r="B196" s="140">
        <v>671390</v>
      </c>
      <c r="C196" s="141" t="s">
        <v>297</v>
      </c>
      <c r="D196" s="125">
        <v>8</v>
      </c>
      <c r="E196" s="125">
        <v>6</v>
      </c>
      <c r="F196" s="126">
        <v>13</v>
      </c>
      <c r="G196" s="145">
        <v>9</v>
      </c>
      <c r="H196" s="145">
        <v>7</v>
      </c>
      <c r="I196" s="145">
        <f t="shared" si="27"/>
        <v>43</v>
      </c>
      <c r="J196" s="145">
        <f t="shared" si="21"/>
        <v>6.45</v>
      </c>
      <c r="K196" s="11">
        <v>2.5</v>
      </c>
      <c r="L196" s="11">
        <v>3</v>
      </c>
      <c r="M196" s="11">
        <v>4</v>
      </c>
      <c r="N196" s="11">
        <v>3</v>
      </c>
      <c r="O196" s="11">
        <v>2</v>
      </c>
      <c r="P196" s="146">
        <f t="shared" si="22"/>
        <v>14.5</v>
      </c>
      <c r="Q196" s="146">
        <f t="shared" si="23"/>
        <v>0.72500000000000009</v>
      </c>
      <c r="R196" s="108">
        <f t="shared" si="28"/>
        <v>1.325</v>
      </c>
      <c r="S196" s="108">
        <f t="shared" si="28"/>
        <v>1.0499999999999998</v>
      </c>
      <c r="T196" s="108">
        <f t="shared" si="28"/>
        <v>2.15</v>
      </c>
      <c r="U196" s="108">
        <f t="shared" si="28"/>
        <v>1.5</v>
      </c>
      <c r="V196" s="108">
        <f t="shared" si="28"/>
        <v>1.1500000000000001</v>
      </c>
      <c r="W196" s="26">
        <f t="shared" si="24"/>
        <v>57.5</v>
      </c>
      <c r="X196" s="150">
        <f t="shared" si="25"/>
        <v>11.5</v>
      </c>
      <c r="Y196" s="160">
        <v>45</v>
      </c>
      <c r="Z196" s="144">
        <f t="shared" si="26"/>
        <v>36</v>
      </c>
      <c r="AA196" s="111"/>
      <c r="AB196" s="111"/>
    </row>
    <row r="197" spans="1:28" x14ac:dyDescent="0.3">
      <c r="A197" s="148">
        <v>191</v>
      </c>
      <c r="B197" s="140">
        <v>671391</v>
      </c>
      <c r="C197" s="141" t="s">
        <v>298</v>
      </c>
      <c r="D197" s="125">
        <v>8</v>
      </c>
      <c r="E197" s="125">
        <v>6</v>
      </c>
      <c r="F197" s="126">
        <v>7</v>
      </c>
      <c r="G197" s="145">
        <v>7</v>
      </c>
      <c r="H197" s="145">
        <v>6</v>
      </c>
      <c r="I197" s="145">
        <f t="shared" si="27"/>
        <v>34</v>
      </c>
      <c r="J197" s="145">
        <f t="shared" si="21"/>
        <v>5.0999999999999996</v>
      </c>
      <c r="K197" s="11">
        <v>2</v>
      </c>
      <c r="L197" s="11">
        <v>2.5</v>
      </c>
      <c r="M197" s="11">
        <v>3</v>
      </c>
      <c r="N197" s="11">
        <v>2</v>
      </c>
      <c r="O197" s="11">
        <v>1</v>
      </c>
      <c r="P197" s="146">
        <f t="shared" si="22"/>
        <v>10.5</v>
      </c>
      <c r="Q197" s="146">
        <f t="shared" si="23"/>
        <v>0.52500000000000002</v>
      </c>
      <c r="R197" s="108">
        <f t="shared" si="28"/>
        <v>1.3</v>
      </c>
      <c r="S197" s="108">
        <f t="shared" si="28"/>
        <v>1.0249999999999999</v>
      </c>
      <c r="T197" s="108">
        <f t="shared" si="28"/>
        <v>1.2000000000000002</v>
      </c>
      <c r="U197" s="108">
        <f t="shared" si="28"/>
        <v>1.1500000000000001</v>
      </c>
      <c r="V197" s="108">
        <f t="shared" si="28"/>
        <v>0.95</v>
      </c>
      <c r="W197" s="26">
        <f t="shared" si="24"/>
        <v>44.5</v>
      </c>
      <c r="X197" s="150">
        <f t="shared" si="25"/>
        <v>8.9</v>
      </c>
      <c r="Y197" s="160">
        <v>39</v>
      </c>
      <c r="Z197" s="144">
        <f t="shared" si="26"/>
        <v>31.200000000000003</v>
      </c>
      <c r="AA197" s="111"/>
      <c r="AB197" s="111"/>
    </row>
    <row r="198" spans="1:28" x14ac:dyDescent="0.3">
      <c r="A198" s="148">
        <v>192</v>
      </c>
      <c r="B198" s="140">
        <v>671392</v>
      </c>
      <c r="C198" s="141" t="s">
        <v>299</v>
      </c>
      <c r="D198" s="125">
        <v>7</v>
      </c>
      <c r="E198" s="125">
        <v>6</v>
      </c>
      <c r="F198" s="126">
        <v>8</v>
      </c>
      <c r="G198" s="145">
        <v>6</v>
      </c>
      <c r="H198" s="145">
        <v>5</v>
      </c>
      <c r="I198" s="145">
        <f t="shared" si="27"/>
        <v>32</v>
      </c>
      <c r="J198" s="145">
        <f t="shared" si="21"/>
        <v>4.8</v>
      </c>
      <c r="K198" s="11">
        <v>1.5</v>
      </c>
      <c r="L198" s="11">
        <v>2</v>
      </c>
      <c r="M198" s="11">
        <v>3.5</v>
      </c>
      <c r="N198" s="11">
        <v>2.5</v>
      </c>
      <c r="O198" s="11">
        <v>4</v>
      </c>
      <c r="P198" s="146">
        <f t="shared" si="22"/>
        <v>13.5</v>
      </c>
      <c r="Q198" s="146">
        <f t="shared" si="23"/>
        <v>0.67500000000000004</v>
      </c>
      <c r="R198" s="108">
        <f t="shared" si="28"/>
        <v>1.125</v>
      </c>
      <c r="S198" s="108">
        <f t="shared" si="28"/>
        <v>0.99999999999999989</v>
      </c>
      <c r="T198" s="108">
        <f t="shared" si="28"/>
        <v>1.375</v>
      </c>
      <c r="U198" s="108">
        <f t="shared" si="28"/>
        <v>1.0249999999999999</v>
      </c>
      <c r="V198" s="108">
        <f t="shared" si="28"/>
        <v>0.95</v>
      </c>
      <c r="W198" s="26">
        <f t="shared" si="24"/>
        <v>45.5</v>
      </c>
      <c r="X198" s="150">
        <f t="shared" si="25"/>
        <v>9.1</v>
      </c>
      <c r="Y198" s="160">
        <v>37</v>
      </c>
      <c r="Z198" s="144">
        <f t="shared" si="26"/>
        <v>29.6</v>
      </c>
      <c r="AA198" s="111"/>
      <c r="AB198" s="111"/>
    </row>
    <row r="199" spans="1:28" x14ac:dyDescent="0.3">
      <c r="A199" s="148">
        <v>193</v>
      </c>
      <c r="B199" s="140">
        <v>671393</v>
      </c>
      <c r="C199" s="141" t="s">
        <v>300</v>
      </c>
      <c r="D199" s="125">
        <v>5</v>
      </c>
      <c r="E199" s="125">
        <v>6</v>
      </c>
      <c r="F199" s="126">
        <v>8</v>
      </c>
      <c r="G199" s="145">
        <v>8</v>
      </c>
      <c r="H199" s="145">
        <v>7</v>
      </c>
      <c r="I199" s="145">
        <f t="shared" si="27"/>
        <v>34</v>
      </c>
      <c r="J199" s="145">
        <f t="shared" si="21"/>
        <v>5.0999999999999996</v>
      </c>
      <c r="K199" s="11">
        <v>2.5</v>
      </c>
      <c r="L199" s="11">
        <v>3</v>
      </c>
      <c r="M199" s="11">
        <v>4</v>
      </c>
      <c r="N199" s="11">
        <v>3</v>
      </c>
      <c r="O199" s="11">
        <v>4.5</v>
      </c>
      <c r="P199" s="146">
        <f t="shared" si="22"/>
        <v>17</v>
      </c>
      <c r="Q199" s="146">
        <f t="shared" si="23"/>
        <v>0.85000000000000009</v>
      </c>
      <c r="R199" s="108">
        <f t="shared" si="28"/>
        <v>0.875</v>
      </c>
      <c r="S199" s="108">
        <f t="shared" si="28"/>
        <v>1.0499999999999998</v>
      </c>
      <c r="T199" s="108">
        <f t="shared" si="28"/>
        <v>1.4</v>
      </c>
      <c r="U199" s="108">
        <f t="shared" si="28"/>
        <v>1.35</v>
      </c>
      <c r="V199" s="108">
        <f t="shared" si="28"/>
        <v>1.2750000000000001</v>
      </c>
      <c r="W199" s="26">
        <f t="shared" si="24"/>
        <v>51</v>
      </c>
      <c r="X199" s="150">
        <f t="shared" si="25"/>
        <v>10.200000000000001</v>
      </c>
      <c r="Y199" s="160">
        <v>34</v>
      </c>
      <c r="Z199" s="144">
        <f t="shared" si="26"/>
        <v>27.200000000000003</v>
      </c>
      <c r="AA199" s="111"/>
      <c r="AB199" s="111"/>
    </row>
    <row r="200" spans="1:28" x14ac:dyDescent="0.3">
      <c r="A200" s="148">
        <v>194</v>
      </c>
      <c r="B200" s="140">
        <v>671394</v>
      </c>
      <c r="C200" s="141" t="s">
        <v>301</v>
      </c>
      <c r="D200" s="125">
        <v>3</v>
      </c>
      <c r="E200" s="125">
        <v>4</v>
      </c>
      <c r="F200" s="126">
        <v>5</v>
      </c>
      <c r="G200" s="145">
        <v>4</v>
      </c>
      <c r="H200" s="145">
        <v>4</v>
      </c>
      <c r="I200" s="145">
        <f t="shared" si="27"/>
        <v>20</v>
      </c>
      <c r="J200" s="145">
        <f t="shared" ref="J200:J263" si="29">I200*0.15</f>
        <v>3</v>
      </c>
      <c r="K200" s="11">
        <v>2.5</v>
      </c>
      <c r="L200" s="11">
        <v>3</v>
      </c>
      <c r="M200" s="11">
        <v>2</v>
      </c>
      <c r="N200" s="11">
        <v>2</v>
      </c>
      <c r="O200" s="11">
        <v>3</v>
      </c>
      <c r="P200" s="146">
        <f t="shared" ref="P200:P263" si="30">SUM(K200:O200)</f>
        <v>12.5</v>
      </c>
      <c r="Q200" s="146">
        <f t="shared" ref="Q200:Q263" si="31">P200*0.05</f>
        <v>0.625</v>
      </c>
      <c r="R200" s="108">
        <f t="shared" si="28"/>
        <v>0.57499999999999996</v>
      </c>
      <c r="S200" s="108">
        <f t="shared" si="28"/>
        <v>0.75</v>
      </c>
      <c r="T200" s="108">
        <f t="shared" si="28"/>
        <v>0.85</v>
      </c>
      <c r="U200" s="108">
        <f t="shared" si="28"/>
        <v>0.7</v>
      </c>
      <c r="V200" s="108">
        <f t="shared" si="28"/>
        <v>0.75</v>
      </c>
      <c r="W200" s="26">
        <f t="shared" ref="W200:W263" si="32">I200+P200</f>
        <v>32.5</v>
      </c>
      <c r="X200" s="150">
        <f t="shared" ref="X200:X263" si="33">W200*0.2</f>
        <v>6.5</v>
      </c>
      <c r="Y200" s="160">
        <v>21</v>
      </c>
      <c r="Z200" s="144">
        <f t="shared" ref="Z200:Z263" si="34">Y200*0.8</f>
        <v>16.8</v>
      </c>
      <c r="AA200" s="111"/>
      <c r="AB200" s="111"/>
    </row>
    <row r="201" spans="1:28" x14ac:dyDescent="0.3">
      <c r="A201" s="148">
        <v>195</v>
      </c>
      <c r="B201" s="140">
        <v>671395</v>
      </c>
      <c r="C201" s="141" t="s">
        <v>302</v>
      </c>
      <c r="D201" s="125">
        <v>12</v>
      </c>
      <c r="E201" s="125">
        <v>8</v>
      </c>
      <c r="F201" s="126">
        <v>8</v>
      </c>
      <c r="G201" s="145">
        <v>14</v>
      </c>
      <c r="H201" s="145">
        <v>9</v>
      </c>
      <c r="I201" s="145">
        <f t="shared" si="27"/>
        <v>51</v>
      </c>
      <c r="J201" s="145">
        <f t="shared" si="29"/>
        <v>7.6499999999999995</v>
      </c>
      <c r="K201" s="11">
        <v>2</v>
      </c>
      <c r="L201" s="11">
        <v>3</v>
      </c>
      <c r="M201" s="11">
        <v>4</v>
      </c>
      <c r="N201" s="11">
        <v>3</v>
      </c>
      <c r="O201" s="11">
        <v>5</v>
      </c>
      <c r="P201" s="146">
        <f t="shared" si="30"/>
        <v>17</v>
      </c>
      <c r="Q201" s="146">
        <f t="shared" si="31"/>
        <v>0.85000000000000009</v>
      </c>
      <c r="R201" s="108">
        <f t="shared" si="28"/>
        <v>1.9</v>
      </c>
      <c r="S201" s="108">
        <f t="shared" si="28"/>
        <v>1.35</v>
      </c>
      <c r="T201" s="108">
        <f t="shared" si="28"/>
        <v>1.4</v>
      </c>
      <c r="U201" s="108">
        <f t="shared" si="28"/>
        <v>2.25</v>
      </c>
      <c r="V201" s="108">
        <f t="shared" si="28"/>
        <v>1.5999999999999999</v>
      </c>
      <c r="W201" s="26">
        <f t="shared" si="32"/>
        <v>68</v>
      </c>
      <c r="X201" s="150">
        <f t="shared" si="33"/>
        <v>13.600000000000001</v>
      </c>
      <c r="Y201" s="160">
        <v>57</v>
      </c>
      <c r="Z201" s="144">
        <f t="shared" si="34"/>
        <v>45.6</v>
      </c>
      <c r="AA201" s="111"/>
      <c r="AB201" s="111"/>
    </row>
    <row r="202" spans="1:28" x14ac:dyDescent="0.3">
      <c r="A202" s="148">
        <v>196</v>
      </c>
      <c r="B202" s="140">
        <v>671396</v>
      </c>
      <c r="C202" s="141" t="s">
        <v>303</v>
      </c>
      <c r="D202" s="125">
        <v>9</v>
      </c>
      <c r="E202" s="125">
        <v>12</v>
      </c>
      <c r="F202" s="126">
        <v>13</v>
      </c>
      <c r="G202" s="145">
        <v>14</v>
      </c>
      <c r="H202" s="145">
        <v>12</v>
      </c>
      <c r="I202" s="145">
        <f t="shared" si="27"/>
        <v>60</v>
      </c>
      <c r="J202" s="145">
        <f t="shared" si="29"/>
        <v>9</v>
      </c>
      <c r="K202" s="11">
        <v>2</v>
      </c>
      <c r="L202" s="11">
        <v>5</v>
      </c>
      <c r="M202" s="11">
        <v>5</v>
      </c>
      <c r="N202" s="11">
        <v>3</v>
      </c>
      <c r="O202" s="11">
        <v>2</v>
      </c>
      <c r="P202" s="146">
        <f t="shared" si="30"/>
        <v>17</v>
      </c>
      <c r="Q202" s="146">
        <f t="shared" si="31"/>
        <v>0.85000000000000009</v>
      </c>
      <c r="R202" s="108">
        <f t="shared" si="28"/>
        <v>1.45</v>
      </c>
      <c r="S202" s="108">
        <f t="shared" si="28"/>
        <v>2.0499999999999998</v>
      </c>
      <c r="T202" s="108">
        <f t="shared" si="28"/>
        <v>2.2000000000000002</v>
      </c>
      <c r="U202" s="108">
        <f t="shared" si="28"/>
        <v>2.25</v>
      </c>
      <c r="V202" s="108">
        <f t="shared" si="28"/>
        <v>1.9</v>
      </c>
      <c r="W202" s="26">
        <f t="shared" si="32"/>
        <v>77</v>
      </c>
      <c r="X202" s="150">
        <f t="shared" si="33"/>
        <v>15.4</v>
      </c>
      <c r="Y202" s="160">
        <v>65</v>
      </c>
      <c r="Z202" s="144">
        <f t="shared" si="34"/>
        <v>52</v>
      </c>
      <c r="AA202" s="111"/>
      <c r="AB202" s="111"/>
    </row>
    <row r="203" spans="1:28" x14ac:dyDescent="0.3">
      <c r="A203" s="148">
        <v>197</v>
      </c>
      <c r="B203" s="140">
        <v>671397</v>
      </c>
      <c r="C203" s="141" t="s">
        <v>304</v>
      </c>
      <c r="D203" s="125">
        <v>5</v>
      </c>
      <c r="E203" s="125">
        <v>6</v>
      </c>
      <c r="F203" s="126">
        <v>5</v>
      </c>
      <c r="G203" s="145">
        <v>6</v>
      </c>
      <c r="H203" s="145">
        <v>5</v>
      </c>
      <c r="I203" s="145">
        <f t="shared" si="27"/>
        <v>27</v>
      </c>
      <c r="J203" s="145">
        <f t="shared" si="29"/>
        <v>4.05</v>
      </c>
      <c r="K203" s="11">
        <v>2</v>
      </c>
      <c r="L203" s="11">
        <v>3</v>
      </c>
      <c r="M203" s="11">
        <v>2</v>
      </c>
      <c r="N203" s="11">
        <v>3</v>
      </c>
      <c r="O203" s="11">
        <v>2</v>
      </c>
      <c r="P203" s="146">
        <f t="shared" si="30"/>
        <v>12</v>
      </c>
      <c r="Q203" s="146">
        <f t="shared" si="31"/>
        <v>0.60000000000000009</v>
      </c>
      <c r="R203" s="108">
        <f t="shared" si="28"/>
        <v>0.85</v>
      </c>
      <c r="S203" s="108">
        <f t="shared" si="28"/>
        <v>1.0499999999999998</v>
      </c>
      <c r="T203" s="108">
        <f t="shared" si="28"/>
        <v>0.85</v>
      </c>
      <c r="U203" s="108">
        <f t="shared" si="28"/>
        <v>1.0499999999999998</v>
      </c>
      <c r="V203" s="108">
        <f t="shared" si="28"/>
        <v>0.85</v>
      </c>
      <c r="W203" s="26">
        <f t="shared" si="32"/>
        <v>39</v>
      </c>
      <c r="X203" s="150">
        <f t="shared" si="33"/>
        <v>7.8000000000000007</v>
      </c>
      <c r="Y203" s="160">
        <v>34</v>
      </c>
      <c r="Z203" s="144">
        <f t="shared" si="34"/>
        <v>27.200000000000003</v>
      </c>
      <c r="AA203" s="111"/>
      <c r="AB203" s="111"/>
    </row>
    <row r="204" spans="1:28" x14ac:dyDescent="0.3">
      <c r="A204" s="148">
        <v>198</v>
      </c>
      <c r="B204" s="140">
        <v>671398</v>
      </c>
      <c r="C204" s="141" t="s">
        <v>305</v>
      </c>
      <c r="D204" s="125">
        <v>6</v>
      </c>
      <c r="E204" s="125">
        <v>6</v>
      </c>
      <c r="F204" s="126">
        <v>6</v>
      </c>
      <c r="G204" s="145">
        <v>5</v>
      </c>
      <c r="H204" s="145">
        <v>6</v>
      </c>
      <c r="I204" s="145">
        <f t="shared" si="27"/>
        <v>29</v>
      </c>
      <c r="J204" s="145">
        <f t="shared" si="29"/>
        <v>4.3499999999999996</v>
      </c>
      <c r="K204" s="11">
        <v>2</v>
      </c>
      <c r="L204" s="11">
        <v>2</v>
      </c>
      <c r="M204" s="11">
        <v>1</v>
      </c>
      <c r="N204" s="11">
        <v>3</v>
      </c>
      <c r="O204" s="11">
        <v>2</v>
      </c>
      <c r="P204" s="146">
        <f t="shared" si="30"/>
        <v>10</v>
      </c>
      <c r="Q204" s="146">
        <f t="shared" si="31"/>
        <v>0.5</v>
      </c>
      <c r="R204" s="108">
        <f t="shared" si="28"/>
        <v>0.99999999999999989</v>
      </c>
      <c r="S204" s="108">
        <f t="shared" si="28"/>
        <v>0.99999999999999989</v>
      </c>
      <c r="T204" s="108">
        <f t="shared" si="28"/>
        <v>0.95</v>
      </c>
      <c r="U204" s="108">
        <f t="shared" si="28"/>
        <v>0.9</v>
      </c>
      <c r="V204" s="108">
        <f t="shared" si="28"/>
        <v>0.99999999999999989</v>
      </c>
      <c r="W204" s="26">
        <f t="shared" si="32"/>
        <v>39</v>
      </c>
      <c r="X204" s="150">
        <f t="shared" si="33"/>
        <v>7.8000000000000007</v>
      </c>
      <c r="Y204" s="160">
        <v>28</v>
      </c>
      <c r="Z204" s="144">
        <f t="shared" si="34"/>
        <v>22.400000000000002</v>
      </c>
      <c r="AA204" s="111"/>
      <c r="AB204" s="111"/>
    </row>
    <row r="205" spans="1:28" x14ac:dyDescent="0.3">
      <c r="A205" s="148">
        <v>199</v>
      </c>
      <c r="B205" s="140">
        <v>671399</v>
      </c>
      <c r="C205" s="141" t="s">
        <v>306</v>
      </c>
      <c r="D205" s="125">
        <v>9</v>
      </c>
      <c r="E205" s="125">
        <v>10.5</v>
      </c>
      <c r="F205" s="126">
        <v>11</v>
      </c>
      <c r="G205" s="145">
        <v>9</v>
      </c>
      <c r="H205" s="145">
        <v>8</v>
      </c>
      <c r="I205" s="145">
        <f t="shared" si="27"/>
        <v>47.5</v>
      </c>
      <c r="J205" s="145">
        <f t="shared" si="29"/>
        <v>7.125</v>
      </c>
      <c r="K205" s="11">
        <v>3</v>
      </c>
      <c r="L205" s="11">
        <v>4</v>
      </c>
      <c r="M205" s="11">
        <v>3</v>
      </c>
      <c r="N205" s="11">
        <v>2</v>
      </c>
      <c r="O205" s="11">
        <v>3</v>
      </c>
      <c r="P205" s="146">
        <f t="shared" si="30"/>
        <v>15</v>
      </c>
      <c r="Q205" s="146">
        <f t="shared" si="31"/>
        <v>0.75</v>
      </c>
      <c r="R205" s="108">
        <f t="shared" si="28"/>
        <v>1.5</v>
      </c>
      <c r="S205" s="108">
        <f t="shared" si="28"/>
        <v>1.7749999999999999</v>
      </c>
      <c r="T205" s="108">
        <f t="shared" si="28"/>
        <v>1.7999999999999998</v>
      </c>
      <c r="U205" s="108">
        <f t="shared" si="28"/>
        <v>1.45</v>
      </c>
      <c r="V205" s="108">
        <f t="shared" si="28"/>
        <v>1.35</v>
      </c>
      <c r="W205" s="26">
        <f t="shared" si="32"/>
        <v>62.5</v>
      </c>
      <c r="X205" s="150">
        <f t="shared" si="33"/>
        <v>12.5</v>
      </c>
      <c r="Y205" s="160">
        <v>47</v>
      </c>
      <c r="Z205" s="144">
        <f t="shared" si="34"/>
        <v>37.6</v>
      </c>
      <c r="AA205" s="111"/>
      <c r="AB205" s="111"/>
    </row>
    <row r="206" spans="1:28" x14ac:dyDescent="0.3">
      <c r="A206" s="148">
        <v>200</v>
      </c>
      <c r="B206" s="140">
        <v>671400</v>
      </c>
      <c r="C206" s="141" t="s">
        <v>307</v>
      </c>
      <c r="D206" s="125">
        <v>8</v>
      </c>
      <c r="E206" s="125">
        <v>9</v>
      </c>
      <c r="F206" s="126">
        <v>12</v>
      </c>
      <c r="G206" s="145">
        <v>10</v>
      </c>
      <c r="H206" s="145">
        <v>11</v>
      </c>
      <c r="I206" s="145">
        <f t="shared" si="27"/>
        <v>50</v>
      </c>
      <c r="J206" s="145">
        <f t="shared" si="29"/>
        <v>7.5</v>
      </c>
      <c r="K206" s="11">
        <v>3</v>
      </c>
      <c r="L206" s="11">
        <v>2</v>
      </c>
      <c r="M206" s="11">
        <v>5</v>
      </c>
      <c r="N206" s="11">
        <v>4</v>
      </c>
      <c r="O206" s="11">
        <v>2</v>
      </c>
      <c r="P206" s="146">
        <f t="shared" si="30"/>
        <v>16</v>
      </c>
      <c r="Q206" s="146">
        <f t="shared" si="31"/>
        <v>0.8</v>
      </c>
      <c r="R206" s="108">
        <f t="shared" si="28"/>
        <v>1.35</v>
      </c>
      <c r="S206" s="108">
        <f t="shared" si="28"/>
        <v>1.45</v>
      </c>
      <c r="T206" s="108">
        <f t="shared" si="28"/>
        <v>2.0499999999999998</v>
      </c>
      <c r="U206" s="108">
        <f t="shared" si="28"/>
        <v>1.7</v>
      </c>
      <c r="V206" s="108">
        <f t="shared" si="28"/>
        <v>1.75</v>
      </c>
      <c r="W206" s="26">
        <f t="shared" si="32"/>
        <v>66</v>
      </c>
      <c r="X206" s="150">
        <f t="shared" si="33"/>
        <v>13.200000000000001</v>
      </c>
      <c r="Y206" s="160">
        <v>58</v>
      </c>
      <c r="Z206" s="144">
        <f t="shared" si="34"/>
        <v>46.400000000000006</v>
      </c>
      <c r="AA206" s="111"/>
      <c r="AB206" s="111"/>
    </row>
    <row r="207" spans="1:28" x14ac:dyDescent="0.3">
      <c r="A207" s="148">
        <v>201</v>
      </c>
      <c r="B207" s="140">
        <v>671401</v>
      </c>
      <c r="C207" s="141" t="s">
        <v>308</v>
      </c>
      <c r="D207" s="125">
        <v>14</v>
      </c>
      <c r="E207" s="125">
        <v>13</v>
      </c>
      <c r="F207" s="126">
        <v>14</v>
      </c>
      <c r="G207" s="145">
        <v>10</v>
      </c>
      <c r="H207" s="145">
        <v>11</v>
      </c>
      <c r="I207" s="145">
        <f t="shared" si="27"/>
        <v>62</v>
      </c>
      <c r="J207" s="145">
        <f t="shared" si="29"/>
        <v>9.2999999999999989</v>
      </c>
      <c r="K207" s="11">
        <v>3</v>
      </c>
      <c r="L207" s="11">
        <v>4</v>
      </c>
      <c r="M207" s="11">
        <v>5</v>
      </c>
      <c r="N207" s="11">
        <v>4</v>
      </c>
      <c r="O207" s="11">
        <v>4</v>
      </c>
      <c r="P207" s="146">
        <f t="shared" si="30"/>
        <v>20</v>
      </c>
      <c r="Q207" s="146">
        <f t="shared" si="31"/>
        <v>1</v>
      </c>
      <c r="R207" s="108">
        <f t="shared" si="28"/>
        <v>2.25</v>
      </c>
      <c r="S207" s="108">
        <f t="shared" si="28"/>
        <v>2.15</v>
      </c>
      <c r="T207" s="108">
        <f t="shared" si="28"/>
        <v>2.35</v>
      </c>
      <c r="U207" s="108">
        <f t="shared" si="28"/>
        <v>1.7</v>
      </c>
      <c r="V207" s="108">
        <f t="shared" si="28"/>
        <v>1.8499999999999999</v>
      </c>
      <c r="W207" s="26">
        <f t="shared" si="32"/>
        <v>82</v>
      </c>
      <c r="X207" s="150">
        <f t="shared" si="33"/>
        <v>16.400000000000002</v>
      </c>
      <c r="Y207" s="160">
        <v>63</v>
      </c>
      <c r="Z207" s="144">
        <f t="shared" si="34"/>
        <v>50.400000000000006</v>
      </c>
      <c r="AA207" s="111"/>
      <c r="AB207" s="111"/>
    </row>
    <row r="208" spans="1:28" x14ac:dyDescent="0.3">
      <c r="A208" s="148">
        <v>202</v>
      </c>
      <c r="B208" s="140">
        <v>671402</v>
      </c>
      <c r="C208" s="141" t="s">
        <v>309</v>
      </c>
      <c r="D208" s="125">
        <v>8</v>
      </c>
      <c r="E208" s="125">
        <v>7</v>
      </c>
      <c r="F208" s="126">
        <v>8</v>
      </c>
      <c r="G208" s="145">
        <v>9</v>
      </c>
      <c r="H208" s="145">
        <v>12</v>
      </c>
      <c r="I208" s="145">
        <f t="shared" si="27"/>
        <v>44</v>
      </c>
      <c r="J208" s="145">
        <f t="shared" si="29"/>
        <v>6.6</v>
      </c>
      <c r="K208" s="11">
        <v>3</v>
      </c>
      <c r="L208" s="11">
        <v>2</v>
      </c>
      <c r="M208" s="11">
        <v>3</v>
      </c>
      <c r="N208" s="11">
        <v>2</v>
      </c>
      <c r="O208" s="11">
        <v>3</v>
      </c>
      <c r="P208" s="146">
        <f t="shared" si="30"/>
        <v>13</v>
      </c>
      <c r="Q208" s="146">
        <f t="shared" si="31"/>
        <v>0.65</v>
      </c>
      <c r="R208" s="108">
        <f t="shared" si="28"/>
        <v>1.35</v>
      </c>
      <c r="S208" s="108">
        <f t="shared" si="28"/>
        <v>1.1500000000000001</v>
      </c>
      <c r="T208" s="108">
        <f t="shared" si="28"/>
        <v>1.35</v>
      </c>
      <c r="U208" s="108">
        <f t="shared" si="28"/>
        <v>1.45</v>
      </c>
      <c r="V208" s="108">
        <f t="shared" si="28"/>
        <v>1.9499999999999997</v>
      </c>
      <c r="W208" s="26">
        <f t="shared" si="32"/>
        <v>57</v>
      </c>
      <c r="X208" s="150">
        <f t="shared" si="33"/>
        <v>11.4</v>
      </c>
      <c r="Y208" s="160">
        <v>47</v>
      </c>
      <c r="Z208" s="144">
        <f t="shared" si="34"/>
        <v>37.6</v>
      </c>
      <c r="AA208" s="111"/>
      <c r="AB208" s="111"/>
    </row>
    <row r="209" spans="1:28" x14ac:dyDescent="0.3">
      <c r="A209" s="148">
        <v>203</v>
      </c>
      <c r="B209" s="140">
        <v>671403</v>
      </c>
      <c r="C209" s="141" t="s">
        <v>310</v>
      </c>
      <c r="D209" s="125">
        <v>8</v>
      </c>
      <c r="E209" s="125">
        <v>9</v>
      </c>
      <c r="F209" s="126">
        <v>9</v>
      </c>
      <c r="G209" s="145">
        <v>10</v>
      </c>
      <c r="H209" s="145">
        <v>5</v>
      </c>
      <c r="I209" s="145">
        <f t="shared" si="27"/>
        <v>41</v>
      </c>
      <c r="J209" s="145">
        <f t="shared" si="29"/>
        <v>6.1499999999999995</v>
      </c>
      <c r="K209" s="11">
        <v>2</v>
      </c>
      <c r="L209" s="11">
        <v>2</v>
      </c>
      <c r="M209" s="11">
        <v>3</v>
      </c>
      <c r="N209" s="11">
        <v>4</v>
      </c>
      <c r="O209" s="11">
        <v>4</v>
      </c>
      <c r="P209" s="146">
        <f t="shared" si="30"/>
        <v>15</v>
      </c>
      <c r="Q209" s="146">
        <f t="shared" si="31"/>
        <v>0.75</v>
      </c>
      <c r="R209" s="108">
        <f t="shared" si="28"/>
        <v>1.3</v>
      </c>
      <c r="S209" s="108">
        <f t="shared" si="28"/>
        <v>1.45</v>
      </c>
      <c r="T209" s="108">
        <f t="shared" si="28"/>
        <v>1.5</v>
      </c>
      <c r="U209" s="108">
        <f t="shared" si="28"/>
        <v>1.7</v>
      </c>
      <c r="V209" s="108">
        <f t="shared" si="28"/>
        <v>0.95</v>
      </c>
      <c r="W209" s="26">
        <f t="shared" si="32"/>
        <v>56</v>
      </c>
      <c r="X209" s="150">
        <f t="shared" si="33"/>
        <v>11.200000000000001</v>
      </c>
      <c r="Y209" s="160">
        <v>48</v>
      </c>
      <c r="Z209" s="144">
        <f t="shared" si="34"/>
        <v>38.400000000000006</v>
      </c>
      <c r="AA209" s="111"/>
      <c r="AB209" s="111"/>
    </row>
    <row r="210" spans="1:28" x14ac:dyDescent="0.3">
      <c r="A210" s="148">
        <v>204</v>
      </c>
      <c r="B210" s="140">
        <v>671404</v>
      </c>
      <c r="C210" s="141" t="s">
        <v>311</v>
      </c>
      <c r="D210" s="125">
        <v>10</v>
      </c>
      <c r="E210" s="125">
        <v>11</v>
      </c>
      <c r="F210" s="126">
        <v>13</v>
      </c>
      <c r="G210" s="145">
        <v>14</v>
      </c>
      <c r="H210" s="145">
        <v>16</v>
      </c>
      <c r="I210" s="145">
        <f t="shared" si="27"/>
        <v>64</v>
      </c>
      <c r="J210" s="145">
        <f t="shared" si="29"/>
        <v>9.6</v>
      </c>
      <c r="K210" s="11">
        <v>4</v>
      </c>
      <c r="L210" s="11">
        <v>5</v>
      </c>
      <c r="M210" s="11">
        <v>4</v>
      </c>
      <c r="N210" s="11">
        <v>5</v>
      </c>
      <c r="O210" s="11">
        <v>4</v>
      </c>
      <c r="P210" s="146">
        <f t="shared" si="30"/>
        <v>22</v>
      </c>
      <c r="Q210" s="146">
        <f t="shared" si="31"/>
        <v>1.1000000000000001</v>
      </c>
      <c r="R210" s="108">
        <f t="shared" si="28"/>
        <v>1.7</v>
      </c>
      <c r="S210" s="108">
        <f t="shared" si="28"/>
        <v>1.9</v>
      </c>
      <c r="T210" s="108">
        <f t="shared" si="28"/>
        <v>2.15</v>
      </c>
      <c r="U210" s="108">
        <f t="shared" si="28"/>
        <v>2.35</v>
      </c>
      <c r="V210" s="108">
        <f t="shared" si="28"/>
        <v>2.6</v>
      </c>
      <c r="W210" s="26">
        <f t="shared" si="32"/>
        <v>86</v>
      </c>
      <c r="X210" s="150">
        <f t="shared" si="33"/>
        <v>17.2</v>
      </c>
      <c r="Y210" s="160">
        <v>75</v>
      </c>
      <c r="Z210" s="144">
        <f t="shared" si="34"/>
        <v>60</v>
      </c>
      <c r="AA210" s="111"/>
      <c r="AB210" s="111"/>
    </row>
    <row r="211" spans="1:28" x14ac:dyDescent="0.3">
      <c r="A211" s="148">
        <v>205</v>
      </c>
      <c r="B211" s="140">
        <v>671405</v>
      </c>
      <c r="C211" s="141" t="s">
        <v>312</v>
      </c>
      <c r="D211" s="125">
        <v>7</v>
      </c>
      <c r="E211" s="125">
        <v>5</v>
      </c>
      <c r="F211" s="126">
        <v>6</v>
      </c>
      <c r="G211" s="145">
        <v>5</v>
      </c>
      <c r="H211" s="145">
        <v>4</v>
      </c>
      <c r="I211" s="145">
        <f t="shared" si="27"/>
        <v>27</v>
      </c>
      <c r="J211" s="145">
        <f t="shared" si="29"/>
        <v>4.05</v>
      </c>
      <c r="K211" s="11">
        <v>2</v>
      </c>
      <c r="L211" s="11">
        <v>1</v>
      </c>
      <c r="M211" s="11">
        <v>2</v>
      </c>
      <c r="N211" s="11">
        <v>1</v>
      </c>
      <c r="O211" s="11">
        <v>2</v>
      </c>
      <c r="P211" s="146">
        <f t="shared" si="30"/>
        <v>8</v>
      </c>
      <c r="Q211" s="146">
        <f t="shared" si="31"/>
        <v>0.4</v>
      </c>
      <c r="R211" s="108">
        <f t="shared" si="28"/>
        <v>1.1500000000000001</v>
      </c>
      <c r="S211" s="108">
        <f t="shared" si="28"/>
        <v>0.8</v>
      </c>
      <c r="T211" s="108">
        <f t="shared" si="28"/>
        <v>0.99999999999999989</v>
      </c>
      <c r="U211" s="108">
        <f t="shared" si="28"/>
        <v>0.8</v>
      </c>
      <c r="V211" s="108">
        <f t="shared" si="28"/>
        <v>0.7</v>
      </c>
      <c r="W211" s="26">
        <f t="shared" si="32"/>
        <v>35</v>
      </c>
      <c r="X211" s="150">
        <f t="shared" si="33"/>
        <v>7</v>
      </c>
      <c r="Y211" s="160">
        <v>27</v>
      </c>
      <c r="Z211" s="144">
        <f t="shared" si="34"/>
        <v>21.6</v>
      </c>
      <c r="AA211" s="111"/>
      <c r="AB211" s="111"/>
    </row>
    <row r="212" spans="1:28" x14ac:dyDescent="0.3">
      <c r="A212" s="148">
        <v>206</v>
      </c>
      <c r="B212" s="140">
        <v>671406</v>
      </c>
      <c r="C212" s="141" t="s">
        <v>313</v>
      </c>
      <c r="D212" s="125">
        <v>8</v>
      </c>
      <c r="E212" s="125">
        <v>8</v>
      </c>
      <c r="F212" s="126">
        <v>8</v>
      </c>
      <c r="G212" s="145">
        <v>10</v>
      </c>
      <c r="H212" s="145">
        <v>6</v>
      </c>
      <c r="I212" s="145">
        <f t="shared" si="27"/>
        <v>40</v>
      </c>
      <c r="J212" s="145">
        <f t="shared" si="29"/>
        <v>6</v>
      </c>
      <c r="K212" s="11">
        <v>3</v>
      </c>
      <c r="L212" s="11">
        <v>2</v>
      </c>
      <c r="M212" s="11">
        <v>3</v>
      </c>
      <c r="N212" s="11">
        <v>2</v>
      </c>
      <c r="O212" s="11">
        <v>1</v>
      </c>
      <c r="P212" s="146">
        <f t="shared" si="30"/>
        <v>11</v>
      </c>
      <c r="Q212" s="146">
        <f t="shared" si="31"/>
        <v>0.55000000000000004</v>
      </c>
      <c r="R212" s="108">
        <f t="shared" si="28"/>
        <v>1.35</v>
      </c>
      <c r="S212" s="108">
        <f t="shared" si="28"/>
        <v>1.3</v>
      </c>
      <c r="T212" s="108">
        <f t="shared" si="28"/>
        <v>1.35</v>
      </c>
      <c r="U212" s="108">
        <f t="shared" si="28"/>
        <v>1.6</v>
      </c>
      <c r="V212" s="108">
        <f t="shared" si="28"/>
        <v>0.95</v>
      </c>
      <c r="W212" s="26">
        <f t="shared" si="32"/>
        <v>51</v>
      </c>
      <c r="X212" s="150">
        <f t="shared" si="33"/>
        <v>10.200000000000001</v>
      </c>
      <c r="Y212" s="160">
        <v>43</v>
      </c>
      <c r="Z212" s="144">
        <f t="shared" si="34"/>
        <v>34.4</v>
      </c>
      <c r="AA212" s="111"/>
      <c r="AB212" s="111"/>
    </row>
    <row r="213" spans="1:28" x14ac:dyDescent="0.3">
      <c r="A213" s="148">
        <v>207</v>
      </c>
      <c r="B213" s="140">
        <v>671407</v>
      </c>
      <c r="C213" s="141" t="s">
        <v>314</v>
      </c>
      <c r="D213" s="125">
        <v>8</v>
      </c>
      <c r="E213" s="125">
        <v>8</v>
      </c>
      <c r="F213" s="126">
        <v>10</v>
      </c>
      <c r="G213" s="145">
        <v>12</v>
      </c>
      <c r="H213" s="145">
        <v>9</v>
      </c>
      <c r="I213" s="145">
        <f t="shared" si="27"/>
        <v>47</v>
      </c>
      <c r="J213" s="145">
        <f t="shared" si="29"/>
        <v>7.05</v>
      </c>
      <c r="K213" s="11">
        <v>2</v>
      </c>
      <c r="L213" s="11">
        <v>3</v>
      </c>
      <c r="M213" s="11">
        <v>3</v>
      </c>
      <c r="N213" s="11">
        <v>3</v>
      </c>
      <c r="O213" s="11">
        <v>4</v>
      </c>
      <c r="P213" s="146">
        <f t="shared" si="30"/>
        <v>15</v>
      </c>
      <c r="Q213" s="146">
        <f t="shared" si="31"/>
        <v>0.75</v>
      </c>
      <c r="R213" s="108">
        <f t="shared" si="28"/>
        <v>1.3</v>
      </c>
      <c r="S213" s="108">
        <f t="shared" si="28"/>
        <v>1.35</v>
      </c>
      <c r="T213" s="108">
        <f t="shared" si="28"/>
        <v>1.65</v>
      </c>
      <c r="U213" s="108">
        <f t="shared" si="28"/>
        <v>1.9499999999999997</v>
      </c>
      <c r="V213" s="108">
        <f t="shared" si="28"/>
        <v>1.5499999999999998</v>
      </c>
      <c r="W213" s="26">
        <f t="shared" si="32"/>
        <v>62</v>
      </c>
      <c r="X213" s="150">
        <f t="shared" si="33"/>
        <v>12.4</v>
      </c>
      <c r="Y213" s="160">
        <v>57</v>
      </c>
      <c r="Z213" s="144">
        <f t="shared" si="34"/>
        <v>45.6</v>
      </c>
      <c r="AA213" s="111"/>
      <c r="AB213" s="111"/>
    </row>
    <row r="214" spans="1:28" x14ac:dyDescent="0.3">
      <c r="A214" s="148">
        <v>208</v>
      </c>
      <c r="B214" s="140">
        <v>671408</v>
      </c>
      <c r="C214" s="141" t="s">
        <v>315</v>
      </c>
      <c r="D214" s="125">
        <v>2</v>
      </c>
      <c r="E214" s="125">
        <v>4</v>
      </c>
      <c r="F214" s="126">
        <v>3</v>
      </c>
      <c r="G214" s="145">
        <v>2</v>
      </c>
      <c r="H214" s="145">
        <v>3</v>
      </c>
      <c r="I214" s="145">
        <f t="shared" si="27"/>
        <v>14</v>
      </c>
      <c r="J214" s="145">
        <f t="shared" si="29"/>
        <v>2.1</v>
      </c>
      <c r="K214" s="11">
        <v>1</v>
      </c>
      <c r="L214" s="11">
        <v>2</v>
      </c>
      <c r="M214" s="11">
        <v>1</v>
      </c>
      <c r="N214" s="11">
        <v>2</v>
      </c>
      <c r="O214" s="11">
        <v>1</v>
      </c>
      <c r="P214" s="146">
        <f t="shared" si="30"/>
        <v>7</v>
      </c>
      <c r="Q214" s="146">
        <f t="shared" si="31"/>
        <v>0.35000000000000003</v>
      </c>
      <c r="R214" s="108">
        <f t="shared" si="28"/>
        <v>0.35</v>
      </c>
      <c r="S214" s="108">
        <f t="shared" si="28"/>
        <v>0.7</v>
      </c>
      <c r="T214" s="108">
        <f t="shared" si="28"/>
        <v>0.49999999999999994</v>
      </c>
      <c r="U214" s="108">
        <f t="shared" si="28"/>
        <v>0.4</v>
      </c>
      <c r="V214" s="108">
        <f t="shared" si="28"/>
        <v>0.49999999999999994</v>
      </c>
      <c r="W214" s="26">
        <f t="shared" si="32"/>
        <v>21</v>
      </c>
      <c r="X214" s="150">
        <f t="shared" si="33"/>
        <v>4.2</v>
      </c>
      <c r="Y214" s="160">
        <v>14</v>
      </c>
      <c r="Z214" s="144">
        <f t="shared" si="34"/>
        <v>11.200000000000001</v>
      </c>
      <c r="AA214" s="111"/>
      <c r="AB214" s="111"/>
    </row>
    <row r="215" spans="1:28" x14ac:dyDescent="0.3">
      <c r="A215" s="148">
        <v>209</v>
      </c>
      <c r="B215" s="140">
        <v>671409</v>
      </c>
      <c r="C215" s="141" t="s">
        <v>316</v>
      </c>
      <c r="D215" s="125">
        <v>8</v>
      </c>
      <c r="E215" s="125">
        <v>5</v>
      </c>
      <c r="F215" s="126">
        <v>6</v>
      </c>
      <c r="G215" s="145">
        <v>9</v>
      </c>
      <c r="H215" s="145">
        <v>6</v>
      </c>
      <c r="I215" s="145">
        <f t="shared" si="27"/>
        <v>34</v>
      </c>
      <c r="J215" s="145">
        <f t="shared" si="29"/>
        <v>5.0999999999999996</v>
      </c>
      <c r="K215" s="11">
        <v>2</v>
      </c>
      <c r="L215" s="11">
        <v>3</v>
      </c>
      <c r="M215" s="11">
        <v>2</v>
      </c>
      <c r="N215" s="11">
        <v>1</v>
      </c>
      <c r="O215" s="11">
        <v>3</v>
      </c>
      <c r="P215" s="146">
        <f t="shared" si="30"/>
        <v>11</v>
      </c>
      <c r="Q215" s="146">
        <f t="shared" si="31"/>
        <v>0.55000000000000004</v>
      </c>
      <c r="R215" s="108">
        <f t="shared" si="28"/>
        <v>1.3</v>
      </c>
      <c r="S215" s="108">
        <f t="shared" si="28"/>
        <v>0.9</v>
      </c>
      <c r="T215" s="108">
        <f t="shared" si="28"/>
        <v>0.99999999999999989</v>
      </c>
      <c r="U215" s="108">
        <f t="shared" si="28"/>
        <v>1.4</v>
      </c>
      <c r="V215" s="108">
        <f t="shared" si="28"/>
        <v>1.0499999999999998</v>
      </c>
      <c r="W215" s="26">
        <f t="shared" si="32"/>
        <v>45</v>
      </c>
      <c r="X215" s="150">
        <f t="shared" si="33"/>
        <v>9</v>
      </c>
      <c r="Y215" s="160">
        <v>37</v>
      </c>
      <c r="Z215" s="144">
        <f t="shared" si="34"/>
        <v>29.6</v>
      </c>
      <c r="AA215" s="111"/>
      <c r="AB215" s="111"/>
    </row>
    <row r="216" spans="1:28" x14ac:dyDescent="0.3">
      <c r="A216" s="148">
        <v>210</v>
      </c>
      <c r="B216" s="140">
        <v>671410</v>
      </c>
      <c r="C216" s="141" t="s">
        <v>317</v>
      </c>
      <c r="D216" s="125">
        <v>9</v>
      </c>
      <c r="E216" s="125">
        <v>13</v>
      </c>
      <c r="F216" s="126">
        <v>12</v>
      </c>
      <c r="G216" s="145">
        <v>13</v>
      </c>
      <c r="H216" s="145">
        <v>14</v>
      </c>
      <c r="I216" s="145">
        <f t="shared" si="27"/>
        <v>61</v>
      </c>
      <c r="J216" s="145">
        <f t="shared" si="29"/>
        <v>9.15</v>
      </c>
      <c r="K216" s="11">
        <v>3</v>
      </c>
      <c r="L216" s="11">
        <v>4</v>
      </c>
      <c r="M216" s="11">
        <v>4</v>
      </c>
      <c r="N216" s="11">
        <v>3</v>
      </c>
      <c r="O216" s="11">
        <v>5</v>
      </c>
      <c r="P216" s="146">
        <f t="shared" si="30"/>
        <v>19</v>
      </c>
      <c r="Q216" s="146">
        <f t="shared" si="31"/>
        <v>0.95000000000000007</v>
      </c>
      <c r="R216" s="108">
        <f t="shared" si="28"/>
        <v>1.5</v>
      </c>
      <c r="S216" s="108">
        <f t="shared" si="28"/>
        <v>2.15</v>
      </c>
      <c r="T216" s="108">
        <f t="shared" si="28"/>
        <v>1.9999999999999998</v>
      </c>
      <c r="U216" s="108">
        <f t="shared" si="28"/>
        <v>2.1</v>
      </c>
      <c r="V216" s="108">
        <f t="shared" si="28"/>
        <v>2.35</v>
      </c>
      <c r="W216" s="26">
        <f t="shared" si="32"/>
        <v>80</v>
      </c>
      <c r="X216" s="150">
        <f t="shared" si="33"/>
        <v>16</v>
      </c>
      <c r="Y216" s="160">
        <v>76</v>
      </c>
      <c r="Z216" s="144">
        <f t="shared" si="34"/>
        <v>60.800000000000004</v>
      </c>
      <c r="AA216" s="111"/>
      <c r="AB216" s="111"/>
    </row>
    <row r="217" spans="1:28" x14ac:dyDescent="0.3">
      <c r="A217" s="148">
        <v>211</v>
      </c>
      <c r="B217" s="140">
        <v>671411</v>
      </c>
      <c r="C217" s="141" t="s">
        <v>318</v>
      </c>
      <c r="D217" s="125">
        <v>6</v>
      </c>
      <c r="E217" s="125">
        <v>6</v>
      </c>
      <c r="F217" s="126">
        <v>7</v>
      </c>
      <c r="G217" s="145">
        <v>7</v>
      </c>
      <c r="H217" s="145">
        <v>5</v>
      </c>
      <c r="I217" s="145">
        <f t="shared" si="27"/>
        <v>31</v>
      </c>
      <c r="J217" s="145">
        <f t="shared" si="29"/>
        <v>4.6499999999999995</v>
      </c>
      <c r="K217" s="11">
        <v>2</v>
      </c>
      <c r="L217" s="11">
        <v>1</v>
      </c>
      <c r="M217" s="11">
        <v>3</v>
      </c>
      <c r="N217" s="11">
        <v>1</v>
      </c>
      <c r="O217" s="11">
        <v>2</v>
      </c>
      <c r="P217" s="146">
        <f t="shared" si="30"/>
        <v>9</v>
      </c>
      <c r="Q217" s="146">
        <f t="shared" si="31"/>
        <v>0.45</v>
      </c>
      <c r="R217" s="108">
        <f t="shared" si="28"/>
        <v>0.99999999999999989</v>
      </c>
      <c r="S217" s="108">
        <f t="shared" si="28"/>
        <v>0.95</v>
      </c>
      <c r="T217" s="108">
        <f t="shared" si="28"/>
        <v>1.2000000000000002</v>
      </c>
      <c r="U217" s="108">
        <f t="shared" si="28"/>
        <v>1.1000000000000001</v>
      </c>
      <c r="V217" s="108">
        <f t="shared" si="28"/>
        <v>0.85</v>
      </c>
      <c r="W217" s="26">
        <f t="shared" si="32"/>
        <v>40</v>
      </c>
      <c r="X217" s="150">
        <f t="shared" si="33"/>
        <v>8</v>
      </c>
      <c r="Y217" s="160">
        <v>35</v>
      </c>
      <c r="Z217" s="144">
        <f t="shared" si="34"/>
        <v>28</v>
      </c>
      <c r="AA217" s="111"/>
      <c r="AB217" s="111"/>
    </row>
    <row r="218" spans="1:28" x14ac:dyDescent="0.3">
      <c r="A218" s="148">
        <v>212</v>
      </c>
      <c r="B218" s="140">
        <v>671412</v>
      </c>
      <c r="C218" s="141" t="s">
        <v>319</v>
      </c>
      <c r="D218" s="125">
        <v>4</v>
      </c>
      <c r="E218" s="125">
        <v>6</v>
      </c>
      <c r="F218" s="126">
        <v>7</v>
      </c>
      <c r="G218" s="145">
        <v>4</v>
      </c>
      <c r="H218" s="145">
        <v>8</v>
      </c>
      <c r="I218" s="145">
        <f t="shared" si="27"/>
        <v>29</v>
      </c>
      <c r="J218" s="145">
        <f t="shared" si="29"/>
        <v>4.3499999999999996</v>
      </c>
      <c r="K218" s="11">
        <v>3</v>
      </c>
      <c r="L218" s="11">
        <v>1</v>
      </c>
      <c r="M218" s="11">
        <v>2</v>
      </c>
      <c r="N218" s="11">
        <v>1</v>
      </c>
      <c r="O218" s="11">
        <v>2</v>
      </c>
      <c r="P218" s="146">
        <f t="shared" si="30"/>
        <v>9</v>
      </c>
      <c r="Q218" s="146">
        <f t="shared" si="31"/>
        <v>0.45</v>
      </c>
      <c r="R218" s="108">
        <f t="shared" si="28"/>
        <v>0.75</v>
      </c>
      <c r="S218" s="108">
        <f t="shared" si="28"/>
        <v>0.95</v>
      </c>
      <c r="T218" s="108">
        <f t="shared" si="28"/>
        <v>1.1500000000000001</v>
      </c>
      <c r="U218" s="108">
        <f t="shared" si="28"/>
        <v>0.65</v>
      </c>
      <c r="V218" s="108">
        <f t="shared" si="28"/>
        <v>1.3</v>
      </c>
      <c r="W218" s="26">
        <f t="shared" si="32"/>
        <v>38</v>
      </c>
      <c r="X218" s="150">
        <f t="shared" si="33"/>
        <v>7.6000000000000005</v>
      </c>
      <c r="Y218" s="160">
        <v>28</v>
      </c>
      <c r="Z218" s="144">
        <f t="shared" si="34"/>
        <v>22.400000000000002</v>
      </c>
      <c r="AA218" s="111"/>
      <c r="AB218" s="111"/>
    </row>
    <row r="219" spans="1:28" x14ac:dyDescent="0.3">
      <c r="A219" s="148">
        <v>213</v>
      </c>
      <c r="B219" s="140">
        <v>671413</v>
      </c>
      <c r="C219" s="141" t="s">
        <v>320</v>
      </c>
      <c r="D219" s="125">
        <v>12</v>
      </c>
      <c r="E219" s="125">
        <v>13</v>
      </c>
      <c r="F219" s="126">
        <v>11</v>
      </c>
      <c r="G219" s="145">
        <v>8</v>
      </c>
      <c r="H219" s="145">
        <v>12</v>
      </c>
      <c r="I219" s="145">
        <f t="shared" si="27"/>
        <v>56</v>
      </c>
      <c r="J219" s="145">
        <f t="shared" si="29"/>
        <v>8.4</v>
      </c>
      <c r="K219" s="11">
        <v>3</v>
      </c>
      <c r="L219" s="11">
        <v>4</v>
      </c>
      <c r="M219" s="11">
        <v>3</v>
      </c>
      <c r="N219" s="11">
        <v>2</v>
      </c>
      <c r="O219" s="11">
        <v>4</v>
      </c>
      <c r="P219" s="146">
        <f t="shared" si="30"/>
        <v>16</v>
      </c>
      <c r="Q219" s="146">
        <f t="shared" si="31"/>
        <v>0.8</v>
      </c>
      <c r="R219" s="108">
        <f t="shared" si="28"/>
        <v>1.9499999999999997</v>
      </c>
      <c r="S219" s="108">
        <f t="shared" si="28"/>
        <v>2.15</v>
      </c>
      <c r="T219" s="108">
        <f t="shared" si="28"/>
        <v>1.7999999999999998</v>
      </c>
      <c r="U219" s="108">
        <f t="shared" si="28"/>
        <v>1.3</v>
      </c>
      <c r="V219" s="108">
        <f t="shared" si="28"/>
        <v>1.9999999999999998</v>
      </c>
      <c r="W219" s="26">
        <f t="shared" si="32"/>
        <v>72</v>
      </c>
      <c r="X219" s="150">
        <f t="shared" si="33"/>
        <v>14.4</v>
      </c>
      <c r="Y219" s="160">
        <v>53</v>
      </c>
      <c r="Z219" s="144">
        <f t="shared" si="34"/>
        <v>42.400000000000006</v>
      </c>
      <c r="AA219" s="111"/>
      <c r="AB219" s="111"/>
    </row>
    <row r="220" spans="1:28" x14ac:dyDescent="0.3">
      <c r="A220" s="148">
        <v>214</v>
      </c>
      <c r="B220" s="140">
        <v>671414</v>
      </c>
      <c r="C220" s="141" t="s">
        <v>321</v>
      </c>
      <c r="D220" s="125">
        <v>10</v>
      </c>
      <c r="E220" s="125">
        <v>14</v>
      </c>
      <c r="F220" s="126">
        <v>18</v>
      </c>
      <c r="G220" s="145">
        <v>15</v>
      </c>
      <c r="H220" s="145">
        <v>10</v>
      </c>
      <c r="I220" s="145">
        <f t="shared" si="27"/>
        <v>67</v>
      </c>
      <c r="J220" s="145">
        <f t="shared" si="29"/>
        <v>10.049999999999999</v>
      </c>
      <c r="K220" s="11">
        <v>5</v>
      </c>
      <c r="L220" s="11">
        <v>4</v>
      </c>
      <c r="M220" s="11">
        <v>5</v>
      </c>
      <c r="N220" s="11">
        <v>4</v>
      </c>
      <c r="O220" s="11">
        <v>5</v>
      </c>
      <c r="P220" s="146">
        <f t="shared" si="30"/>
        <v>23</v>
      </c>
      <c r="Q220" s="146">
        <f t="shared" si="31"/>
        <v>1.1500000000000001</v>
      </c>
      <c r="R220" s="108">
        <f t="shared" si="28"/>
        <v>1.75</v>
      </c>
      <c r="S220" s="108">
        <f t="shared" si="28"/>
        <v>2.3000000000000003</v>
      </c>
      <c r="T220" s="108">
        <f t="shared" si="28"/>
        <v>2.9499999999999997</v>
      </c>
      <c r="U220" s="108">
        <f t="shared" si="28"/>
        <v>2.4500000000000002</v>
      </c>
      <c r="V220" s="108">
        <f t="shared" si="28"/>
        <v>1.75</v>
      </c>
      <c r="W220" s="26">
        <f t="shared" si="32"/>
        <v>90</v>
      </c>
      <c r="X220" s="150">
        <f t="shared" si="33"/>
        <v>18</v>
      </c>
      <c r="Y220" s="160">
        <v>77</v>
      </c>
      <c r="Z220" s="144">
        <f t="shared" si="34"/>
        <v>61.6</v>
      </c>
      <c r="AA220" s="111"/>
      <c r="AB220" s="111"/>
    </row>
    <row r="221" spans="1:28" x14ac:dyDescent="0.3">
      <c r="A221" s="148">
        <v>215</v>
      </c>
      <c r="B221" s="140">
        <v>671415</v>
      </c>
      <c r="C221" s="141" t="s">
        <v>322</v>
      </c>
      <c r="D221" s="125">
        <v>6</v>
      </c>
      <c r="E221" s="125">
        <v>9</v>
      </c>
      <c r="F221" s="126">
        <v>12</v>
      </c>
      <c r="G221" s="145">
        <v>10</v>
      </c>
      <c r="H221" s="145">
        <v>11</v>
      </c>
      <c r="I221" s="145">
        <f t="shared" si="27"/>
        <v>48</v>
      </c>
      <c r="J221" s="145">
        <f t="shared" si="29"/>
        <v>7.1999999999999993</v>
      </c>
      <c r="K221" s="11">
        <v>3</v>
      </c>
      <c r="L221" s="11">
        <v>1</v>
      </c>
      <c r="M221" s="11">
        <v>2</v>
      </c>
      <c r="N221" s="11">
        <v>1</v>
      </c>
      <c r="O221" s="11">
        <v>2</v>
      </c>
      <c r="P221" s="146">
        <f t="shared" si="30"/>
        <v>9</v>
      </c>
      <c r="Q221" s="146">
        <f t="shared" si="31"/>
        <v>0.45</v>
      </c>
      <c r="R221" s="108">
        <f t="shared" si="28"/>
        <v>1.0499999999999998</v>
      </c>
      <c r="S221" s="108">
        <f t="shared" si="28"/>
        <v>1.4</v>
      </c>
      <c r="T221" s="108">
        <f t="shared" si="28"/>
        <v>1.9</v>
      </c>
      <c r="U221" s="108">
        <f t="shared" si="28"/>
        <v>1.55</v>
      </c>
      <c r="V221" s="108">
        <f t="shared" si="28"/>
        <v>1.75</v>
      </c>
      <c r="W221" s="26">
        <f t="shared" si="32"/>
        <v>57</v>
      </c>
      <c r="X221" s="150">
        <f t="shared" si="33"/>
        <v>11.4</v>
      </c>
      <c r="Y221" s="160">
        <v>54</v>
      </c>
      <c r="Z221" s="144">
        <f t="shared" si="34"/>
        <v>43.2</v>
      </c>
      <c r="AA221" s="111"/>
      <c r="AB221" s="111"/>
    </row>
    <row r="222" spans="1:28" x14ac:dyDescent="0.3">
      <c r="A222" s="148">
        <v>216</v>
      </c>
      <c r="B222" s="140">
        <v>671416</v>
      </c>
      <c r="C222" s="141" t="s">
        <v>323</v>
      </c>
      <c r="D222" s="125">
        <v>8</v>
      </c>
      <c r="E222" s="125">
        <v>10</v>
      </c>
      <c r="F222" s="126">
        <v>10</v>
      </c>
      <c r="G222" s="145">
        <v>9</v>
      </c>
      <c r="H222" s="145">
        <v>9</v>
      </c>
      <c r="I222" s="145">
        <f t="shared" si="27"/>
        <v>46</v>
      </c>
      <c r="J222" s="145">
        <f t="shared" si="29"/>
        <v>6.8999999999999995</v>
      </c>
      <c r="K222" s="11">
        <v>3</v>
      </c>
      <c r="L222" s="11">
        <v>3</v>
      </c>
      <c r="M222" s="11">
        <v>2</v>
      </c>
      <c r="N222" s="11">
        <v>3</v>
      </c>
      <c r="O222" s="11">
        <v>2</v>
      </c>
      <c r="P222" s="146">
        <f t="shared" si="30"/>
        <v>13</v>
      </c>
      <c r="Q222" s="146">
        <f t="shared" si="31"/>
        <v>0.65</v>
      </c>
      <c r="R222" s="108">
        <f t="shared" si="28"/>
        <v>1.35</v>
      </c>
      <c r="S222" s="108">
        <f t="shared" si="28"/>
        <v>1.65</v>
      </c>
      <c r="T222" s="108">
        <f t="shared" si="28"/>
        <v>1.6</v>
      </c>
      <c r="U222" s="108">
        <f t="shared" si="28"/>
        <v>1.5</v>
      </c>
      <c r="V222" s="108">
        <f t="shared" si="28"/>
        <v>1.45</v>
      </c>
      <c r="W222" s="26">
        <f t="shared" si="32"/>
        <v>59</v>
      </c>
      <c r="X222" s="150">
        <f t="shared" si="33"/>
        <v>11.8</v>
      </c>
      <c r="Y222" s="160">
        <v>43</v>
      </c>
      <c r="Z222" s="144">
        <f t="shared" si="34"/>
        <v>34.4</v>
      </c>
      <c r="AA222" s="111"/>
      <c r="AB222" s="111"/>
    </row>
    <row r="223" spans="1:28" x14ac:dyDescent="0.3">
      <c r="A223" s="148">
        <v>217</v>
      </c>
      <c r="B223" s="140">
        <v>671417</v>
      </c>
      <c r="C223" s="141" t="s">
        <v>324</v>
      </c>
      <c r="D223" s="125">
        <v>7</v>
      </c>
      <c r="E223" s="125">
        <v>14</v>
      </c>
      <c r="F223" s="126">
        <v>12</v>
      </c>
      <c r="G223" s="145">
        <v>16</v>
      </c>
      <c r="H223" s="145">
        <v>17</v>
      </c>
      <c r="I223" s="145">
        <f t="shared" si="27"/>
        <v>66</v>
      </c>
      <c r="J223" s="145">
        <f t="shared" si="29"/>
        <v>9.9</v>
      </c>
      <c r="K223" s="11">
        <v>4</v>
      </c>
      <c r="L223" s="11">
        <v>5</v>
      </c>
      <c r="M223" s="11">
        <v>3</v>
      </c>
      <c r="N223" s="11">
        <v>4</v>
      </c>
      <c r="O223" s="11">
        <v>5</v>
      </c>
      <c r="P223" s="146">
        <f t="shared" si="30"/>
        <v>21</v>
      </c>
      <c r="Q223" s="146">
        <f t="shared" si="31"/>
        <v>1.05</v>
      </c>
      <c r="R223" s="108">
        <f t="shared" si="28"/>
        <v>1.25</v>
      </c>
      <c r="S223" s="108">
        <f t="shared" si="28"/>
        <v>2.35</v>
      </c>
      <c r="T223" s="108">
        <f t="shared" si="28"/>
        <v>1.9499999999999997</v>
      </c>
      <c r="U223" s="108">
        <f t="shared" si="28"/>
        <v>2.6</v>
      </c>
      <c r="V223" s="108">
        <f t="shared" si="28"/>
        <v>2.8</v>
      </c>
      <c r="W223" s="26">
        <f t="shared" si="32"/>
        <v>87</v>
      </c>
      <c r="X223" s="150">
        <f t="shared" si="33"/>
        <v>17.400000000000002</v>
      </c>
      <c r="Y223" s="160">
        <v>57</v>
      </c>
      <c r="Z223" s="144">
        <f t="shared" si="34"/>
        <v>45.6</v>
      </c>
      <c r="AA223" s="111"/>
      <c r="AB223" s="111"/>
    </row>
    <row r="224" spans="1:28" x14ac:dyDescent="0.3">
      <c r="A224" s="148">
        <v>218</v>
      </c>
      <c r="B224" s="140">
        <v>671418</v>
      </c>
      <c r="C224" s="141" t="s">
        <v>325</v>
      </c>
      <c r="D224" s="125">
        <v>12</v>
      </c>
      <c r="E224" s="125">
        <v>15</v>
      </c>
      <c r="F224" s="126">
        <v>14</v>
      </c>
      <c r="G224" s="145">
        <v>10</v>
      </c>
      <c r="H224" s="145">
        <v>12</v>
      </c>
      <c r="I224" s="145">
        <f t="shared" si="27"/>
        <v>63</v>
      </c>
      <c r="J224" s="145">
        <f t="shared" si="29"/>
        <v>9.4499999999999993</v>
      </c>
      <c r="K224" s="11">
        <v>5</v>
      </c>
      <c r="L224" s="11">
        <v>5</v>
      </c>
      <c r="M224" s="11">
        <v>3</v>
      </c>
      <c r="N224" s="11">
        <v>3</v>
      </c>
      <c r="O224" s="11">
        <v>4</v>
      </c>
      <c r="P224" s="146">
        <f t="shared" si="30"/>
        <v>20</v>
      </c>
      <c r="Q224" s="146">
        <f t="shared" si="31"/>
        <v>1</v>
      </c>
      <c r="R224" s="108">
        <f t="shared" ref="R224:V274" si="35">D224*0.15+K224:K224*0.05</f>
        <v>2.0499999999999998</v>
      </c>
      <c r="S224" s="108">
        <f t="shared" si="35"/>
        <v>2.5</v>
      </c>
      <c r="T224" s="108">
        <f t="shared" si="35"/>
        <v>2.25</v>
      </c>
      <c r="U224" s="108">
        <f t="shared" si="35"/>
        <v>1.65</v>
      </c>
      <c r="V224" s="108">
        <f t="shared" si="35"/>
        <v>1.9999999999999998</v>
      </c>
      <c r="W224" s="26">
        <f t="shared" si="32"/>
        <v>83</v>
      </c>
      <c r="X224" s="150">
        <f t="shared" si="33"/>
        <v>16.600000000000001</v>
      </c>
      <c r="Y224" s="160">
        <v>78</v>
      </c>
      <c r="Z224" s="144">
        <f t="shared" si="34"/>
        <v>62.400000000000006</v>
      </c>
      <c r="AA224" s="111"/>
      <c r="AB224" s="111"/>
    </row>
    <row r="225" spans="1:28" x14ac:dyDescent="0.3">
      <c r="A225" s="148">
        <v>219</v>
      </c>
      <c r="B225" s="140">
        <v>671419</v>
      </c>
      <c r="C225" s="141" t="s">
        <v>326</v>
      </c>
      <c r="D225" s="125">
        <v>10</v>
      </c>
      <c r="E225" s="125">
        <v>15</v>
      </c>
      <c r="F225" s="126">
        <v>13</v>
      </c>
      <c r="G225" s="145">
        <v>10</v>
      </c>
      <c r="H225" s="145">
        <v>14</v>
      </c>
      <c r="I225" s="145">
        <f t="shared" si="27"/>
        <v>62</v>
      </c>
      <c r="J225" s="145">
        <f t="shared" si="29"/>
        <v>9.2999999999999989</v>
      </c>
      <c r="K225" s="11">
        <v>3</v>
      </c>
      <c r="L225" s="11">
        <v>4</v>
      </c>
      <c r="M225" s="11">
        <v>3</v>
      </c>
      <c r="N225" s="11">
        <v>4</v>
      </c>
      <c r="O225" s="11">
        <v>4</v>
      </c>
      <c r="P225" s="146">
        <f t="shared" si="30"/>
        <v>18</v>
      </c>
      <c r="Q225" s="146">
        <f t="shared" si="31"/>
        <v>0.9</v>
      </c>
      <c r="R225" s="108">
        <f t="shared" si="35"/>
        <v>1.65</v>
      </c>
      <c r="S225" s="108">
        <f t="shared" si="35"/>
        <v>2.4500000000000002</v>
      </c>
      <c r="T225" s="108">
        <f t="shared" si="35"/>
        <v>2.1</v>
      </c>
      <c r="U225" s="108">
        <f t="shared" si="35"/>
        <v>1.7</v>
      </c>
      <c r="V225" s="108">
        <f t="shared" si="35"/>
        <v>2.3000000000000003</v>
      </c>
      <c r="W225" s="26">
        <f t="shared" si="32"/>
        <v>80</v>
      </c>
      <c r="X225" s="150">
        <f t="shared" si="33"/>
        <v>16</v>
      </c>
      <c r="Y225" s="160">
        <v>72</v>
      </c>
      <c r="Z225" s="144">
        <f t="shared" si="34"/>
        <v>57.6</v>
      </c>
      <c r="AA225" s="111"/>
      <c r="AB225" s="111"/>
    </row>
    <row r="226" spans="1:28" x14ac:dyDescent="0.3">
      <c r="A226" s="148">
        <v>220</v>
      </c>
      <c r="B226" s="140">
        <v>671420</v>
      </c>
      <c r="C226" s="141" t="s">
        <v>327</v>
      </c>
      <c r="D226" s="125">
        <v>8</v>
      </c>
      <c r="E226" s="125">
        <v>9</v>
      </c>
      <c r="F226" s="126">
        <v>8</v>
      </c>
      <c r="G226" s="145">
        <v>7</v>
      </c>
      <c r="H226" s="145">
        <v>8</v>
      </c>
      <c r="I226" s="145">
        <f t="shared" si="27"/>
        <v>40</v>
      </c>
      <c r="J226" s="145">
        <f t="shared" si="29"/>
        <v>6</v>
      </c>
      <c r="K226" s="11">
        <v>2</v>
      </c>
      <c r="L226" s="11">
        <v>3</v>
      </c>
      <c r="M226" s="11">
        <v>2</v>
      </c>
      <c r="N226" s="11">
        <v>2</v>
      </c>
      <c r="O226" s="11">
        <v>3</v>
      </c>
      <c r="P226" s="146">
        <f t="shared" si="30"/>
        <v>12</v>
      </c>
      <c r="Q226" s="146">
        <f t="shared" si="31"/>
        <v>0.60000000000000009</v>
      </c>
      <c r="R226" s="108">
        <f t="shared" si="35"/>
        <v>1.3</v>
      </c>
      <c r="S226" s="108">
        <f t="shared" si="35"/>
        <v>1.5</v>
      </c>
      <c r="T226" s="108">
        <f t="shared" si="35"/>
        <v>1.3</v>
      </c>
      <c r="U226" s="108">
        <f t="shared" si="35"/>
        <v>1.1500000000000001</v>
      </c>
      <c r="V226" s="108">
        <f t="shared" si="35"/>
        <v>1.35</v>
      </c>
      <c r="W226" s="26">
        <f t="shared" si="32"/>
        <v>52</v>
      </c>
      <c r="X226" s="150">
        <f t="shared" si="33"/>
        <v>10.4</v>
      </c>
      <c r="Y226" s="160">
        <v>37</v>
      </c>
      <c r="Z226" s="144">
        <f t="shared" si="34"/>
        <v>29.6</v>
      </c>
      <c r="AA226" s="111"/>
      <c r="AB226" s="111"/>
    </row>
    <row r="227" spans="1:28" x14ac:dyDescent="0.3">
      <c r="A227" s="148">
        <v>221</v>
      </c>
      <c r="B227" s="140">
        <v>671421</v>
      </c>
      <c r="C227" s="141" t="s">
        <v>328</v>
      </c>
      <c r="D227" s="125">
        <v>10</v>
      </c>
      <c r="E227" s="125">
        <v>11</v>
      </c>
      <c r="F227" s="126">
        <v>12</v>
      </c>
      <c r="G227" s="145">
        <v>7</v>
      </c>
      <c r="H227" s="145">
        <v>9</v>
      </c>
      <c r="I227" s="145">
        <f t="shared" si="27"/>
        <v>49</v>
      </c>
      <c r="J227" s="145">
        <f t="shared" si="29"/>
        <v>7.35</v>
      </c>
      <c r="K227" s="11">
        <v>3</v>
      </c>
      <c r="L227" s="11">
        <v>3</v>
      </c>
      <c r="M227" s="11">
        <v>3</v>
      </c>
      <c r="N227" s="11">
        <v>4</v>
      </c>
      <c r="O227" s="11">
        <v>4</v>
      </c>
      <c r="P227" s="146">
        <f t="shared" si="30"/>
        <v>17</v>
      </c>
      <c r="Q227" s="146">
        <f t="shared" si="31"/>
        <v>0.85000000000000009</v>
      </c>
      <c r="R227" s="108">
        <f t="shared" si="35"/>
        <v>1.65</v>
      </c>
      <c r="S227" s="108">
        <f t="shared" si="35"/>
        <v>1.7999999999999998</v>
      </c>
      <c r="T227" s="108">
        <f t="shared" si="35"/>
        <v>1.9499999999999997</v>
      </c>
      <c r="U227" s="108">
        <f t="shared" si="35"/>
        <v>1.25</v>
      </c>
      <c r="V227" s="108">
        <f t="shared" si="35"/>
        <v>1.5499999999999998</v>
      </c>
      <c r="W227" s="26">
        <f t="shared" si="32"/>
        <v>66</v>
      </c>
      <c r="X227" s="150">
        <f t="shared" si="33"/>
        <v>13.200000000000001</v>
      </c>
      <c r="Y227" s="160">
        <v>41</v>
      </c>
      <c r="Z227" s="144">
        <f t="shared" si="34"/>
        <v>32.800000000000004</v>
      </c>
      <c r="AA227" s="111"/>
      <c r="AB227" s="111"/>
    </row>
    <row r="228" spans="1:28" x14ac:dyDescent="0.3">
      <c r="A228" s="148">
        <v>222</v>
      </c>
      <c r="B228" s="140">
        <v>671422</v>
      </c>
      <c r="C228" s="141" t="s">
        <v>329</v>
      </c>
      <c r="D228" s="125">
        <v>11</v>
      </c>
      <c r="E228" s="125">
        <v>13</v>
      </c>
      <c r="F228" s="126">
        <v>10</v>
      </c>
      <c r="G228" s="145">
        <v>8</v>
      </c>
      <c r="H228" s="145">
        <v>9</v>
      </c>
      <c r="I228" s="145">
        <f t="shared" si="27"/>
        <v>51</v>
      </c>
      <c r="J228" s="145">
        <f t="shared" si="29"/>
        <v>7.6499999999999995</v>
      </c>
      <c r="K228" s="11">
        <v>4</v>
      </c>
      <c r="L228" s="11">
        <v>5</v>
      </c>
      <c r="M228" s="11">
        <v>4</v>
      </c>
      <c r="N228" s="11">
        <v>3</v>
      </c>
      <c r="O228" s="11">
        <v>4</v>
      </c>
      <c r="P228" s="146">
        <f t="shared" si="30"/>
        <v>20</v>
      </c>
      <c r="Q228" s="146">
        <f t="shared" si="31"/>
        <v>1</v>
      </c>
      <c r="R228" s="108">
        <f t="shared" si="35"/>
        <v>1.8499999999999999</v>
      </c>
      <c r="S228" s="108">
        <f t="shared" si="35"/>
        <v>2.2000000000000002</v>
      </c>
      <c r="T228" s="108">
        <f t="shared" si="35"/>
        <v>1.7</v>
      </c>
      <c r="U228" s="108">
        <f t="shared" si="35"/>
        <v>1.35</v>
      </c>
      <c r="V228" s="108">
        <f t="shared" si="35"/>
        <v>1.5499999999999998</v>
      </c>
      <c r="W228" s="26">
        <f t="shared" si="32"/>
        <v>71</v>
      </c>
      <c r="X228" s="150">
        <f t="shared" si="33"/>
        <v>14.200000000000001</v>
      </c>
      <c r="Y228" s="160">
        <v>49</v>
      </c>
      <c r="Z228" s="144">
        <f t="shared" si="34"/>
        <v>39.200000000000003</v>
      </c>
      <c r="AA228" s="111"/>
      <c r="AB228" s="111"/>
    </row>
    <row r="229" spans="1:28" x14ac:dyDescent="0.3">
      <c r="A229" s="148">
        <v>223</v>
      </c>
      <c r="B229" s="140">
        <v>671423</v>
      </c>
      <c r="C229" s="141" t="s">
        <v>330</v>
      </c>
      <c r="D229" s="125">
        <v>9</v>
      </c>
      <c r="E229" s="125">
        <v>8</v>
      </c>
      <c r="F229" s="126">
        <v>5</v>
      </c>
      <c r="G229" s="145">
        <v>6</v>
      </c>
      <c r="H229" s="145">
        <v>5</v>
      </c>
      <c r="I229" s="145">
        <f t="shared" ref="I229:I292" si="36">SUM(D229:H229)</f>
        <v>33</v>
      </c>
      <c r="J229" s="145">
        <f t="shared" si="29"/>
        <v>4.95</v>
      </c>
      <c r="K229" s="11">
        <v>2</v>
      </c>
      <c r="L229" s="11">
        <v>1</v>
      </c>
      <c r="M229" s="11">
        <v>2</v>
      </c>
      <c r="N229" s="11">
        <v>2</v>
      </c>
      <c r="O229" s="11">
        <v>1</v>
      </c>
      <c r="P229" s="146">
        <f t="shared" si="30"/>
        <v>8</v>
      </c>
      <c r="Q229" s="146">
        <f t="shared" si="31"/>
        <v>0.4</v>
      </c>
      <c r="R229" s="108">
        <f t="shared" si="35"/>
        <v>1.45</v>
      </c>
      <c r="S229" s="108">
        <f t="shared" si="35"/>
        <v>1.25</v>
      </c>
      <c r="T229" s="108">
        <f t="shared" si="35"/>
        <v>0.85</v>
      </c>
      <c r="U229" s="108">
        <f t="shared" si="35"/>
        <v>0.99999999999999989</v>
      </c>
      <c r="V229" s="108">
        <f t="shared" si="35"/>
        <v>0.8</v>
      </c>
      <c r="W229" s="26">
        <f t="shared" si="32"/>
        <v>41</v>
      </c>
      <c r="X229" s="150">
        <f t="shared" si="33"/>
        <v>8.2000000000000011</v>
      </c>
      <c r="Y229" s="160">
        <v>32</v>
      </c>
      <c r="Z229" s="144">
        <f t="shared" si="34"/>
        <v>25.6</v>
      </c>
      <c r="AA229" s="111"/>
      <c r="AB229" s="111"/>
    </row>
    <row r="230" spans="1:28" x14ac:dyDescent="0.3">
      <c r="A230" s="148">
        <v>224</v>
      </c>
      <c r="B230" s="140">
        <v>671424</v>
      </c>
      <c r="C230" s="141" t="s">
        <v>331</v>
      </c>
      <c r="D230" s="125">
        <v>11</v>
      </c>
      <c r="E230" s="125">
        <v>9</v>
      </c>
      <c r="F230" s="126">
        <v>5</v>
      </c>
      <c r="G230" s="145">
        <v>4</v>
      </c>
      <c r="H230" s="145">
        <v>10</v>
      </c>
      <c r="I230" s="145">
        <f t="shared" si="36"/>
        <v>39</v>
      </c>
      <c r="J230" s="145">
        <f t="shared" si="29"/>
        <v>5.85</v>
      </c>
      <c r="K230" s="11">
        <v>3</v>
      </c>
      <c r="L230" s="11">
        <v>4</v>
      </c>
      <c r="M230" s="11">
        <v>3</v>
      </c>
      <c r="N230" s="11">
        <v>3</v>
      </c>
      <c r="O230" s="11">
        <v>2</v>
      </c>
      <c r="P230" s="146">
        <f t="shared" si="30"/>
        <v>15</v>
      </c>
      <c r="Q230" s="146">
        <f t="shared" si="31"/>
        <v>0.75</v>
      </c>
      <c r="R230" s="108">
        <f t="shared" si="35"/>
        <v>1.7999999999999998</v>
      </c>
      <c r="S230" s="108">
        <f t="shared" si="35"/>
        <v>1.5499999999999998</v>
      </c>
      <c r="T230" s="108">
        <f t="shared" si="35"/>
        <v>0.9</v>
      </c>
      <c r="U230" s="108">
        <f t="shared" si="35"/>
        <v>0.75</v>
      </c>
      <c r="V230" s="108">
        <f t="shared" si="35"/>
        <v>1.6</v>
      </c>
      <c r="W230" s="26">
        <f t="shared" si="32"/>
        <v>54</v>
      </c>
      <c r="X230" s="150">
        <f t="shared" si="33"/>
        <v>10.8</v>
      </c>
      <c r="Y230" s="160">
        <v>35</v>
      </c>
      <c r="Z230" s="144">
        <f t="shared" si="34"/>
        <v>28</v>
      </c>
      <c r="AA230" s="111"/>
      <c r="AB230" s="111"/>
    </row>
    <row r="231" spans="1:28" x14ac:dyDescent="0.3">
      <c r="A231" s="148">
        <v>225</v>
      </c>
      <c r="B231" s="140">
        <v>671425</v>
      </c>
      <c r="C231" s="141" t="s">
        <v>332</v>
      </c>
      <c r="D231" s="125">
        <v>13</v>
      </c>
      <c r="E231" s="125">
        <v>14</v>
      </c>
      <c r="F231" s="126">
        <v>12</v>
      </c>
      <c r="G231" s="145">
        <v>13</v>
      </c>
      <c r="H231" s="145">
        <v>14</v>
      </c>
      <c r="I231" s="145">
        <f t="shared" si="36"/>
        <v>66</v>
      </c>
      <c r="J231" s="145">
        <f t="shared" si="29"/>
        <v>9.9</v>
      </c>
      <c r="K231" s="11">
        <v>4</v>
      </c>
      <c r="L231" s="11">
        <v>3</v>
      </c>
      <c r="M231" s="11">
        <v>5</v>
      </c>
      <c r="N231" s="11">
        <v>6</v>
      </c>
      <c r="O231" s="11">
        <v>4</v>
      </c>
      <c r="P231" s="146">
        <f t="shared" si="30"/>
        <v>22</v>
      </c>
      <c r="Q231" s="146">
        <f t="shared" si="31"/>
        <v>1.1000000000000001</v>
      </c>
      <c r="R231" s="108">
        <f t="shared" si="35"/>
        <v>2.15</v>
      </c>
      <c r="S231" s="108">
        <f t="shared" si="35"/>
        <v>2.25</v>
      </c>
      <c r="T231" s="108">
        <f t="shared" si="35"/>
        <v>2.0499999999999998</v>
      </c>
      <c r="U231" s="108">
        <f t="shared" si="35"/>
        <v>2.25</v>
      </c>
      <c r="V231" s="108">
        <f t="shared" si="35"/>
        <v>2.3000000000000003</v>
      </c>
      <c r="W231" s="26">
        <f t="shared" si="32"/>
        <v>88</v>
      </c>
      <c r="X231" s="150">
        <f t="shared" si="33"/>
        <v>17.600000000000001</v>
      </c>
      <c r="Y231" s="160">
        <v>73</v>
      </c>
      <c r="Z231" s="144">
        <f t="shared" si="34"/>
        <v>58.400000000000006</v>
      </c>
      <c r="AA231" s="111"/>
      <c r="AB231" s="111"/>
    </row>
    <row r="232" spans="1:28" x14ac:dyDescent="0.3">
      <c r="A232" s="148">
        <v>226</v>
      </c>
      <c r="B232" s="140">
        <v>671426</v>
      </c>
      <c r="C232" s="141" t="s">
        <v>333</v>
      </c>
      <c r="D232" s="125">
        <v>7</v>
      </c>
      <c r="E232" s="125">
        <v>9</v>
      </c>
      <c r="F232" s="126">
        <v>8</v>
      </c>
      <c r="G232" s="145">
        <v>8</v>
      </c>
      <c r="H232" s="145">
        <v>6</v>
      </c>
      <c r="I232" s="145">
        <f t="shared" si="36"/>
        <v>38</v>
      </c>
      <c r="J232" s="145">
        <f t="shared" si="29"/>
        <v>5.7</v>
      </c>
      <c r="K232" s="11">
        <v>2</v>
      </c>
      <c r="L232" s="11">
        <v>3</v>
      </c>
      <c r="M232" s="11">
        <v>2</v>
      </c>
      <c r="N232" s="11">
        <v>3</v>
      </c>
      <c r="O232" s="11">
        <v>2</v>
      </c>
      <c r="P232" s="146">
        <f t="shared" si="30"/>
        <v>12</v>
      </c>
      <c r="Q232" s="146">
        <f t="shared" si="31"/>
        <v>0.60000000000000009</v>
      </c>
      <c r="R232" s="108">
        <f t="shared" si="35"/>
        <v>1.1500000000000001</v>
      </c>
      <c r="S232" s="108">
        <f t="shared" si="35"/>
        <v>1.5</v>
      </c>
      <c r="T232" s="108">
        <f t="shared" si="35"/>
        <v>1.3</v>
      </c>
      <c r="U232" s="108">
        <f t="shared" si="35"/>
        <v>1.35</v>
      </c>
      <c r="V232" s="108">
        <f t="shared" si="35"/>
        <v>0.99999999999999989</v>
      </c>
      <c r="W232" s="26">
        <f t="shared" si="32"/>
        <v>50</v>
      </c>
      <c r="X232" s="150">
        <f t="shared" si="33"/>
        <v>10</v>
      </c>
      <c r="Y232" s="160">
        <v>35</v>
      </c>
      <c r="Z232" s="144">
        <f t="shared" si="34"/>
        <v>28</v>
      </c>
      <c r="AA232" s="111"/>
      <c r="AB232" s="111"/>
    </row>
    <row r="233" spans="1:28" x14ac:dyDescent="0.3">
      <c r="A233" s="148">
        <v>227</v>
      </c>
      <c r="B233" s="140">
        <v>671427</v>
      </c>
      <c r="C233" s="141" t="s">
        <v>334</v>
      </c>
      <c r="D233" s="125">
        <v>8</v>
      </c>
      <c r="E233" s="125">
        <v>8</v>
      </c>
      <c r="F233" s="126">
        <v>12</v>
      </c>
      <c r="G233" s="145">
        <v>7</v>
      </c>
      <c r="H233" s="145">
        <v>8</v>
      </c>
      <c r="I233" s="145">
        <f t="shared" si="36"/>
        <v>43</v>
      </c>
      <c r="J233" s="145">
        <f t="shared" si="29"/>
        <v>6.45</v>
      </c>
      <c r="K233" s="43">
        <v>4</v>
      </c>
      <c r="L233" s="11">
        <v>3.1</v>
      </c>
      <c r="M233" s="11">
        <v>3</v>
      </c>
      <c r="N233" s="11">
        <v>4</v>
      </c>
      <c r="O233" s="11">
        <v>2</v>
      </c>
      <c r="P233" s="146">
        <f t="shared" si="30"/>
        <v>16.100000000000001</v>
      </c>
      <c r="Q233" s="146">
        <f t="shared" si="31"/>
        <v>0.80500000000000016</v>
      </c>
      <c r="R233" s="108">
        <f t="shared" si="35"/>
        <v>1.4</v>
      </c>
      <c r="S233" s="108">
        <f t="shared" si="35"/>
        <v>1.355</v>
      </c>
      <c r="T233" s="108">
        <f t="shared" si="35"/>
        <v>1.9499999999999997</v>
      </c>
      <c r="U233" s="108">
        <f t="shared" si="35"/>
        <v>1.25</v>
      </c>
      <c r="V233" s="108">
        <f t="shared" si="35"/>
        <v>1.3</v>
      </c>
      <c r="W233" s="26">
        <f t="shared" si="32"/>
        <v>59.1</v>
      </c>
      <c r="X233" s="150">
        <f t="shared" si="33"/>
        <v>11.82</v>
      </c>
      <c r="Y233" s="160">
        <v>49</v>
      </c>
      <c r="Z233" s="144">
        <f t="shared" si="34"/>
        <v>39.200000000000003</v>
      </c>
      <c r="AA233" s="111"/>
      <c r="AB233" s="111"/>
    </row>
    <row r="234" spans="1:28" x14ac:dyDescent="0.3">
      <c r="A234" s="148">
        <v>228</v>
      </c>
      <c r="B234" s="140">
        <v>671428</v>
      </c>
      <c r="C234" s="141" t="s">
        <v>335</v>
      </c>
      <c r="D234" s="125">
        <v>12</v>
      </c>
      <c r="E234" s="125">
        <v>11</v>
      </c>
      <c r="F234" s="126">
        <v>10</v>
      </c>
      <c r="G234" s="145">
        <v>4</v>
      </c>
      <c r="H234" s="145">
        <v>11</v>
      </c>
      <c r="I234" s="145">
        <f t="shared" si="36"/>
        <v>48</v>
      </c>
      <c r="J234" s="145">
        <f t="shared" si="29"/>
        <v>7.1999999999999993</v>
      </c>
      <c r="K234" s="11">
        <v>3.1</v>
      </c>
      <c r="L234" s="11">
        <v>2</v>
      </c>
      <c r="M234" s="11">
        <v>3</v>
      </c>
      <c r="N234" s="11">
        <v>4</v>
      </c>
      <c r="O234" s="11">
        <v>3</v>
      </c>
      <c r="P234" s="146">
        <f t="shared" si="30"/>
        <v>15.1</v>
      </c>
      <c r="Q234" s="146">
        <f t="shared" si="31"/>
        <v>0.755</v>
      </c>
      <c r="R234" s="108">
        <f t="shared" si="35"/>
        <v>1.9549999999999998</v>
      </c>
      <c r="S234" s="108">
        <f t="shared" si="35"/>
        <v>1.75</v>
      </c>
      <c r="T234" s="108">
        <f t="shared" si="35"/>
        <v>1.65</v>
      </c>
      <c r="U234" s="108">
        <f t="shared" si="35"/>
        <v>0.8</v>
      </c>
      <c r="V234" s="108">
        <f t="shared" si="35"/>
        <v>1.7999999999999998</v>
      </c>
      <c r="W234" s="26">
        <f t="shared" si="32"/>
        <v>63.1</v>
      </c>
      <c r="X234" s="150">
        <f t="shared" si="33"/>
        <v>12.620000000000001</v>
      </c>
      <c r="Y234" s="160">
        <v>59</v>
      </c>
      <c r="Z234" s="144">
        <f t="shared" si="34"/>
        <v>47.2</v>
      </c>
      <c r="AA234" s="111"/>
      <c r="AB234" s="111"/>
    </row>
    <row r="235" spans="1:28" x14ac:dyDescent="0.3">
      <c r="A235" s="148">
        <v>229</v>
      </c>
      <c r="B235" s="140">
        <v>671429</v>
      </c>
      <c r="C235" s="141" t="s">
        <v>336</v>
      </c>
      <c r="D235" s="125">
        <v>8</v>
      </c>
      <c r="E235" s="125">
        <v>6</v>
      </c>
      <c r="F235" s="126">
        <v>7</v>
      </c>
      <c r="G235" s="145">
        <v>7</v>
      </c>
      <c r="H235" s="145">
        <v>9</v>
      </c>
      <c r="I235" s="145">
        <f t="shared" si="36"/>
        <v>37</v>
      </c>
      <c r="J235" s="145">
        <f t="shared" si="29"/>
        <v>5.55</v>
      </c>
      <c r="K235" s="11">
        <v>3</v>
      </c>
      <c r="L235" s="11">
        <v>4</v>
      </c>
      <c r="M235" s="11">
        <v>5</v>
      </c>
      <c r="N235" s="11">
        <v>3</v>
      </c>
      <c r="O235" s="11">
        <v>4</v>
      </c>
      <c r="P235" s="146">
        <f t="shared" si="30"/>
        <v>19</v>
      </c>
      <c r="Q235" s="146">
        <f t="shared" si="31"/>
        <v>0.95000000000000007</v>
      </c>
      <c r="R235" s="108">
        <f t="shared" si="35"/>
        <v>1.35</v>
      </c>
      <c r="S235" s="108">
        <f t="shared" si="35"/>
        <v>1.0999999999999999</v>
      </c>
      <c r="T235" s="108">
        <f t="shared" si="35"/>
        <v>1.3</v>
      </c>
      <c r="U235" s="108">
        <f t="shared" si="35"/>
        <v>1.2000000000000002</v>
      </c>
      <c r="V235" s="108">
        <f t="shared" si="35"/>
        <v>1.5499999999999998</v>
      </c>
      <c r="W235" s="26">
        <f t="shared" si="32"/>
        <v>56</v>
      </c>
      <c r="X235" s="150">
        <f t="shared" si="33"/>
        <v>11.200000000000001</v>
      </c>
      <c r="Y235" s="160">
        <v>33</v>
      </c>
      <c r="Z235" s="144">
        <f t="shared" si="34"/>
        <v>26.400000000000002</v>
      </c>
      <c r="AA235" s="111"/>
      <c r="AB235" s="111"/>
    </row>
    <row r="236" spans="1:28" x14ac:dyDescent="0.3">
      <c r="A236" s="148">
        <v>230</v>
      </c>
      <c r="B236" s="140">
        <v>671430</v>
      </c>
      <c r="C236" s="141" t="s">
        <v>337</v>
      </c>
      <c r="D236" s="125">
        <v>12</v>
      </c>
      <c r="E236" s="125">
        <v>11</v>
      </c>
      <c r="F236" s="126">
        <v>14</v>
      </c>
      <c r="G236" s="145">
        <v>12</v>
      </c>
      <c r="H236" s="145">
        <v>13</v>
      </c>
      <c r="I236" s="145">
        <f t="shared" si="36"/>
        <v>62</v>
      </c>
      <c r="J236" s="145">
        <f t="shared" si="29"/>
        <v>9.2999999999999989</v>
      </c>
      <c r="K236" s="11">
        <v>2.1</v>
      </c>
      <c r="L236" s="11">
        <v>4</v>
      </c>
      <c r="M236" s="11">
        <v>3</v>
      </c>
      <c r="N236" s="11">
        <v>4</v>
      </c>
      <c r="O236" s="11">
        <v>3</v>
      </c>
      <c r="P236" s="146">
        <f t="shared" si="30"/>
        <v>16.100000000000001</v>
      </c>
      <c r="Q236" s="146">
        <f t="shared" si="31"/>
        <v>0.80500000000000016</v>
      </c>
      <c r="R236" s="108">
        <f t="shared" si="35"/>
        <v>1.9049999999999998</v>
      </c>
      <c r="S236" s="108">
        <f t="shared" si="35"/>
        <v>1.8499999999999999</v>
      </c>
      <c r="T236" s="108">
        <f t="shared" si="35"/>
        <v>2.25</v>
      </c>
      <c r="U236" s="108">
        <f t="shared" si="35"/>
        <v>1.9999999999999998</v>
      </c>
      <c r="V236" s="108">
        <f t="shared" si="35"/>
        <v>2.1</v>
      </c>
      <c r="W236" s="26">
        <f t="shared" si="32"/>
        <v>78.099999999999994</v>
      </c>
      <c r="X236" s="150">
        <f t="shared" si="33"/>
        <v>15.62</v>
      </c>
      <c r="Y236" s="160">
        <v>72</v>
      </c>
      <c r="Z236" s="144">
        <f t="shared" si="34"/>
        <v>57.6</v>
      </c>
      <c r="AA236" s="111"/>
      <c r="AB236" s="111"/>
    </row>
    <row r="237" spans="1:28" x14ac:dyDescent="0.3">
      <c r="A237" s="148">
        <v>231</v>
      </c>
      <c r="B237" s="140">
        <v>671431</v>
      </c>
      <c r="C237" s="141" t="s">
        <v>338</v>
      </c>
      <c r="D237" s="125">
        <v>3</v>
      </c>
      <c r="E237" s="125">
        <v>4</v>
      </c>
      <c r="F237" s="126">
        <v>5</v>
      </c>
      <c r="G237" s="145">
        <v>5</v>
      </c>
      <c r="H237" s="145">
        <v>4</v>
      </c>
      <c r="I237" s="145">
        <f t="shared" si="36"/>
        <v>21</v>
      </c>
      <c r="J237" s="145">
        <f t="shared" si="29"/>
        <v>3.15</v>
      </c>
      <c r="K237" s="11">
        <v>3</v>
      </c>
      <c r="L237" s="11">
        <v>1</v>
      </c>
      <c r="M237" s="11">
        <v>2</v>
      </c>
      <c r="N237" s="11">
        <v>2</v>
      </c>
      <c r="O237" s="11">
        <v>3</v>
      </c>
      <c r="P237" s="146">
        <f t="shared" si="30"/>
        <v>11</v>
      </c>
      <c r="Q237" s="146">
        <f t="shared" si="31"/>
        <v>0.55000000000000004</v>
      </c>
      <c r="R237" s="108">
        <f t="shared" si="35"/>
        <v>0.6</v>
      </c>
      <c r="S237" s="108">
        <f t="shared" si="35"/>
        <v>0.65</v>
      </c>
      <c r="T237" s="108">
        <f t="shared" si="35"/>
        <v>0.85</v>
      </c>
      <c r="U237" s="108">
        <f t="shared" si="35"/>
        <v>0.85</v>
      </c>
      <c r="V237" s="108">
        <f t="shared" si="35"/>
        <v>0.75</v>
      </c>
      <c r="W237" s="26">
        <f t="shared" si="32"/>
        <v>32</v>
      </c>
      <c r="X237" s="150">
        <f t="shared" si="33"/>
        <v>6.4</v>
      </c>
      <c r="Y237" s="160">
        <v>19</v>
      </c>
      <c r="Z237" s="144">
        <f t="shared" si="34"/>
        <v>15.200000000000001</v>
      </c>
      <c r="AA237" s="111"/>
      <c r="AB237" s="111"/>
    </row>
    <row r="238" spans="1:28" x14ac:dyDescent="0.3">
      <c r="A238" s="148">
        <v>232</v>
      </c>
      <c r="B238" s="140">
        <v>671432</v>
      </c>
      <c r="C238" s="141" t="s">
        <v>339</v>
      </c>
      <c r="D238" s="125">
        <v>18</v>
      </c>
      <c r="E238" s="125">
        <v>10</v>
      </c>
      <c r="F238" s="126">
        <v>8</v>
      </c>
      <c r="G238" s="145">
        <v>10</v>
      </c>
      <c r="H238" s="145">
        <v>11</v>
      </c>
      <c r="I238" s="145">
        <f t="shared" si="36"/>
        <v>57</v>
      </c>
      <c r="J238" s="145">
        <f t="shared" si="29"/>
        <v>8.5499999999999989</v>
      </c>
      <c r="K238" s="11">
        <v>3</v>
      </c>
      <c r="L238" s="11">
        <v>3</v>
      </c>
      <c r="M238" s="11">
        <v>3</v>
      </c>
      <c r="N238" s="11">
        <v>4</v>
      </c>
      <c r="O238" s="11">
        <v>4</v>
      </c>
      <c r="P238" s="146">
        <f t="shared" si="30"/>
        <v>17</v>
      </c>
      <c r="Q238" s="146">
        <f t="shared" si="31"/>
        <v>0.85000000000000009</v>
      </c>
      <c r="R238" s="108">
        <f t="shared" si="35"/>
        <v>2.8499999999999996</v>
      </c>
      <c r="S238" s="108">
        <f t="shared" si="35"/>
        <v>1.65</v>
      </c>
      <c r="T238" s="108">
        <f t="shared" si="35"/>
        <v>1.35</v>
      </c>
      <c r="U238" s="108">
        <f t="shared" si="35"/>
        <v>1.7</v>
      </c>
      <c r="V238" s="108">
        <f t="shared" si="35"/>
        <v>1.8499999999999999</v>
      </c>
      <c r="W238" s="26">
        <f t="shared" si="32"/>
        <v>74</v>
      </c>
      <c r="X238" s="150">
        <f t="shared" si="33"/>
        <v>14.8</v>
      </c>
      <c r="Y238" s="160">
        <v>68</v>
      </c>
      <c r="Z238" s="144">
        <f t="shared" si="34"/>
        <v>54.400000000000006</v>
      </c>
      <c r="AA238" s="111"/>
      <c r="AB238" s="111"/>
    </row>
    <row r="239" spans="1:28" x14ac:dyDescent="0.3">
      <c r="A239" s="148">
        <v>233</v>
      </c>
      <c r="B239" s="140">
        <v>671433</v>
      </c>
      <c r="C239" s="141" t="s">
        <v>340</v>
      </c>
      <c r="D239" s="125">
        <v>17</v>
      </c>
      <c r="E239" s="125">
        <v>16</v>
      </c>
      <c r="F239" s="126">
        <v>19</v>
      </c>
      <c r="G239" s="145">
        <v>12</v>
      </c>
      <c r="H239" s="145">
        <v>19</v>
      </c>
      <c r="I239" s="145">
        <f t="shared" si="36"/>
        <v>83</v>
      </c>
      <c r="J239" s="145">
        <f t="shared" si="29"/>
        <v>12.45</v>
      </c>
      <c r="K239" s="11">
        <v>2.1</v>
      </c>
      <c r="L239" s="11">
        <v>3</v>
      </c>
      <c r="M239" s="11">
        <v>2</v>
      </c>
      <c r="N239" s="11">
        <v>3</v>
      </c>
      <c r="O239" s="11">
        <v>4</v>
      </c>
      <c r="P239" s="146">
        <f t="shared" si="30"/>
        <v>14.1</v>
      </c>
      <c r="Q239" s="146">
        <f t="shared" si="31"/>
        <v>0.70500000000000007</v>
      </c>
      <c r="R239" s="108">
        <f t="shared" si="35"/>
        <v>2.6549999999999998</v>
      </c>
      <c r="S239" s="108">
        <f t="shared" si="35"/>
        <v>2.5499999999999998</v>
      </c>
      <c r="T239" s="108">
        <f t="shared" si="35"/>
        <v>2.95</v>
      </c>
      <c r="U239" s="108">
        <f t="shared" si="35"/>
        <v>1.9499999999999997</v>
      </c>
      <c r="V239" s="108">
        <f t="shared" si="35"/>
        <v>3.0500000000000003</v>
      </c>
      <c r="W239" s="26">
        <f t="shared" si="32"/>
        <v>97.1</v>
      </c>
      <c r="X239" s="150">
        <f t="shared" si="33"/>
        <v>19.420000000000002</v>
      </c>
      <c r="Y239" s="160">
        <v>81</v>
      </c>
      <c r="Z239" s="144">
        <f t="shared" si="34"/>
        <v>64.8</v>
      </c>
      <c r="AA239" s="111"/>
      <c r="AB239" s="111"/>
    </row>
    <row r="240" spans="1:28" x14ac:dyDescent="0.3">
      <c r="A240" s="148">
        <v>234</v>
      </c>
      <c r="B240" s="140">
        <v>671434</v>
      </c>
      <c r="C240" s="141" t="s">
        <v>341</v>
      </c>
      <c r="D240" s="125">
        <v>11</v>
      </c>
      <c r="E240" s="125">
        <v>12</v>
      </c>
      <c r="F240" s="126">
        <v>10</v>
      </c>
      <c r="G240" s="145">
        <v>9</v>
      </c>
      <c r="H240" s="145">
        <v>8</v>
      </c>
      <c r="I240" s="145">
        <f t="shared" si="36"/>
        <v>50</v>
      </c>
      <c r="J240" s="145">
        <f t="shared" si="29"/>
        <v>7.5</v>
      </c>
      <c r="K240" s="11">
        <v>3.1</v>
      </c>
      <c r="L240" s="11">
        <v>1</v>
      </c>
      <c r="M240" s="11">
        <v>2</v>
      </c>
      <c r="N240" s="11">
        <v>2</v>
      </c>
      <c r="O240" s="11">
        <v>1</v>
      </c>
      <c r="P240" s="146">
        <f t="shared" si="30"/>
        <v>9.1</v>
      </c>
      <c r="Q240" s="146">
        <f t="shared" si="31"/>
        <v>0.45500000000000002</v>
      </c>
      <c r="R240" s="108">
        <f t="shared" si="35"/>
        <v>1.8049999999999999</v>
      </c>
      <c r="S240" s="108">
        <f t="shared" si="35"/>
        <v>1.8499999999999999</v>
      </c>
      <c r="T240" s="108">
        <f t="shared" si="35"/>
        <v>1.6</v>
      </c>
      <c r="U240" s="108">
        <f t="shared" si="35"/>
        <v>1.45</v>
      </c>
      <c r="V240" s="108">
        <f t="shared" si="35"/>
        <v>1.25</v>
      </c>
      <c r="W240" s="26">
        <f t="shared" si="32"/>
        <v>59.1</v>
      </c>
      <c r="X240" s="150">
        <f t="shared" si="33"/>
        <v>11.82</v>
      </c>
      <c r="Y240" s="160">
        <v>47</v>
      </c>
      <c r="Z240" s="144">
        <f t="shared" si="34"/>
        <v>37.6</v>
      </c>
      <c r="AA240" s="111"/>
      <c r="AB240" s="111"/>
    </row>
    <row r="241" spans="1:28" x14ac:dyDescent="0.3">
      <c r="A241" s="148">
        <v>235</v>
      </c>
      <c r="B241" s="140">
        <v>671435</v>
      </c>
      <c r="C241" s="141" t="s">
        <v>342</v>
      </c>
      <c r="D241" s="125">
        <v>9</v>
      </c>
      <c r="E241" s="125">
        <v>7</v>
      </c>
      <c r="F241" s="126">
        <v>8</v>
      </c>
      <c r="G241" s="145">
        <v>6</v>
      </c>
      <c r="H241" s="145">
        <v>8</v>
      </c>
      <c r="I241" s="145">
        <f t="shared" si="36"/>
        <v>38</v>
      </c>
      <c r="J241" s="145">
        <f t="shared" si="29"/>
        <v>5.7</v>
      </c>
      <c r="K241" s="11">
        <v>2</v>
      </c>
      <c r="L241" s="11">
        <v>4</v>
      </c>
      <c r="M241" s="11">
        <v>3</v>
      </c>
      <c r="N241" s="11">
        <v>2.1</v>
      </c>
      <c r="O241" s="11">
        <v>2</v>
      </c>
      <c r="P241" s="146">
        <f t="shared" si="30"/>
        <v>13.1</v>
      </c>
      <c r="Q241" s="146">
        <f t="shared" si="31"/>
        <v>0.65500000000000003</v>
      </c>
      <c r="R241" s="108">
        <f t="shared" si="35"/>
        <v>1.45</v>
      </c>
      <c r="S241" s="108">
        <f t="shared" si="35"/>
        <v>1.25</v>
      </c>
      <c r="T241" s="108">
        <f t="shared" si="35"/>
        <v>1.35</v>
      </c>
      <c r="U241" s="108">
        <f t="shared" si="35"/>
        <v>1.0049999999999999</v>
      </c>
      <c r="V241" s="108">
        <f t="shared" si="35"/>
        <v>1.3</v>
      </c>
      <c r="W241" s="26">
        <f t="shared" si="32"/>
        <v>51.1</v>
      </c>
      <c r="X241" s="150">
        <f t="shared" si="33"/>
        <v>10.220000000000001</v>
      </c>
      <c r="Y241" s="160">
        <v>38</v>
      </c>
      <c r="Z241" s="144">
        <f t="shared" si="34"/>
        <v>30.400000000000002</v>
      </c>
      <c r="AA241" s="111"/>
      <c r="AB241" s="111"/>
    </row>
    <row r="242" spans="1:28" x14ac:dyDescent="0.3">
      <c r="A242" s="148">
        <v>236</v>
      </c>
      <c r="B242" s="140">
        <v>671436</v>
      </c>
      <c r="C242" s="141" t="s">
        <v>343</v>
      </c>
      <c r="D242" s="125">
        <v>2</v>
      </c>
      <c r="E242" s="125">
        <v>2</v>
      </c>
      <c r="F242" s="126">
        <v>1</v>
      </c>
      <c r="G242" s="145">
        <v>3</v>
      </c>
      <c r="H242" s="145">
        <v>2</v>
      </c>
      <c r="I242" s="145">
        <f t="shared" si="36"/>
        <v>10</v>
      </c>
      <c r="J242" s="145">
        <f t="shared" si="29"/>
        <v>1.5</v>
      </c>
      <c r="K242" s="11">
        <v>2.1</v>
      </c>
      <c r="L242" s="11">
        <v>2</v>
      </c>
      <c r="M242" s="11">
        <v>2.2000000000000002</v>
      </c>
      <c r="N242" s="11">
        <v>3</v>
      </c>
      <c r="O242" s="11">
        <v>2</v>
      </c>
      <c r="P242" s="146">
        <f t="shared" si="30"/>
        <v>11.3</v>
      </c>
      <c r="Q242" s="146">
        <f t="shared" si="31"/>
        <v>0.56500000000000006</v>
      </c>
      <c r="R242" s="108">
        <f t="shared" si="35"/>
        <v>0.40500000000000003</v>
      </c>
      <c r="S242" s="108">
        <f t="shared" si="35"/>
        <v>0.4</v>
      </c>
      <c r="T242" s="108">
        <f t="shared" si="35"/>
        <v>0.26</v>
      </c>
      <c r="U242" s="108">
        <f t="shared" si="35"/>
        <v>0.6</v>
      </c>
      <c r="V242" s="108">
        <f t="shared" si="35"/>
        <v>0.4</v>
      </c>
      <c r="W242" s="26">
        <f t="shared" si="32"/>
        <v>21.3</v>
      </c>
      <c r="X242" s="150">
        <f t="shared" si="33"/>
        <v>4.2600000000000007</v>
      </c>
      <c r="Y242" s="160">
        <v>11</v>
      </c>
      <c r="Z242" s="144">
        <f t="shared" si="34"/>
        <v>8.8000000000000007</v>
      </c>
      <c r="AA242" s="111"/>
      <c r="AB242" s="111"/>
    </row>
    <row r="243" spans="1:28" x14ac:dyDescent="0.3">
      <c r="A243" s="148">
        <v>237</v>
      </c>
      <c r="B243" s="140">
        <v>671437</v>
      </c>
      <c r="C243" s="141" t="s">
        <v>344</v>
      </c>
      <c r="D243" s="125">
        <v>16</v>
      </c>
      <c r="E243" s="125">
        <v>11</v>
      </c>
      <c r="F243" s="126">
        <v>10</v>
      </c>
      <c r="G243" s="145">
        <v>15</v>
      </c>
      <c r="H243" s="145">
        <v>12</v>
      </c>
      <c r="I243" s="145">
        <f t="shared" si="36"/>
        <v>64</v>
      </c>
      <c r="J243" s="145">
        <f t="shared" si="29"/>
        <v>9.6</v>
      </c>
      <c r="K243" s="11">
        <v>3</v>
      </c>
      <c r="L243" s="11">
        <v>4</v>
      </c>
      <c r="M243" s="11">
        <v>2</v>
      </c>
      <c r="N243" s="11">
        <v>3</v>
      </c>
      <c r="O243" s="11">
        <v>2</v>
      </c>
      <c r="P243" s="146">
        <f t="shared" si="30"/>
        <v>14</v>
      </c>
      <c r="Q243" s="146">
        <f t="shared" si="31"/>
        <v>0.70000000000000007</v>
      </c>
      <c r="R243" s="108">
        <f t="shared" si="35"/>
        <v>2.5499999999999998</v>
      </c>
      <c r="S243" s="108">
        <f t="shared" si="35"/>
        <v>1.8499999999999999</v>
      </c>
      <c r="T243" s="108">
        <f t="shared" si="35"/>
        <v>1.6</v>
      </c>
      <c r="U243" s="108">
        <f t="shared" si="35"/>
        <v>2.4</v>
      </c>
      <c r="V243" s="108">
        <f t="shared" si="35"/>
        <v>1.9</v>
      </c>
      <c r="W243" s="26">
        <f t="shared" si="32"/>
        <v>78</v>
      </c>
      <c r="X243" s="150">
        <f t="shared" si="33"/>
        <v>15.600000000000001</v>
      </c>
      <c r="Y243" s="160">
        <v>65</v>
      </c>
      <c r="Z243" s="144">
        <f t="shared" si="34"/>
        <v>52</v>
      </c>
      <c r="AA243" s="111"/>
      <c r="AB243" s="111"/>
    </row>
    <row r="244" spans="1:28" x14ac:dyDescent="0.3">
      <c r="A244" s="148">
        <v>238</v>
      </c>
      <c r="B244" s="140">
        <v>671438</v>
      </c>
      <c r="C244" s="141" t="s">
        <v>345</v>
      </c>
      <c r="D244" s="125">
        <v>12</v>
      </c>
      <c r="E244" s="125">
        <v>15</v>
      </c>
      <c r="F244" s="126">
        <v>12</v>
      </c>
      <c r="G244" s="145">
        <v>10</v>
      </c>
      <c r="H244" s="145">
        <v>15</v>
      </c>
      <c r="I244" s="145">
        <f t="shared" si="36"/>
        <v>64</v>
      </c>
      <c r="J244" s="145">
        <f t="shared" si="29"/>
        <v>9.6</v>
      </c>
      <c r="K244" s="169">
        <v>3</v>
      </c>
      <c r="L244" s="164">
        <v>2.1</v>
      </c>
      <c r="M244" s="164">
        <v>3</v>
      </c>
      <c r="N244" s="164">
        <v>5</v>
      </c>
      <c r="O244" s="164">
        <v>4</v>
      </c>
      <c r="P244" s="146">
        <f t="shared" si="30"/>
        <v>17.100000000000001</v>
      </c>
      <c r="Q244" s="146">
        <f t="shared" si="31"/>
        <v>0.85500000000000009</v>
      </c>
      <c r="R244" s="108">
        <f t="shared" si="35"/>
        <v>1.9499999999999997</v>
      </c>
      <c r="S244" s="108">
        <f t="shared" si="35"/>
        <v>2.355</v>
      </c>
      <c r="T244" s="108">
        <f t="shared" si="35"/>
        <v>1.9499999999999997</v>
      </c>
      <c r="U244" s="108">
        <f t="shared" si="35"/>
        <v>1.75</v>
      </c>
      <c r="V244" s="108">
        <f t="shared" si="35"/>
        <v>2.4500000000000002</v>
      </c>
      <c r="W244" s="26">
        <f t="shared" si="32"/>
        <v>81.099999999999994</v>
      </c>
      <c r="X244" s="150">
        <f t="shared" si="33"/>
        <v>16.22</v>
      </c>
      <c r="Y244" s="160">
        <v>71</v>
      </c>
      <c r="Z244" s="144">
        <f t="shared" si="34"/>
        <v>56.800000000000004</v>
      </c>
      <c r="AA244" s="111"/>
      <c r="AB244" s="111"/>
    </row>
    <row r="245" spans="1:28" x14ac:dyDescent="0.3">
      <c r="A245" s="148">
        <v>239</v>
      </c>
      <c r="B245" s="140">
        <v>671439</v>
      </c>
      <c r="C245" s="141" t="s">
        <v>346</v>
      </c>
      <c r="D245" s="131">
        <v>11</v>
      </c>
      <c r="E245" s="131">
        <v>8</v>
      </c>
      <c r="F245" s="131">
        <v>6</v>
      </c>
      <c r="G245" s="145">
        <v>11</v>
      </c>
      <c r="H245" s="145">
        <v>9</v>
      </c>
      <c r="I245" s="145">
        <f t="shared" si="36"/>
        <v>45</v>
      </c>
      <c r="J245" s="145">
        <f t="shared" si="29"/>
        <v>6.75</v>
      </c>
      <c r="K245" s="164">
        <v>3</v>
      </c>
      <c r="L245" s="164">
        <v>2</v>
      </c>
      <c r="M245" s="164">
        <v>2.1</v>
      </c>
      <c r="N245" s="164">
        <v>3</v>
      </c>
      <c r="O245" s="164">
        <v>4</v>
      </c>
      <c r="P245" s="146">
        <f t="shared" si="30"/>
        <v>14.1</v>
      </c>
      <c r="Q245" s="146">
        <f t="shared" si="31"/>
        <v>0.70500000000000007</v>
      </c>
      <c r="R245" s="108">
        <f t="shared" si="35"/>
        <v>1.7999999999999998</v>
      </c>
      <c r="S245" s="108">
        <f t="shared" si="35"/>
        <v>1.3</v>
      </c>
      <c r="T245" s="108">
        <f t="shared" si="35"/>
        <v>1.0049999999999999</v>
      </c>
      <c r="U245" s="108">
        <f t="shared" si="35"/>
        <v>1.7999999999999998</v>
      </c>
      <c r="V245" s="108">
        <f t="shared" si="35"/>
        <v>1.5499999999999998</v>
      </c>
      <c r="W245" s="26">
        <f t="shared" si="32"/>
        <v>59.1</v>
      </c>
      <c r="X245" s="150">
        <f t="shared" si="33"/>
        <v>11.82</v>
      </c>
      <c r="Y245" s="160">
        <v>48</v>
      </c>
      <c r="Z245" s="144">
        <f t="shared" si="34"/>
        <v>38.400000000000006</v>
      </c>
      <c r="AA245" s="111"/>
      <c r="AB245" s="111"/>
    </row>
    <row r="246" spans="1:28" x14ac:dyDescent="0.3">
      <c r="A246" s="148">
        <v>240</v>
      </c>
      <c r="B246" s="140">
        <v>671440</v>
      </c>
      <c r="C246" s="141" t="s">
        <v>347</v>
      </c>
      <c r="D246" s="131">
        <v>10</v>
      </c>
      <c r="E246" s="131">
        <v>12</v>
      </c>
      <c r="F246" s="131">
        <v>17</v>
      </c>
      <c r="G246" s="145">
        <v>10</v>
      </c>
      <c r="H246" s="145">
        <v>11</v>
      </c>
      <c r="I246" s="145">
        <f t="shared" si="36"/>
        <v>60</v>
      </c>
      <c r="J246" s="145">
        <f t="shared" si="29"/>
        <v>9</v>
      </c>
      <c r="K246" s="164">
        <v>5</v>
      </c>
      <c r="L246" s="164">
        <v>4</v>
      </c>
      <c r="M246" s="164">
        <v>3</v>
      </c>
      <c r="N246" s="164">
        <v>4</v>
      </c>
      <c r="O246" s="164">
        <v>3</v>
      </c>
      <c r="P246" s="146">
        <f t="shared" si="30"/>
        <v>19</v>
      </c>
      <c r="Q246" s="146">
        <f t="shared" si="31"/>
        <v>0.95000000000000007</v>
      </c>
      <c r="R246" s="108">
        <f t="shared" si="35"/>
        <v>1.75</v>
      </c>
      <c r="S246" s="108">
        <f t="shared" si="35"/>
        <v>1.9999999999999998</v>
      </c>
      <c r="T246" s="108">
        <f t="shared" si="35"/>
        <v>2.6999999999999997</v>
      </c>
      <c r="U246" s="108">
        <f t="shared" si="35"/>
        <v>1.7</v>
      </c>
      <c r="V246" s="108">
        <f t="shared" si="35"/>
        <v>1.7999999999999998</v>
      </c>
      <c r="W246" s="26">
        <f t="shared" si="32"/>
        <v>79</v>
      </c>
      <c r="X246" s="150">
        <f t="shared" si="33"/>
        <v>15.8</v>
      </c>
      <c r="Y246" s="160">
        <v>70</v>
      </c>
      <c r="Z246" s="144">
        <f t="shared" si="34"/>
        <v>56</v>
      </c>
      <c r="AA246" s="111"/>
      <c r="AB246" s="111"/>
    </row>
    <row r="247" spans="1:28" x14ac:dyDescent="0.3">
      <c r="A247" s="148">
        <v>241</v>
      </c>
      <c r="B247" s="140">
        <v>671441</v>
      </c>
      <c r="C247" s="141" t="s">
        <v>348</v>
      </c>
      <c r="D247" s="131">
        <v>7</v>
      </c>
      <c r="E247" s="131">
        <v>7</v>
      </c>
      <c r="F247" s="131">
        <v>8</v>
      </c>
      <c r="G247" s="145">
        <v>6</v>
      </c>
      <c r="H247" s="145">
        <v>7</v>
      </c>
      <c r="I247" s="145">
        <f t="shared" si="36"/>
        <v>35</v>
      </c>
      <c r="J247" s="145">
        <f t="shared" si="29"/>
        <v>5.25</v>
      </c>
      <c r="K247" s="164">
        <v>2.5</v>
      </c>
      <c r="L247" s="164">
        <v>3</v>
      </c>
      <c r="M247" s="164">
        <v>3</v>
      </c>
      <c r="N247" s="164">
        <v>4</v>
      </c>
      <c r="O247" s="164">
        <v>2.5</v>
      </c>
      <c r="P247" s="146">
        <f t="shared" si="30"/>
        <v>15</v>
      </c>
      <c r="Q247" s="146">
        <f t="shared" si="31"/>
        <v>0.75</v>
      </c>
      <c r="R247" s="108">
        <f t="shared" si="35"/>
        <v>1.175</v>
      </c>
      <c r="S247" s="108">
        <f t="shared" si="35"/>
        <v>1.2000000000000002</v>
      </c>
      <c r="T247" s="108">
        <f t="shared" si="35"/>
        <v>1.35</v>
      </c>
      <c r="U247" s="108">
        <f t="shared" si="35"/>
        <v>1.0999999999999999</v>
      </c>
      <c r="V247" s="108">
        <f t="shared" si="35"/>
        <v>1.175</v>
      </c>
      <c r="W247" s="26">
        <f t="shared" si="32"/>
        <v>50</v>
      </c>
      <c r="X247" s="150">
        <f t="shared" si="33"/>
        <v>10</v>
      </c>
      <c r="Y247" s="160">
        <v>39</v>
      </c>
      <c r="Z247" s="144">
        <f t="shared" si="34"/>
        <v>31.200000000000003</v>
      </c>
      <c r="AA247" s="111"/>
      <c r="AB247" s="111"/>
    </row>
    <row r="248" spans="1:28" x14ac:dyDescent="0.3">
      <c r="A248" s="148">
        <v>242</v>
      </c>
      <c r="B248" s="140">
        <v>671442</v>
      </c>
      <c r="C248" s="141" t="s">
        <v>349</v>
      </c>
      <c r="D248" s="131">
        <v>9</v>
      </c>
      <c r="E248" s="131">
        <v>5</v>
      </c>
      <c r="F248" s="131">
        <v>8</v>
      </c>
      <c r="G248" s="145">
        <v>6</v>
      </c>
      <c r="H248" s="145">
        <v>8</v>
      </c>
      <c r="I248" s="145">
        <f t="shared" si="36"/>
        <v>36</v>
      </c>
      <c r="J248" s="145">
        <f t="shared" si="29"/>
        <v>5.3999999999999995</v>
      </c>
      <c r="K248" s="164">
        <v>3.6</v>
      </c>
      <c r="L248" s="164">
        <v>2</v>
      </c>
      <c r="M248" s="164">
        <v>4</v>
      </c>
      <c r="N248" s="164">
        <v>3</v>
      </c>
      <c r="O248" s="164">
        <v>2.5</v>
      </c>
      <c r="P248" s="146">
        <f t="shared" si="30"/>
        <v>15.1</v>
      </c>
      <c r="Q248" s="146">
        <f t="shared" si="31"/>
        <v>0.755</v>
      </c>
      <c r="R248" s="108">
        <f t="shared" si="35"/>
        <v>1.5299999999999998</v>
      </c>
      <c r="S248" s="108">
        <f t="shared" si="35"/>
        <v>0.85</v>
      </c>
      <c r="T248" s="108">
        <f t="shared" si="35"/>
        <v>1.4</v>
      </c>
      <c r="U248" s="108">
        <f t="shared" si="35"/>
        <v>1.0499999999999998</v>
      </c>
      <c r="V248" s="108">
        <f t="shared" si="35"/>
        <v>1.325</v>
      </c>
      <c r="W248" s="26">
        <f t="shared" si="32"/>
        <v>51.1</v>
      </c>
      <c r="X248" s="150">
        <f t="shared" si="33"/>
        <v>10.220000000000001</v>
      </c>
      <c r="Y248" s="160">
        <v>42</v>
      </c>
      <c r="Z248" s="144">
        <f t="shared" si="34"/>
        <v>33.6</v>
      </c>
      <c r="AA248" s="111"/>
      <c r="AB248" s="111"/>
    </row>
    <row r="249" spans="1:28" x14ac:dyDescent="0.3">
      <c r="A249" s="148">
        <v>243</v>
      </c>
      <c r="B249" s="140">
        <v>671443</v>
      </c>
      <c r="C249" s="141" t="s">
        <v>350</v>
      </c>
      <c r="D249" s="131">
        <v>9</v>
      </c>
      <c r="E249" s="131">
        <v>8</v>
      </c>
      <c r="F249" s="131">
        <v>11</v>
      </c>
      <c r="G249" s="145">
        <v>8</v>
      </c>
      <c r="H249" s="145">
        <v>7</v>
      </c>
      <c r="I249" s="145">
        <f t="shared" si="36"/>
        <v>43</v>
      </c>
      <c r="J249" s="145">
        <f t="shared" si="29"/>
        <v>6.45</v>
      </c>
      <c r="K249" s="164">
        <v>4</v>
      </c>
      <c r="L249" s="164">
        <v>3</v>
      </c>
      <c r="M249" s="164">
        <v>5</v>
      </c>
      <c r="N249" s="164">
        <v>2</v>
      </c>
      <c r="O249" s="164">
        <v>3</v>
      </c>
      <c r="P249" s="146">
        <f t="shared" si="30"/>
        <v>17</v>
      </c>
      <c r="Q249" s="146">
        <f t="shared" si="31"/>
        <v>0.85000000000000009</v>
      </c>
      <c r="R249" s="108">
        <f t="shared" si="35"/>
        <v>1.5499999999999998</v>
      </c>
      <c r="S249" s="108">
        <f t="shared" si="35"/>
        <v>1.35</v>
      </c>
      <c r="T249" s="108">
        <f t="shared" si="35"/>
        <v>1.9</v>
      </c>
      <c r="U249" s="108">
        <f t="shared" si="35"/>
        <v>1.3</v>
      </c>
      <c r="V249" s="108">
        <f t="shared" si="35"/>
        <v>1.2000000000000002</v>
      </c>
      <c r="W249" s="26">
        <f t="shared" si="32"/>
        <v>60</v>
      </c>
      <c r="X249" s="150">
        <f t="shared" si="33"/>
        <v>12</v>
      </c>
      <c r="Y249" s="160">
        <v>46</v>
      </c>
      <c r="Z249" s="144">
        <f t="shared" si="34"/>
        <v>36.800000000000004</v>
      </c>
      <c r="AA249" s="111"/>
      <c r="AB249" s="111"/>
    </row>
    <row r="250" spans="1:28" x14ac:dyDescent="0.3">
      <c r="A250" s="148">
        <v>244</v>
      </c>
      <c r="B250" s="140">
        <v>671444</v>
      </c>
      <c r="C250" s="141" t="s">
        <v>351</v>
      </c>
      <c r="D250" s="131">
        <v>7</v>
      </c>
      <c r="E250" s="131">
        <v>6</v>
      </c>
      <c r="F250" s="131">
        <v>7</v>
      </c>
      <c r="G250" s="145">
        <v>5</v>
      </c>
      <c r="H250" s="145">
        <v>7</v>
      </c>
      <c r="I250" s="145">
        <f t="shared" si="36"/>
        <v>32</v>
      </c>
      <c r="J250" s="145">
        <f t="shared" si="29"/>
        <v>4.8</v>
      </c>
      <c r="K250" s="164">
        <v>3</v>
      </c>
      <c r="L250" s="164">
        <v>3.1</v>
      </c>
      <c r="M250" s="164">
        <v>3</v>
      </c>
      <c r="N250" s="164">
        <v>2</v>
      </c>
      <c r="O250" s="164">
        <v>4</v>
      </c>
      <c r="P250" s="146">
        <f t="shared" si="30"/>
        <v>15.1</v>
      </c>
      <c r="Q250" s="146">
        <f t="shared" si="31"/>
        <v>0.755</v>
      </c>
      <c r="R250" s="108">
        <f t="shared" si="35"/>
        <v>1.2000000000000002</v>
      </c>
      <c r="S250" s="108">
        <f t="shared" si="35"/>
        <v>1.0549999999999999</v>
      </c>
      <c r="T250" s="108">
        <f t="shared" si="35"/>
        <v>1.2000000000000002</v>
      </c>
      <c r="U250" s="108">
        <f t="shared" si="35"/>
        <v>0.85</v>
      </c>
      <c r="V250" s="108">
        <f t="shared" si="35"/>
        <v>1.25</v>
      </c>
      <c r="W250" s="26">
        <f t="shared" si="32"/>
        <v>47.1</v>
      </c>
      <c r="X250" s="150">
        <f t="shared" si="33"/>
        <v>9.42</v>
      </c>
      <c r="Y250" s="160">
        <v>35</v>
      </c>
      <c r="Z250" s="144">
        <f t="shared" si="34"/>
        <v>28</v>
      </c>
      <c r="AA250" s="111"/>
      <c r="AB250" s="111"/>
    </row>
    <row r="251" spans="1:28" x14ac:dyDescent="0.3">
      <c r="A251" s="148">
        <v>245</v>
      </c>
      <c r="B251" s="140">
        <v>671445</v>
      </c>
      <c r="C251" s="141" t="s">
        <v>352</v>
      </c>
      <c r="D251" s="131">
        <v>8</v>
      </c>
      <c r="E251" s="131">
        <v>7</v>
      </c>
      <c r="F251" s="131">
        <v>9</v>
      </c>
      <c r="G251" s="145">
        <v>8</v>
      </c>
      <c r="H251" s="145">
        <v>11</v>
      </c>
      <c r="I251" s="145">
        <f t="shared" si="36"/>
        <v>43</v>
      </c>
      <c r="J251" s="145">
        <f t="shared" si="29"/>
        <v>6.45</v>
      </c>
      <c r="K251" s="164">
        <v>4</v>
      </c>
      <c r="L251" s="164">
        <v>4.5</v>
      </c>
      <c r="M251" s="164">
        <v>3</v>
      </c>
      <c r="N251" s="164">
        <v>4</v>
      </c>
      <c r="O251" s="164">
        <v>3</v>
      </c>
      <c r="P251" s="146">
        <f t="shared" si="30"/>
        <v>18.5</v>
      </c>
      <c r="Q251" s="146">
        <f t="shared" si="31"/>
        <v>0.92500000000000004</v>
      </c>
      <c r="R251" s="108">
        <f t="shared" si="35"/>
        <v>1.4</v>
      </c>
      <c r="S251" s="108">
        <f t="shared" si="35"/>
        <v>1.2750000000000001</v>
      </c>
      <c r="T251" s="108">
        <f t="shared" si="35"/>
        <v>1.5</v>
      </c>
      <c r="U251" s="108">
        <f t="shared" si="35"/>
        <v>1.4</v>
      </c>
      <c r="V251" s="108">
        <f t="shared" si="35"/>
        <v>1.7999999999999998</v>
      </c>
      <c r="W251" s="26">
        <f t="shared" si="32"/>
        <v>61.5</v>
      </c>
      <c r="X251" s="150">
        <f t="shared" si="33"/>
        <v>12.3</v>
      </c>
      <c r="Y251" s="160">
        <v>48</v>
      </c>
      <c r="Z251" s="144">
        <f t="shared" si="34"/>
        <v>38.400000000000006</v>
      </c>
      <c r="AA251" s="111"/>
      <c r="AB251" s="111"/>
    </row>
    <row r="252" spans="1:28" x14ac:dyDescent="0.3">
      <c r="A252" s="148">
        <v>246</v>
      </c>
      <c r="B252" s="140">
        <v>671446</v>
      </c>
      <c r="C252" s="141" t="s">
        <v>353</v>
      </c>
      <c r="D252" s="131">
        <v>17</v>
      </c>
      <c r="E252" s="131">
        <v>10</v>
      </c>
      <c r="F252" s="131">
        <v>9</v>
      </c>
      <c r="G252" s="145">
        <v>8</v>
      </c>
      <c r="H252" s="145">
        <v>6</v>
      </c>
      <c r="I252" s="145">
        <f t="shared" si="36"/>
        <v>50</v>
      </c>
      <c r="J252" s="145">
        <f t="shared" si="29"/>
        <v>7.5</v>
      </c>
      <c r="K252" s="164">
        <v>3.5</v>
      </c>
      <c r="L252" s="164">
        <v>3</v>
      </c>
      <c r="M252" s="164">
        <v>2.1</v>
      </c>
      <c r="N252" s="164">
        <v>3</v>
      </c>
      <c r="O252" s="164">
        <v>2.5</v>
      </c>
      <c r="P252" s="146">
        <f t="shared" si="30"/>
        <v>14.1</v>
      </c>
      <c r="Q252" s="146">
        <f t="shared" si="31"/>
        <v>0.70500000000000007</v>
      </c>
      <c r="R252" s="108">
        <f t="shared" si="35"/>
        <v>2.7249999999999996</v>
      </c>
      <c r="S252" s="108">
        <f t="shared" si="35"/>
        <v>1.65</v>
      </c>
      <c r="T252" s="108">
        <f t="shared" si="35"/>
        <v>1.4549999999999998</v>
      </c>
      <c r="U252" s="108">
        <f t="shared" si="35"/>
        <v>1.35</v>
      </c>
      <c r="V252" s="108">
        <f t="shared" si="35"/>
        <v>1.0249999999999999</v>
      </c>
      <c r="W252" s="26">
        <f t="shared" si="32"/>
        <v>64.099999999999994</v>
      </c>
      <c r="X252" s="150">
        <f t="shared" si="33"/>
        <v>12.82</v>
      </c>
      <c r="Y252" s="160">
        <v>57</v>
      </c>
      <c r="Z252" s="144">
        <f t="shared" si="34"/>
        <v>45.6</v>
      </c>
      <c r="AA252" s="111"/>
      <c r="AB252" s="111"/>
    </row>
    <row r="253" spans="1:28" x14ac:dyDescent="0.3">
      <c r="A253" s="148">
        <v>247</v>
      </c>
      <c r="B253" s="140">
        <v>671447</v>
      </c>
      <c r="C253" s="141" t="s">
        <v>354</v>
      </c>
      <c r="D253" s="131">
        <v>11</v>
      </c>
      <c r="E253" s="131">
        <v>12</v>
      </c>
      <c r="F253" s="131">
        <v>10</v>
      </c>
      <c r="G253" s="145">
        <v>13</v>
      </c>
      <c r="H253" s="145">
        <v>10</v>
      </c>
      <c r="I253" s="145">
        <f t="shared" si="36"/>
        <v>56</v>
      </c>
      <c r="J253" s="145">
        <f t="shared" si="29"/>
        <v>8.4</v>
      </c>
      <c r="K253" s="164">
        <v>4</v>
      </c>
      <c r="L253" s="164">
        <v>5</v>
      </c>
      <c r="M253" s="164">
        <v>4.5</v>
      </c>
      <c r="N253" s="164">
        <v>4</v>
      </c>
      <c r="O253" s="164">
        <v>3</v>
      </c>
      <c r="P253" s="146">
        <f t="shared" si="30"/>
        <v>20.5</v>
      </c>
      <c r="Q253" s="146">
        <f t="shared" si="31"/>
        <v>1.0250000000000001</v>
      </c>
      <c r="R253" s="108">
        <f t="shared" si="35"/>
        <v>1.8499999999999999</v>
      </c>
      <c r="S253" s="108">
        <f t="shared" si="35"/>
        <v>2.0499999999999998</v>
      </c>
      <c r="T253" s="108">
        <f t="shared" si="35"/>
        <v>1.7250000000000001</v>
      </c>
      <c r="U253" s="108">
        <f t="shared" si="35"/>
        <v>2.15</v>
      </c>
      <c r="V253" s="108">
        <f t="shared" si="35"/>
        <v>1.65</v>
      </c>
      <c r="W253" s="26">
        <f t="shared" si="32"/>
        <v>76.5</v>
      </c>
      <c r="X253" s="150">
        <f t="shared" si="33"/>
        <v>15.3</v>
      </c>
      <c r="Y253" s="160">
        <v>64</v>
      </c>
      <c r="Z253" s="144">
        <f t="shared" si="34"/>
        <v>51.2</v>
      </c>
      <c r="AA253" s="111"/>
      <c r="AB253" s="111"/>
    </row>
    <row r="254" spans="1:28" x14ac:dyDescent="0.3">
      <c r="A254" s="148">
        <v>248</v>
      </c>
      <c r="B254" s="140">
        <v>671448</v>
      </c>
      <c r="C254" s="141" t="s">
        <v>355</v>
      </c>
      <c r="D254" s="131">
        <v>4</v>
      </c>
      <c r="E254" s="131">
        <v>5</v>
      </c>
      <c r="F254" s="131">
        <v>5</v>
      </c>
      <c r="G254" s="145">
        <v>6</v>
      </c>
      <c r="H254" s="145">
        <v>7</v>
      </c>
      <c r="I254" s="145">
        <f t="shared" si="36"/>
        <v>27</v>
      </c>
      <c r="J254" s="145">
        <f t="shared" si="29"/>
        <v>4.05</v>
      </c>
      <c r="K254" s="164">
        <v>2</v>
      </c>
      <c r="L254" s="164">
        <v>3</v>
      </c>
      <c r="M254" s="164">
        <v>2.1</v>
      </c>
      <c r="N254" s="164">
        <v>2</v>
      </c>
      <c r="O254" s="164">
        <v>3</v>
      </c>
      <c r="P254" s="146">
        <f t="shared" si="30"/>
        <v>12.1</v>
      </c>
      <c r="Q254" s="146">
        <f t="shared" si="31"/>
        <v>0.60499999999999998</v>
      </c>
      <c r="R254" s="108">
        <f t="shared" si="35"/>
        <v>0.7</v>
      </c>
      <c r="S254" s="108">
        <f t="shared" si="35"/>
        <v>0.9</v>
      </c>
      <c r="T254" s="108">
        <f t="shared" si="35"/>
        <v>0.85499999999999998</v>
      </c>
      <c r="U254" s="108">
        <f t="shared" si="35"/>
        <v>0.99999999999999989</v>
      </c>
      <c r="V254" s="108">
        <f t="shared" si="35"/>
        <v>1.2000000000000002</v>
      </c>
      <c r="W254" s="26">
        <f t="shared" si="32"/>
        <v>39.1</v>
      </c>
      <c r="X254" s="150">
        <f t="shared" si="33"/>
        <v>7.82</v>
      </c>
      <c r="Y254" s="160">
        <v>28</v>
      </c>
      <c r="Z254" s="144">
        <f t="shared" si="34"/>
        <v>22.400000000000002</v>
      </c>
      <c r="AA254" s="111"/>
      <c r="AB254" s="111"/>
    </row>
    <row r="255" spans="1:28" x14ac:dyDescent="0.3">
      <c r="A255" s="148">
        <v>249</v>
      </c>
      <c r="B255" s="140">
        <v>671449</v>
      </c>
      <c r="C255" s="141" t="s">
        <v>356</v>
      </c>
      <c r="D255" s="131">
        <v>8</v>
      </c>
      <c r="E255" s="131">
        <v>6</v>
      </c>
      <c r="F255" s="131">
        <v>9</v>
      </c>
      <c r="G255" s="145">
        <v>7</v>
      </c>
      <c r="H255" s="145">
        <v>8</v>
      </c>
      <c r="I255" s="145">
        <f t="shared" si="36"/>
        <v>38</v>
      </c>
      <c r="J255" s="145">
        <f t="shared" si="29"/>
        <v>5.7</v>
      </c>
      <c r="K255" s="164">
        <v>4</v>
      </c>
      <c r="L255" s="164">
        <v>3</v>
      </c>
      <c r="M255" s="164">
        <v>2.6</v>
      </c>
      <c r="N255" s="164">
        <v>4</v>
      </c>
      <c r="O255" s="164">
        <v>4</v>
      </c>
      <c r="P255" s="146">
        <f t="shared" si="30"/>
        <v>17.600000000000001</v>
      </c>
      <c r="Q255" s="146">
        <f t="shared" si="31"/>
        <v>0.88000000000000012</v>
      </c>
      <c r="R255" s="108">
        <f t="shared" si="35"/>
        <v>1.4</v>
      </c>
      <c r="S255" s="108">
        <f t="shared" si="35"/>
        <v>1.0499999999999998</v>
      </c>
      <c r="T255" s="108">
        <f t="shared" si="35"/>
        <v>1.48</v>
      </c>
      <c r="U255" s="108">
        <f t="shared" si="35"/>
        <v>1.25</v>
      </c>
      <c r="V255" s="108">
        <f t="shared" si="35"/>
        <v>1.4</v>
      </c>
      <c r="W255" s="26">
        <f t="shared" si="32"/>
        <v>55.6</v>
      </c>
      <c r="X255" s="150">
        <f t="shared" si="33"/>
        <v>11.120000000000001</v>
      </c>
      <c r="Y255" s="160">
        <v>33</v>
      </c>
      <c r="Z255" s="144">
        <f t="shared" si="34"/>
        <v>26.400000000000002</v>
      </c>
      <c r="AA255" s="111"/>
      <c r="AB255" s="111"/>
    </row>
    <row r="256" spans="1:28" x14ac:dyDescent="0.3">
      <c r="A256" s="148">
        <v>250</v>
      </c>
      <c r="B256" s="140">
        <v>671450</v>
      </c>
      <c r="C256" s="141" t="s">
        <v>357</v>
      </c>
      <c r="D256" s="131">
        <v>7</v>
      </c>
      <c r="E256" s="131">
        <v>9</v>
      </c>
      <c r="F256" s="131">
        <v>8</v>
      </c>
      <c r="G256" s="145">
        <v>8</v>
      </c>
      <c r="H256" s="145">
        <v>9</v>
      </c>
      <c r="I256" s="145">
        <f t="shared" si="36"/>
        <v>41</v>
      </c>
      <c r="J256" s="145">
        <f t="shared" si="29"/>
        <v>6.1499999999999995</v>
      </c>
      <c r="K256" s="164">
        <v>3.6</v>
      </c>
      <c r="L256" s="164">
        <v>2</v>
      </c>
      <c r="M256" s="164">
        <v>3</v>
      </c>
      <c r="N256" s="164">
        <v>4</v>
      </c>
      <c r="O256" s="164">
        <v>3</v>
      </c>
      <c r="P256" s="146">
        <f t="shared" si="30"/>
        <v>15.6</v>
      </c>
      <c r="Q256" s="146">
        <f t="shared" si="31"/>
        <v>0.78</v>
      </c>
      <c r="R256" s="108">
        <f t="shared" si="35"/>
        <v>1.23</v>
      </c>
      <c r="S256" s="108">
        <f t="shared" si="35"/>
        <v>1.45</v>
      </c>
      <c r="T256" s="108">
        <f t="shared" si="35"/>
        <v>1.35</v>
      </c>
      <c r="U256" s="108">
        <f t="shared" si="35"/>
        <v>1.4</v>
      </c>
      <c r="V256" s="108">
        <f t="shared" si="35"/>
        <v>1.5</v>
      </c>
      <c r="W256" s="26">
        <f t="shared" si="32"/>
        <v>56.6</v>
      </c>
      <c r="X256" s="150">
        <f t="shared" si="33"/>
        <v>11.32</v>
      </c>
      <c r="Y256" s="160">
        <v>54</v>
      </c>
      <c r="Z256" s="144">
        <f t="shared" si="34"/>
        <v>43.2</v>
      </c>
      <c r="AA256" s="111"/>
      <c r="AB256" s="111"/>
    </row>
    <row r="257" spans="1:28" x14ac:dyDescent="0.3">
      <c r="A257" s="148">
        <v>251</v>
      </c>
      <c r="B257" s="140">
        <v>671451</v>
      </c>
      <c r="C257" s="141" t="s">
        <v>358</v>
      </c>
      <c r="D257" s="131">
        <v>10</v>
      </c>
      <c r="E257" s="131">
        <v>8</v>
      </c>
      <c r="F257" s="131">
        <v>5</v>
      </c>
      <c r="G257" s="145">
        <v>10</v>
      </c>
      <c r="H257" s="145">
        <v>9</v>
      </c>
      <c r="I257" s="145">
        <f t="shared" si="36"/>
        <v>42</v>
      </c>
      <c r="J257" s="145">
        <f t="shared" si="29"/>
        <v>6.3</v>
      </c>
      <c r="K257" s="164">
        <v>3</v>
      </c>
      <c r="L257" s="164">
        <v>3</v>
      </c>
      <c r="M257" s="164">
        <v>2.5</v>
      </c>
      <c r="N257" s="164">
        <v>3</v>
      </c>
      <c r="O257" s="164">
        <v>3</v>
      </c>
      <c r="P257" s="146">
        <f t="shared" si="30"/>
        <v>14.5</v>
      </c>
      <c r="Q257" s="146">
        <f t="shared" si="31"/>
        <v>0.72500000000000009</v>
      </c>
      <c r="R257" s="108">
        <f t="shared" si="35"/>
        <v>1.65</v>
      </c>
      <c r="S257" s="108">
        <f t="shared" si="35"/>
        <v>1.35</v>
      </c>
      <c r="T257" s="108">
        <f t="shared" si="35"/>
        <v>0.875</v>
      </c>
      <c r="U257" s="108">
        <f t="shared" si="35"/>
        <v>1.65</v>
      </c>
      <c r="V257" s="108">
        <f t="shared" si="35"/>
        <v>1.5</v>
      </c>
      <c r="W257" s="26">
        <f t="shared" si="32"/>
        <v>56.5</v>
      </c>
      <c r="X257" s="150">
        <f t="shared" si="33"/>
        <v>11.3</v>
      </c>
      <c r="Y257" s="160">
        <v>42</v>
      </c>
      <c r="Z257" s="144">
        <f t="shared" si="34"/>
        <v>33.6</v>
      </c>
      <c r="AA257" s="111"/>
      <c r="AB257" s="111"/>
    </row>
    <row r="258" spans="1:28" x14ac:dyDescent="0.3">
      <c r="A258" s="148">
        <v>252</v>
      </c>
      <c r="B258" s="140">
        <v>671452</v>
      </c>
      <c r="C258" s="141" t="s">
        <v>359</v>
      </c>
      <c r="D258" s="131">
        <v>5</v>
      </c>
      <c r="E258" s="131">
        <v>7</v>
      </c>
      <c r="F258" s="131">
        <v>10</v>
      </c>
      <c r="G258" s="145">
        <v>9</v>
      </c>
      <c r="H258" s="145">
        <v>6</v>
      </c>
      <c r="I258" s="145">
        <f t="shared" si="36"/>
        <v>37</v>
      </c>
      <c r="J258" s="145">
        <f t="shared" si="29"/>
        <v>5.55</v>
      </c>
      <c r="K258" s="164">
        <v>2</v>
      </c>
      <c r="L258" s="164">
        <v>4</v>
      </c>
      <c r="M258" s="164">
        <v>3</v>
      </c>
      <c r="N258" s="164">
        <v>2</v>
      </c>
      <c r="O258" s="164">
        <v>1</v>
      </c>
      <c r="P258" s="146">
        <f t="shared" si="30"/>
        <v>12</v>
      </c>
      <c r="Q258" s="146">
        <f t="shared" si="31"/>
        <v>0.60000000000000009</v>
      </c>
      <c r="R258" s="108">
        <f t="shared" si="35"/>
        <v>0.85</v>
      </c>
      <c r="S258" s="108">
        <f t="shared" si="35"/>
        <v>1.25</v>
      </c>
      <c r="T258" s="108">
        <f t="shared" si="35"/>
        <v>1.65</v>
      </c>
      <c r="U258" s="108">
        <f t="shared" si="35"/>
        <v>1.45</v>
      </c>
      <c r="V258" s="108">
        <f t="shared" si="35"/>
        <v>0.95</v>
      </c>
      <c r="W258" s="26">
        <f t="shared" si="32"/>
        <v>49</v>
      </c>
      <c r="X258" s="150">
        <f t="shared" si="33"/>
        <v>9.8000000000000007</v>
      </c>
      <c r="Y258" s="160">
        <v>40</v>
      </c>
      <c r="Z258" s="144">
        <f t="shared" si="34"/>
        <v>32</v>
      </c>
      <c r="AA258" s="111"/>
      <c r="AB258" s="111"/>
    </row>
    <row r="259" spans="1:28" x14ac:dyDescent="0.3">
      <c r="A259" s="148">
        <v>253</v>
      </c>
      <c r="B259" s="140">
        <v>671453</v>
      </c>
      <c r="C259" s="141" t="s">
        <v>359</v>
      </c>
      <c r="D259" s="131">
        <v>2</v>
      </c>
      <c r="E259" s="131">
        <v>3</v>
      </c>
      <c r="F259" s="131">
        <v>2</v>
      </c>
      <c r="G259" s="145">
        <v>3</v>
      </c>
      <c r="H259" s="145">
        <v>2</v>
      </c>
      <c r="I259" s="145">
        <f t="shared" si="36"/>
        <v>12</v>
      </c>
      <c r="J259" s="145">
        <f t="shared" si="29"/>
        <v>1.7999999999999998</v>
      </c>
      <c r="K259" s="164">
        <v>2</v>
      </c>
      <c r="L259" s="164">
        <v>1.2</v>
      </c>
      <c r="M259" s="164">
        <v>2</v>
      </c>
      <c r="N259" s="164">
        <v>0</v>
      </c>
      <c r="O259" s="164">
        <v>0</v>
      </c>
      <c r="P259" s="146">
        <f t="shared" si="30"/>
        <v>5.2</v>
      </c>
      <c r="Q259" s="146">
        <f t="shared" si="31"/>
        <v>0.26</v>
      </c>
      <c r="R259" s="108">
        <f t="shared" si="35"/>
        <v>0.4</v>
      </c>
      <c r="S259" s="108">
        <f t="shared" si="35"/>
        <v>0.51</v>
      </c>
      <c r="T259" s="108">
        <f t="shared" si="35"/>
        <v>0.4</v>
      </c>
      <c r="U259" s="108">
        <f t="shared" si="35"/>
        <v>0.44999999999999996</v>
      </c>
      <c r="V259" s="108">
        <f t="shared" si="35"/>
        <v>0.3</v>
      </c>
      <c r="W259" s="26">
        <f t="shared" si="32"/>
        <v>17.2</v>
      </c>
      <c r="X259" s="150">
        <f t="shared" si="33"/>
        <v>3.44</v>
      </c>
      <c r="Y259" s="160">
        <v>3</v>
      </c>
      <c r="Z259" s="144">
        <f t="shared" si="34"/>
        <v>2.4000000000000004</v>
      </c>
      <c r="AA259" s="111"/>
      <c r="AB259" s="111"/>
    </row>
    <row r="260" spans="1:28" x14ac:dyDescent="0.3">
      <c r="A260" s="148">
        <v>254</v>
      </c>
      <c r="B260" s="140">
        <v>671454</v>
      </c>
      <c r="C260" s="141" t="s">
        <v>360</v>
      </c>
      <c r="D260" s="131">
        <v>2</v>
      </c>
      <c r="E260" s="131">
        <v>3</v>
      </c>
      <c r="F260" s="131">
        <v>1</v>
      </c>
      <c r="G260" s="145">
        <v>2</v>
      </c>
      <c r="H260" s="145">
        <v>1</v>
      </c>
      <c r="I260" s="145">
        <f t="shared" si="36"/>
        <v>9</v>
      </c>
      <c r="J260" s="145">
        <f t="shared" si="29"/>
        <v>1.3499999999999999</v>
      </c>
      <c r="K260" s="164">
        <v>1.5</v>
      </c>
      <c r="L260" s="164">
        <v>2</v>
      </c>
      <c r="M260" s="164">
        <v>1</v>
      </c>
      <c r="N260" s="164">
        <v>4</v>
      </c>
      <c r="O260" s="164">
        <v>0</v>
      </c>
      <c r="P260" s="146">
        <f t="shared" si="30"/>
        <v>8.5</v>
      </c>
      <c r="Q260" s="146">
        <f t="shared" si="31"/>
        <v>0.42500000000000004</v>
      </c>
      <c r="R260" s="108">
        <f t="shared" si="35"/>
        <v>0.375</v>
      </c>
      <c r="S260" s="108">
        <f t="shared" si="35"/>
        <v>0.54999999999999993</v>
      </c>
      <c r="T260" s="108">
        <f t="shared" si="35"/>
        <v>0.2</v>
      </c>
      <c r="U260" s="108">
        <f t="shared" si="35"/>
        <v>0.5</v>
      </c>
      <c r="V260" s="108">
        <f t="shared" si="35"/>
        <v>0.15</v>
      </c>
      <c r="W260" s="26">
        <f t="shared" si="32"/>
        <v>17.5</v>
      </c>
      <c r="X260" s="150">
        <f t="shared" si="33"/>
        <v>3.5</v>
      </c>
      <c r="Y260" s="160">
        <v>13</v>
      </c>
      <c r="Z260" s="144">
        <f t="shared" si="34"/>
        <v>10.4</v>
      </c>
      <c r="AA260" s="111"/>
      <c r="AB260" s="111"/>
    </row>
    <row r="261" spans="1:28" x14ac:dyDescent="0.3">
      <c r="A261" s="148">
        <v>255</v>
      </c>
      <c r="B261" s="140">
        <v>671455</v>
      </c>
      <c r="C261" s="141" t="s">
        <v>361</v>
      </c>
      <c r="D261" s="131">
        <v>10</v>
      </c>
      <c r="E261" s="131">
        <v>12</v>
      </c>
      <c r="F261" s="131">
        <v>8</v>
      </c>
      <c r="G261" s="145">
        <v>9</v>
      </c>
      <c r="H261" s="145">
        <v>13</v>
      </c>
      <c r="I261" s="145">
        <f t="shared" si="36"/>
        <v>52</v>
      </c>
      <c r="J261" s="145">
        <f t="shared" si="29"/>
        <v>7.8</v>
      </c>
      <c r="K261" s="164">
        <v>3.2</v>
      </c>
      <c r="L261" s="164">
        <v>2</v>
      </c>
      <c r="M261" s="164">
        <v>4</v>
      </c>
      <c r="N261" s="164">
        <v>3</v>
      </c>
      <c r="O261" s="164">
        <v>1</v>
      </c>
      <c r="P261" s="146">
        <f t="shared" si="30"/>
        <v>13.2</v>
      </c>
      <c r="Q261" s="146">
        <f t="shared" si="31"/>
        <v>0.66</v>
      </c>
      <c r="R261" s="108">
        <f t="shared" si="35"/>
        <v>1.6600000000000001</v>
      </c>
      <c r="S261" s="108">
        <f t="shared" si="35"/>
        <v>1.9</v>
      </c>
      <c r="T261" s="108">
        <f t="shared" si="35"/>
        <v>1.4</v>
      </c>
      <c r="U261" s="108">
        <f t="shared" si="35"/>
        <v>1.5</v>
      </c>
      <c r="V261" s="108">
        <f t="shared" si="35"/>
        <v>2</v>
      </c>
      <c r="W261" s="26">
        <f t="shared" si="32"/>
        <v>65.2</v>
      </c>
      <c r="X261" s="150">
        <f t="shared" si="33"/>
        <v>13.040000000000001</v>
      </c>
      <c r="Y261" s="160">
        <v>54</v>
      </c>
      <c r="Z261" s="144">
        <f t="shared" si="34"/>
        <v>43.2</v>
      </c>
      <c r="AA261" s="111"/>
      <c r="AB261" s="111"/>
    </row>
    <row r="262" spans="1:28" x14ac:dyDescent="0.3">
      <c r="A262" s="148">
        <v>256</v>
      </c>
      <c r="B262" s="140">
        <v>671456</v>
      </c>
      <c r="C262" s="141" t="s">
        <v>362</v>
      </c>
      <c r="D262" s="131">
        <v>8</v>
      </c>
      <c r="E262" s="131">
        <v>9</v>
      </c>
      <c r="F262" s="131">
        <v>14</v>
      </c>
      <c r="G262" s="145">
        <v>10</v>
      </c>
      <c r="H262" s="145">
        <v>10</v>
      </c>
      <c r="I262" s="145">
        <f t="shared" si="36"/>
        <v>51</v>
      </c>
      <c r="J262" s="145">
        <f t="shared" si="29"/>
        <v>7.6499999999999995</v>
      </c>
      <c r="K262" s="164">
        <v>3</v>
      </c>
      <c r="L262" s="164">
        <v>4</v>
      </c>
      <c r="M262" s="164">
        <v>3</v>
      </c>
      <c r="N262" s="164">
        <v>4</v>
      </c>
      <c r="O262" s="164">
        <v>3.2</v>
      </c>
      <c r="P262" s="146">
        <f t="shared" si="30"/>
        <v>17.2</v>
      </c>
      <c r="Q262" s="146">
        <f t="shared" si="31"/>
        <v>0.86</v>
      </c>
      <c r="R262" s="108">
        <f t="shared" si="35"/>
        <v>1.35</v>
      </c>
      <c r="S262" s="108">
        <f t="shared" si="35"/>
        <v>1.5499999999999998</v>
      </c>
      <c r="T262" s="108">
        <f t="shared" si="35"/>
        <v>2.25</v>
      </c>
      <c r="U262" s="108">
        <f t="shared" si="35"/>
        <v>1.7</v>
      </c>
      <c r="V262" s="108">
        <f t="shared" si="35"/>
        <v>1.6600000000000001</v>
      </c>
      <c r="W262" s="26">
        <f t="shared" si="32"/>
        <v>68.2</v>
      </c>
      <c r="X262" s="150">
        <f t="shared" si="33"/>
        <v>13.64</v>
      </c>
      <c r="Y262" s="160">
        <v>53</v>
      </c>
      <c r="Z262" s="144">
        <f t="shared" si="34"/>
        <v>42.400000000000006</v>
      </c>
      <c r="AA262" s="111"/>
      <c r="AB262" s="111"/>
    </row>
    <row r="263" spans="1:28" x14ac:dyDescent="0.3">
      <c r="A263" s="148">
        <v>257</v>
      </c>
      <c r="B263" s="140">
        <v>671457</v>
      </c>
      <c r="C263" s="141" t="s">
        <v>363</v>
      </c>
      <c r="D263" s="131">
        <v>9</v>
      </c>
      <c r="E263" s="131">
        <v>4</v>
      </c>
      <c r="F263" s="131">
        <v>6</v>
      </c>
      <c r="G263" s="145">
        <v>8</v>
      </c>
      <c r="H263" s="145">
        <v>9</v>
      </c>
      <c r="I263" s="145">
        <f t="shared" si="36"/>
        <v>36</v>
      </c>
      <c r="J263" s="145">
        <f t="shared" si="29"/>
        <v>5.3999999999999995</v>
      </c>
      <c r="K263" s="164">
        <v>2</v>
      </c>
      <c r="L263" s="164">
        <v>3.1</v>
      </c>
      <c r="M263" s="164">
        <v>2</v>
      </c>
      <c r="N263" s="164">
        <v>2</v>
      </c>
      <c r="O263" s="164">
        <v>2</v>
      </c>
      <c r="P263" s="146">
        <f t="shared" si="30"/>
        <v>11.1</v>
      </c>
      <c r="Q263" s="146">
        <f t="shared" si="31"/>
        <v>0.55500000000000005</v>
      </c>
      <c r="R263" s="108">
        <f t="shared" si="35"/>
        <v>1.45</v>
      </c>
      <c r="S263" s="108">
        <f t="shared" si="35"/>
        <v>0.755</v>
      </c>
      <c r="T263" s="108">
        <f t="shared" si="35"/>
        <v>0.99999999999999989</v>
      </c>
      <c r="U263" s="108">
        <f t="shared" si="35"/>
        <v>1.3</v>
      </c>
      <c r="V263" s="108">
        <f t="shared" si="35"/>
        <v>1.45</v>
      </c>
      <c r="W263" s="26">
        <f t="shared" si="32"/>
        <v>47.1</v>
      </c>
      <c r="X263" s="150">
        <f t="shared" si="33"/>
        <v>9.42</v>
      </c>
      <c r="Y263" s="160">
        <v>40</v>
      </c>
      <c r="Z263" s="144">
        <f t="shared" si="34"/>
        <v>32</v>
      </c>
      <c r="AA263" s="111"/>
      <c r="AB263" s="111"/>
    </row>
    <row r="264" spans="1:28" x14ac:dyDescent="0.3">
      <c r="A264" s="148">
        <v>258</v>
      </c>
      <c r="B264" s="140">
        <v>671458</v>
      </c>
      <c r="C264" s="141" t="s">
        <v>363</v>
      </c>
      <c r="D264" s="131">
        <v>7</v>
      </c>
      <c r="E264" s="131">
        <v>9</v>
      </c>
      <c r="F264" s="131">
        <v>10</v>
      </c>
      <c r="G264" s="145">
        <v>6</v>
      </c>
      <c r="H264" s="145">
        <v>8</v>
      </c>
      <c r="I264" s="145">
        <f t="shared" si="36"/>
        <v>40</v>
      </c>
      <c r="J264" s="145">
        <f>I264*0.15</f>
        <v>6</v>
      </c>
      <c r="K264" s="164">
        <v>3</v>
      </c>
      <c r="L264" s="164">
        <v>4</v>
      </c>
      <c r="M264" s="164">
        <v>3</v>
      </c>
      <c r="N264" s="164">
        <v>2.2000000000000002</v>
      </c>
      <c r="O264" s="164">
        <v>4</v>
      </c>
      <c r="P264" s="146">
        <f t="shared" ref="P264:P327" si="37">SUM(K264:O264)</f>
        <v>16.2</v>
      </c>
      <c r="Q264" s="146">
        <f t="shared" ref="Q264:Q327" si="38">P264*0.05</f>
        <v>0.81</v>
      </c>
      <c r="R264" s="108">
        <f t="shared" si="35"/>
        <v>1.2000000000000002</v>
      </c>
      <c r="S264" s="108">
        <f t="shared" si="35"/>
        <v>1.5499999999999998</v>
      </c>
      <c r="T264" s="108">
        <f t="shared" si="35"/>
        <v>1.65</v>
      </c>
      <c r="U264" s="108">
        <f t="shared" si="35"/>
        <v>1.01</v>
      </c>
      <c r="V264" s="108">
        <f t="shared" si="35"/>
        <v>1.4</v>
      </c>
      <c r="W264" s="26">
        <f t="shared" ref="W264:W327" si="39">I264+P264</f>
        <v>56.2</v>
      </c>
      <c r="X264" s="150">
        <f t="shared" ref="X264:X327" si="40">W264*0.2</f>
        <v>11.240000000000002</v>
      </c>
      <c r="Y264" s="160">
        <v>43</v>
      </c>
      <c r="Z264" s="144">
        <f t="shared" ref="Z264:Z327" si="41">Y264*0.8</f>
        <v>34.4</v>
      </c>
      <c r="AA264" s="111"/>
      <c r="AB264" s="111"/>
    </row>
    <row r="265" spans="1:28" x14ac:dyDescent="0.3">
      <c r="A265" s="148">
        <v>259</v>
      </c>
      <c r="B265" s="140">
        <v>671459</v>
      </c>
      <c r="C265" s="141" t="s">
        <v>364</v>
      </c>
      <c r="D265" s="131">
        <v>6</v>
      </c>
      <c r="E265" s="131">
        <v>7</v>
      </c>
      <c r="F265" s="131">
        <v>14</v>
      </c>
      <c r="G265" s="145">
        <v>7</v>
      </c>
      <c r="H265" s="145">
        <v>8</v>
      </c>
      <c r="I265" s="145">
        <f t="shared" si="36"/>
        <v>42</v>
      </c>
      <c r="J265" s="145">
        <f t="shared" ref="J265:J328" si="42">I265*0.15</f>
        <v>6.3</v>
      </c>
      <c r="K265" s="164">
        <v>3.5</v>
      </c>
      <c r="L265" s="164">
        <v>4</v>
      </c>
      <c r="M265" s="164">
        <v>2.5</v>
      </c>
      <c r="N265" s="164">
        <v>5</v>
      </c>
      <c r="O265" s="164">
        <v>4</v>
      </c>
      <c r="P265" s="146">
        <f t="shared" si="37"/>
        <v>19</v>
      </c>
      <c r="Q265" s="146">
        <f t="shared" si="38"/>
        <v>0.95000000000000007</v>
      </c>
      <c r="R265" s="108">
        <f t="shared" si="35"/>
        <v>1.075</v>
      </c>
      <c r="S265" s="108">
        <f t="shared" si="35"/>
        <v>1.25</v>
      </c>
      <c r="T265" s="108">
        <f t="shared" si="35"/>
        <v>2.2250000000000001</v>
      </c>
      <c r="U265" s="108">
        <f t="shared" si="35"/>
        <v>1.3</v>
      </c>
      <c r="V265" s="108">
        <f t="shared" si="35"/>
        <v>1.4</v>
      </c>
      <c r="W265" s="26">
        <f t="shared" si="39"/>
        <v>61</v>
      </c>
      <c r="X265" s="150">
        <f t="shared" si="40"/>
        <v>12.200000000000001</v>
      </c>
      <c r="Y265" s="160">
        <v>42</v>
      </c>
      <c r="Z265" s="144">
        <f t="shared" si="41"/>
        <v>33.6</v>
      </c>
      <c r="AA265" s="111"/>
      <c r="AB265" s="111"/>
    </row>
    <row r="266" spans="1:28" x14ac:dyDescent="0.3">
      <c r="A266" s="148">
        <v>260</v>
      </c>
      <c r="B266" s="140">
        <v>671460</v>
      </c>
      <c r="C266" s="141" t="s">
        <v>365</v>
      </c>
      <c r="D266" s="131">
        <v>3</v>
      </c>
      <c r="E266" s="131">
        <v>4</v>
      </c>
      <c r="F266" s="131">
        <v>3</v>
      </c>
      <c r="G266" s="145">
        <v>5</v>
      </c>
      <c r="H266" s="145">
        <v>3</v>
      </c>
      <c r="I266" s="145">
        <f t="shared" si="36"/>
        <v>18</v>
      </c>
      <c r="J266" s="145">
        <f t="shared" si="42"/>
        <v>2.6999999999999997</v>
      </c>
      <c r="K266" s="164">
        <v>1.5</v>
      </c>
      <c r="L266" s="164">
        <v>2</v>
      </c>
      <c r="M266" s="164">
        <v>3</v>
      </c>
      <c r="N266" s="164">
        <v>2.5</v>
      </c>
      <c r="O266" s="164">
        <v>2</v>
      </c>
      <c r="P266" s="146">
        <f t="shared" si="37"/>
        <v>11</v>
      </c>
      <c r="Q266" s="146">
        <f t="shared" si="38"/>
        <v>0.55000000000000004</v>
      </c>
      <c r="R266" s="108">
        <f t="shared" si="35"/>
        <v>0.52499999999999991</v>
      </c>
      <c r="S266" s="108">
        <f t="shared" si="35"/>
        <v>0.7</v>
      </c>
      <c r="T266" s="108">
        <f t="shared" si="35"/>
        <v>0.6</v>
      </c>
      <c r="U266" s="108">
        <f t="shared" si="35"/>
        <v>0.875</v>
      </c>
      <c r="V266" s="108">
        <f t="shared" si="35"/>
        <v>0.54999999999999993</v>
      </c>
      <c r="W266" s="26">
        <f t="shared" si="39"/>
        <v>29</v>
      </c>
      <c r="X266" s="150">
        <f t="shared" si="40"/>
        <v>5.8000000000000007</v>
      </c>
      <c r="Y266" s="160">
        <v>16</v>
      </c>
      <c r="Z266" s="144">
        <f t="shared" si="41"/>
        <v>12.8</v>
      </c>
      <c r="AA266" s="111"/>
      <c r="AB266" s="111"/>
    </row>
    <row r="267" spans="1:28" x14ac:dyDescent="0.3">
      <c r="A267" s="148">
        <v>261</v>
      </c>
      <c r="B267" s="140">
        <v>671461</v>
      </c>
      <c r="C267" s="141" t="s">
        <v>366</v>
      </c>
      <c r="D267" s="131">
        <v>2</v>
      </c>
      <c r="E267" s="131">
        <v>2</v>
      </c>
      <c r="F267" s="131">
        <v>1</v>
      </c>
      <c r="G267" s="145">
        <v>3</v>
      </c>
      <c r="H267" s="145">
        <v>3</v>
      </c>
      <c r="I267" s="145">
        <f t="shared" si="36"/>
        <v>11</v>
      </c>
      <c r="J267" s="145">
        <f t="shared" si="42"/>
        <v>1.65</v>
      </c>
      <c r="K267" s="164">
        <v>2.5</v>
      </c>
      <c r="L267" s="164">
        <v>1</v>
      </c>
      <c r="M267" s="164">
        <v>1</v>
      </c>
      <c r="N267" s="164">
        <v>1</v>
      </c>
      <c r="O267" s="164">
        <v>1</v>
      </c>
      <c r="P267" s="146">
        <f t="shared" si="37"/>
        <v>6.5</v>
      </c>
      <c r="Q267" s="146">
        <f t="shared" si="38"/>
        <v>0.32500000000000001</v>
      </c>
      <c r="R267" s="108">
        <f t="shared" si="35"/>
        <v>0.42499999999999999</v>
      </c>
      <c r="S267" s="108">
        <f t="shared" si="35"/>
        <v>0.35</v>
      </c>
      <c r="T267" s="108">
        <f t="shared" si="35"/>
        <v>0.2</v>
      </c>
      <c r="U267" s="108">
        <f t="shared" si="35"/>
        <v>0.49999999999999994</v>
      </c>
      <c r="V267" s="108">
        <f t="shared" si="35"/>
        <v>0.49999999999999994</v>
      </c>
      <c r="W267" s="26">
        <f t="shared" si="39"/>
        <v>17.5</v>
      </c>
      <c r="X267" s="150">
        <f t="shared" si="40"/>
        <v>3.5</v>
      </c>
      <c r="Y267" s="160">
        <v>11</v>
      </c>
      <c r="Z267" s="144">
        <f t="shared" si="41"/>
        <v>8.8000000000000007</v>
      </c>
      <c r="AA267" s="111"/>
      <c r="AB267" s="111"/>
    </row>
    <row r="268" spans="1:28" x14ac:dyDescent="0.3">
      <c r="A268" s="148">
        <v>262</v>
      </c>
      <c r="B268" s="140">
        <v>671462</v>
      </c>
      <c r="C268" s="141" t="s">
        <v>367</v>
      </c>
      <c r="D268" s="131">
        <v>10</v>
      </c>
      <c r="E268" s="131">
        <v>10</v>
      </c>
      <c r="F268" s="131">
        <v>12</v>
      </c>
      <c r="G268" s="145">
        <v>8</v>
      </c>
      <c r="H268" s="145">
        <v>6</v>
      </c>
      <c r="I268" s="145">
        <f t="shared" si="36"/>
        <v>46</v>
      </c>
      <c r="J268" s="145">
        <f t="shared" si="42"/>
        <v>6.8999999999999995</v>
      </c>
      <c r="K268" s="164">
        <v>3</v>
      </c>
      <c r="L268" s="164">
        <v>4</v>
      </c>
      <c r="M268" s="164">
        <v>3</v>
      </c>
      <c r="N268" s="164">
        <v>2</v>
      </c>
      <c r="O268" s="164">
        <v>4</v>
      </c>
      <c r="P268" s="146">
        <f t="shared" si="37"/>
        <v>16</v>
      </c>
      <c r="Q268" s="146">
        <f t="shared" si="38"/>
        <v>0.8</v>
      </c>
      <c r="R268" s="108">
        <f t="shared" si="35"/>
        <v>1.65</v>
      </c>
      <c r="S268" s="108">
        <f t="shared" si="35"/>
        <v>1.7</v>
      </c>
      <c r="T268" s="108">
        <f t="shared" si="35"/>
        <v>1.9499999999999997</v>
      </c>
      <c r="U268" s="108">
        <f t="shared" si="35"/>
        <v>1.3</v>
      </c>
      <c r="V268" s="108">
        <f t="shared" si="35"/>
        <v>1.0999999999999999</v>
      </c>
      <c r="W268" s="26">
        <f t="shared" si="39"/>
        <v>62</v>
      </c>
      <c r="X268" s="150">
        <f t="shared" si="40"/>
        <v>12.4</v>
      </c>
      <c r="Y268" s="160">
        <v>46</v>
      </c>
      <c r="Z268" s="144">
        <f t="shared" si="41"/>
        <v>36.800000000000004</v>
      </c>
      <c r="AA268" s="111"/>
      <c r="AB268" s="111"/>
    </row>
    <row r="269" spans="1:28" x14ac:dyDescent="0.3">
      <c r="A269" s="148">
        <v>263</v>
      </c>
      <c r="B269" s="140">
        <v>671463</v>
      </c>
      <c r="C269" s="141" t="s">
        <v>368</v>
      </c>
      <c r="D269" s="131">
        <v>10</v>
      </c>
      <c r="E269" s="131">
        <v>9</v>
      </c>
      <c r="F269" s="131">
        <v>11</v>
      </c>
      <c r="G269" s="145">
        <v>9</v>
      </c>
      <c r="H269" s="145">
        <v>7</v>
      </c>
      <c r="I269" s="145">
        <f t="shared" si="36"/>
        <v>46</v>
      </c>
      <c r="J269" s="145">
        <f t="shared" si="42"/>
        <v>6.8999999999999995</v>
      </c>
      <c r="K269" s="11">
        <v>2.5</v>
      </c>
      <c r="L269" s="11">
        <v>3.2</v>
      </c>
      <c r="M269" s="11">
        <v>2</v>
      </c>
      <c r="N269" s="11">
        <v>4</v>
      </c>
      <c r="O269" s="11">
        <v>3</v>
      </c>
      <c r="P269" s="146">
        <f t="shared" si="37"/>
        <v>14.7</v>
      </c>
      <c r="Q269" s="146">
        <f t="shared" si="38"/>
        <v>0.73499999999999999</v>
      </c>
      <c r="R269" s="108">
        <f t="shared" si="35"/>
        <v>1.625</v>
      </c>
      <c r="S269" s="108">
        <f t="shared" si="35"/>
        <v>1.5099999999999998</v>
      </c>
      <c r="T269" s="108">
        <f t="shared" si="35"/>
        <v>1.75</v>
      </c>
      <c r="U269" s="108">
        <f t="shared" si="35"/>
        <v>1.5499999999999998</v>
      </c>
      <c r="V269" s="108">
        <f t="shared" si="35"/>
        <v>1.2000000000000002</v>
      </c>
      <c r="W269" s="26">
        <f t="shared" si="39"/>
        <v>60.7</v>
      </c>
      <c r="X269" s="150">
        <f t="shared" si="40"/>
        <v>12.14</v>
      </c>
      <c r="Y269" s="160">
        <v>41</v>
      </c>
      <c r="Z269" s="144">
        <f t="shared" si="41"/>
        <v>32.800000000000004</v>
      </c>
      <c r="AA269" s="111"/>
      <c r="AB269" s="111"/>
    </row>
    <row r="270" spans="1:28" x14ac:dyDescent="0.3">
      <c r="A270" s="148">
        <v>264</v>
      </c>
      <c r="B270" s="140">
        <v>671464</v>
      </c>
      <c r="C270" s="141" t="s">
        <v>369</v>
      </c>
      <c r="D270" s="131">
        <v>14</v>
      </c>
      <c r="E270" s="131">
        <v>15</v>
      </c>
      <c r="F270" s="131">
        <v>10</v>
      </c>
      <c r="G270" s="145">
        <v>14</v>
      </c>
      <c r="H270" s="145">
        <v>10</v>
      </c>
      <c r="I270" s="145">
        <f t="shared" si="36"/>
        <v>63</v>
      </c>
      <c r="J270" s="145">
        <f t="shared" si="42"/>
        <v>9.4499999999999993</v>
      </c>
      <c r="K270" s="11">
        <v>5</v>
      </c>
      <c r="L270" s="11">
        <v>3</v>
      </c>
      <c r="M270" s="11">
        <v>4</v>
      </c>
      <c r="N270" s="11">
        <v>4.2</v>
      </c>
      <c r="O270" s="11">
        <v>3</v>
      </c>
      <c r="P270" s="146">
        <f t="shared" si="37"/>
        <v>19.2</v>
      </c>
      <c r="Q270" s="146">
        <f t="shared" si="38"/>
        <v>0.96</v>
      </c>
      <c r="R270" s="108">
        <f t="shared" si="35"/>
        <v>2.35</v>
      </c>
      <c r="S270" s="108">
        <f t="shared" si="35"/>
        <v>2.4</v>
      </c>
      <c r="T270" s="108">
        <f t="shared" si="35"/>
        <v>1.7</v>
      </c>
      <c r="U270" s="108">
        <f t="shared" si="35"/>
        <v>2.31</v>
      </c>
      <c r="V270" s="108">
        <f t="shared" si="35"/>
        <v>1.65</v>
      </c>
      <c r="W270" s="26">
        <f t="shared" si="39"/>
        <v>82.2</v>
      </c>
      <c r="X270" s="150">
        <f t="shared" si="40"/>
        <v>16.440000000000001</v>
      </c>
      <c r="Y270" s="160">
        <v>60</v>
      </c>
      <c r="Z270" s="144">
        <f t="shared" si="41"/>
        <v>48</v>
      </c>
      <c r="AA270" s="111"/>
      <c r="AB270" s="111"/>
    </row>
    <row r="271" spans="1:28" x14ac:dyDescent="0.3">
      <c r="A271" s="148">
        <v>265</v>
      </c>
      <c r="B271" s="140">
        <v>671465</v>
      </c>
      <c r="C271" s="141" t="s">
        <v>370</v>
      </c>
      <c r="D271" s="131">
        <v>4</v>
      </c>
      <c r="E271" s="131">
        <v>3</v>
      </c>
      <c r="F271" s="131">
        <v>3</v>
      </c>
      <c r="G271" s="145">
        <v>2</v>
      </c>
      <c r="H271" s="145">
        <v>2</v>
      </c>
      <c r="I271" s="145">
        <f t="shared" si="36"/>
        <v>14</v>
      </c>
      <c r="J271" s="145">
        <f t="shared" si="42"/>
        <v>2.1</v>
      </c>
      <c r="K271" s="11">
        <v>2</v>
      </c>
      <c r="L271" s="11">
        <v>4</v>
      </c>
      <c r="M271" s="11">
        <v>4.2</v>
      </c>
      <c r="N271" s="11">
        <v>3</v>
      </c>
      <c r="O271" s="11">
        <v>4</v>
      </c>
      <c r="P271" s="146">
        <f t="shared" si="37"/>
        <v>17.2</v>
      </c>
      <c r="Q271" s="146">
        <f t="shared" si="38"/>
        <v>0.86</v>
      </c>
      <c r="R271" s="108">
        <f t="shared" si="35"/>
        <v>0.7</v>
      </c>
      <c r="S271" s="108">
        <f t="shared" si="35"/>
        <v>0.64999999999999991</v>
      </c>
      <c r="T271" s="108">
        <f t="shared" si="35"/>
        <v>0.65999999999999992</v>
      </c>
      <c r="U271" s="108">
        <f t="shared" si="35"/>
        <v>0.45</v>
      </c>
      <c r="V271" s="108">
        <f t="shared" si="35"/>
        <v>0.5</v>
      </c>
      <c r="W271" s="26">
        <f t="shared" si="39"/>
        <v>31.2</v>
      </c>
      <c r="X271" s="150">
        <f t="shared" si="40"/>
        <v>6.24</v>
      </c>
      <c r="Y271" s="160">
        <v>9</v>
      </c>
      <c r="Z271" s="144">
        <f t="shared" si="41"/>
        <v>7.2</v>
      </c>
      <c r="AA271" s="111"/>
      <c r="AB271" s="111"/>
    </row>
    <row r="272" spans="1:28" x14ac:dyDescent="0.3">
      <c r="A272" s="148">
        <v>266</v>
      </c>
      <c r="B272" s="140">
        <v>671466</v>
      </c>
      <c r="C272" s="141" t="s">
        <v>371</v>
      </c>
      <c r="D272" s="131">
        <v>12</v>
      </c>
      <c r="E272" s="131">
        <v>13</v>
      </c>
      <c r="F272" s="131">
        <v>15</v>
      </c>
      <c r="G272" s="145">
        <v>11</v>
      </c>
      <c r="H272" s="145">
        <v>12</v>
      </c>
      <c r="I272" s="145">
        <f t="shared" si="36"/>
        <v>63</v>
      </c>
      <c r="J272" s="145">
        <f t="shared" si="42"/>
        <v>9.4499999999999993</v>
      </c>
      <c r="K272" s="11">
        <v>5</v>
      </c>
      <c r="L272" s="11">
        <v>4.5</v>
      </c>
      <c r="M272" s="11">
        <v>3</v>
      </c>
      <c r="N272" s="11">
        <v>4</v>
      </c>
      <c r="O272" s="11">
        <v>5</v>
      </c>
      <c r="P272" s="146">
        <f t="shared" si="37"/>
        <v>21.5</v>
      </c>
      <c r="Q272" s="146">
        <f t="shared" si="38"/>
        <v>1.075</v>
      </c>
      <c r="R272" s="108">
        <f t="shared" si="35"/>
        <v>2.0499999999999998</v>
      </c>
      <c r="S272" s="108">
        <f t="shared" si="35"/>
        <v>2.1749999999999998</v>
      </c>
      <c r="T272" s="108">
        <f t="shared" si="35"/>
        <v>2.4</v>
      </c>
      <c r="U272" s="108">
        <f t="shared" si="35"/>
        <v>1.8499999999999999</v>
      </c>
      <c r="V272" s="108">
        <f t="shared" si="35"/>
        <v>2.0499999999999998</v>
      </c>
      <c r="W272" s="26">
        <f t="shared" si="39"/>
        <v>84.5</v>
      </c>
      <c r="X272" s="150">
        <f t="shared" si="40"/>
        <v>16.900000000000002</v>
      </c>
      <c r="Y272" s="160">
        <v>67</v>
      </c>
      <c r="Z272" s="144">
        <f t="shared" si="41"/>
        <v>53.6</v>
      </c>
      <c r="AA272" s="111"/>
      <c r="AB272" s="111"/>
    </row>
    <row r="273" spans="1:28" x14ac:dyDescent="0.3">
      <c r="A273" s="148">
        <v>267</v>
      </c>
      <c r="B273" s="140">
        <v>671467</v>
      </c>
      <c r="C273" s="141" t="s">
        <v>372</v>
      </c>
      <c r="D273" s="153">
        <v>8</v>
      </c>
      <c r="E273" s="153">
        <v>8</v>
      </c>
      <c r="F273" s="153">
        <v>6</v>
      </c>
      <c r="G273" s="153">
        <v>7</v>
      </c>
      <c r="H273" s="153">
        <v>9</v>
      </c>
      <c r="I273" s="145">
        <f t="shared" si="36"/>
        <v>38</v>
      </c>
      <c r="J273" s="145">
        <f t="shared" si="42"/>
        <v>5.7</v>
      </c>
      <c r="K273" s="11">
        <v>3</v>
      </c>
      <c r="L273" s="11" t="s">
        <v>458</v>
      </c>
      <c r="M273" s="11">
        <v>2</v>
      </c>
      <c r="N273" s="11">
        <v>3</v>
      </c>
      <c r="O273" s="11">
        <v>4</v>
      </c>
      <c r="P273" s="146">
        <f t="shared" si="37"/>
        <v>12</v>
      </c>
      <c r="Q273" s="146">
        <f t="shared" si="38"/>
        <v>0.60000000000000009</v>
      </c>
      <c r="R273" s="108">
        <f t="shared" si="35"/>
        <v>1.35</v>
      </c>
      <c r="S273" s="108" t="e">
        <f t="shared" si="35"/>
        <v>#VALUE!</v>
      </c>
      <c r="T273" s="108">
        <f t="shared" si="35"/>
        <v>0.99999999999999989</v>
      </c>
      <c r="U273" s="108">
        <f t="shared" si="35"/>
        <v>1.2000000000000002</v>
      </c>
      <c r="V273" s="108">
        <f t="shared" si="35"/>
        <v>1.5499999999999998</v>
      </c>
      <c r="W273" s="26">
        <f t="shared" si="39"/>
        <v>50</v>
      </c>
      <c r="X273" s="150">
        <f t="shared" si="40"/>
        <v>10</v>
      </c>
      <c r="Y273" s="160">
        <v>43</v>
      </c>
      <c r="Z273" s="144">
        <f t="shared" si="41"/>
        <v>34.4</v>
      </c>
      <c r="AA273" s="111"/>
      <c r="AB273" s="111"/>
    </row>
    <row r="274" spans="1:28" x14ac:dyDescent="0.3">
      <c r="A274" s="148">
        <v>268</v>
      </c>
      <c r="B274" s="140">
        <v>671468</v>
      </c>
      <c r="C274" s="141" t="s">
        <v>373</v>
      </c>
      <c r="D274" s="153">
        <v>11</v>
      </c>
      <c r="E274" s="153">
        <v>12</v>
      </c>
      <c r="F274" s="153">
        <v>12</v>
      </c>
      <c r="G274" s="153">
        <v>11</v>
      </c>
      <c r="H274" s="153">
        <v>12</v>
      </c>
      <c r="I274" s="145">
        <f t="shared" si="36"/>
        <v>58</v>
      </c>
      <c r="J274" s="145">
        <f t="shared" si="42"/>
        <v>8.6999999999999993</v>
      </c>
      <c r="K274" s="11">
        <v>3.2</v>
      </c>
      <c r="L274" s="11">
        <v>2</v>
      </c>
      <c r="M274" s="11">
        <v>3</v>
      </c>
      <c r="N274" s="11">
        <v>4</v>
      </c>
      <c r="O274" s="11">
        <v>4.2</v>
      </c>
      <c r="P274" s="146">
        <f t="shared" si="37"/>
        <v>16.399999999999999</v>
      </c>
      <c r="Q274" s="146">
        <f t="shared" si="38"/>
        <v>0.82</v>
      </c>
      <c r="R274" s="108">
        <f t="shared" si="35"/>
        <v>1.81</v>
      </c>
      <c r="S274" s="108">
        <f t="shared" si="35"/>
        <v>1.9</v>
      </c>
      <c r="T274" s="108">
        <f t="shared" si="35"/>
        <v>1.9499999999999997</v>
      </c>
      <c r="U274" s="108">
        <f t="shared" si="35"/>
        <v>1.8499999999999999</v>
      </c>
      <c r="V274" s="108">
        <f t="shared" si="35"/>
        <v>2.0099999999999998</v>
      </c>
      <c r="W274" s="26">
        <f t="shared" si="39"/>
        <v>74.400000000000006</v>
      </c>
      <c r="X274" s="150">
        <f t="shared" si="40"/>
        <v>14.880000000000003</v>
      </c>
      <c r="Y274" s="160">
        <v>50</v>
      </c>
      <c r="Z274" s="144">
        <f t="shared" si="41"/>
        <v>40</v>
      </c>
      <c r="AA274" s="111"/>
      <c r="AB274" s="111"/>
    </row>
    <row r="275" spans="1:28" x14ac:dyDescent="0.3">
      <c r="A275" s="148">
        <v>269</v>
      </c>
      <c r="B275" s="140">
        <v>671469</v>
      </c>
      <c r="C275" s="141" t="s">
        <v>374</v>
      </c>
      <c r="D275" s="153">
        <v>9</v>
      </c>
      <c r="E275" s="153">
        <v>8</v>
      </c>
      <c r="F275" s="153">
        <v>11</v>
      </c>
      <c r="G275" s="153">
        <v>9</v>
      </c>
      <c r="H275" s="153">
        <v>12</v>
      </c>
      <c r="I275" s="145">
        <f t="shared" si="36"/>
        <v>49</v>
      </c>
      <c r="J275" s="145">
        <f t="shared" si="42"/>
        <v>7.35</v>
      </c>
      <c r="K275" s="11">
        <v>4</v>
      </c>
      <c r="L275" s="11">
        <v>3</v>
      </c>
      <c r="M275" s="11">
        <v>4</v>
      </c>
      <c r="N275" s="11">
        <v>3</v>
      </c>
      <c r="O275" s="11">
        <v>2.5</v>
      </c>
      <c r="P275" s="146">
        <f t="shared" si="37"/>
        <v>16.5</v>
      </c>
      <c r="Q275" s="146">
        <f t="shared" si="38"/>
        <v>0.82500000000000007</v>
      </c>
      <c r="R275" s="108">
        <f t="shared" ref="R275:V325" si="43">D275*0.15+K275:K275*0.05</f>
        <v>1.5499999999999998</v>
      </c>
      <c r="S275" s="108">
        <f t="shared" si="43"/>
        <v>1.35</v>
      </c>
      <c r="T275" s="108">
        <f t="shared" si="43"/>
        <v>1.8499999999999999</v>
      </c>
      <c r="U275" s="108">
        <f t="shared" si="43"/>
        <v>1.5</v>
      </c>
      <c r="V275" s="108">
        <f t="shared" si="43"/>
        <v>1.9249999999999998</v>
      </c>
      <c r="W275" s="26">
        <f t="shared" si="39"/>
        <v>65.5</v>
      </c>
      <c r="X275" s="150">
        <f t="shared" si="40"/>
        <v>13.100000000000001</v>
      </c>
      <c r="Y275" s="160">
        <v>50</v>
      </c>
      <c r="Z275" s="144">
        <f t="shared" si="41"/>
        <v>40</v>
      </c>
      <c r="AA275" s="111"/>
      <c r="AB275" s="111"/>
    </row>
    <row r="276" spans="1:28" x14ac:dyDescent="0.3">
      <c r="A276" s="148">
        <v>270</v>
      </c>
      <c r="B276" s="140">
        <v>671470</v>
      </c>
      <c r="C276" s="141" t="s">
        <v>375</v>
      </c>
      <c r="D276" s="153">
        <v>11</v>
      </c>
      <c r="E276" s="153">
        <v>12</v>
      </c>
      <c r="F276" s="153">
        <v>9</v>
      </c>
      <c r="G276" s="153">
        <v>13</v>
      </c>
      <c r="H276" s="153">
        <v>12</v>
      </c>
      <c r="I276" s="145">
        <f t="shared" si="36"/>
        <v>57</v>
      </c>
      <c r="J276" s="145">
        <f t="shared" si="42"/>
        <v>8.5499999999999989</v>
      </c>
      <c r="K276" s="158">
        <v>2</v>
      </c>
      <c r="L276" s="11" t="s">
        <v>459</v>
      </c>
      <c r="M276" s="11">
        <v>2</v>
      </c>
      <c r="N276" s="11">
        <v>4</v>
      </c>
      <c r="O276" s="11">
        <v>4</v>
      </c>
      <c r="P276" s="146">
        <f t="shared" si="37"/>
        <v>12</v>
      </c>
      <c r="Q276" s="146">
        <f t="shared" si="38"/>
        <v>0.60000000000000009</v>
      </c>
      <c r="R276" s="108">
        <f t="shared" si="43"/>
        <v>1.75</v>
      </c>
      <c r="S276" s="108" t="e">
        <f t="shared" si="43"/>
        <v>#VALUE!</v>
      </c>
      <c r="T276" s="108">
        <f t="shared" si="43"/>
        <v>1.45</v>
      </c>
      <c r="U276" s="108">
        <f t="shared" si="43"/>
        <v>2.15</v>
      </c>
      <c r="V276" s="108">
        <f t="shared" si="43"/>
        <v>1.9999999999999998</v>
      </c>
      <c r="W276" s="26">
        <f t="shared" si="39"/>
        <v>69</v>
      </c>
      <c r="X276" s="150">
        <f t="shared" si="40"/>
        <v>13.8</v>
      </c>
      <c r="Y276" s="160">
        <v>64</v>
      </c>
      <c r="Z276" s="144">
        <f t="shared" si="41"/>
        <v>51.2</v>
      </c>
      <c r="AA276" s="111"/>
      <c r="AB276" s="111"/>
    </row>
    <row r="277" spans="1:28" x14ac:dyDescent="0.3">
      <c r="A277" s="148">
        <v>271</v>
      </c>
      <c r="B277" s="140">
        <v>671471</v>
      </c>
      <c r="C277" s="141" t="s">
        <v>376</v>
      </c>
      <c r="D277" s="153">
        <v>10</v>
      </c>
      <c r="E277" s="153">
        <v>11</v>
      </c>
      <c r="F277" s="153">
        <v>12</v>
      </c>
      <c r="G277" s="153">
        <v>9</v>
      </c>
      <c r="H277" s="153">
        <v>9</v>
      </c>
      <c r="I277" s="145">
        <f t="shared" si="36"/>
        <v>51</v>
      </c>
      <c r="J277" s="145">
        <f t="shared" si="42"/>
        <v>7.6499999999999995</v>
      </c>
      <c r="K277" s="11">
        <v>3.2</v>
      </c>
      <c r="L277" s="11">
        <v>4</v>
      </c>
      <c r="M277" s="11">
        <v>5</v>
      </c>
      <c r="N277" s="11">
        <v>4</v>
      </c>
      <c r="O277" s="11">
        <v>3.2</v>
      </c>
      <c r="P277" s="146">
        <f t="shared" si="37"/>
        <v>19.399999999999999</v>
      </c>
      <c r="Q277" s="146">
        <f t="shared" si="38"/>
        <v>0.97</v>
      </c>
      <c r="R277" s="108">
        <f t="shared" si="43"/>
        <v>1.6600000000000001</v>
      </c>
      <c r="S277" s="108">
        <f t="shared" si="43"/>
        <v>1.8499999999999999</v>
      </c>
      <c r="T277" s="108">
        <f t="shared" si="43"/>
        <v>2.0499999999999998</v>
      </c>
      <c r="U277" s="108">
        <f t="shared" si="43"/>
        <v>1.5499999999999998</v>
      </c>
      <c r="V277" s="108">
        <f t="shared" si="43"/>
        <v>1.5099999999999998</v>
      </c>
      <c r="W277" s="26">
        <f t="shared" si="39"/>
        <v>70.400000000000006</v>
      </c>
      <c r="X277" s="150">
        <f t="shared" si="40"/>
        <v>14.080000000000002</v>
      </c>
      <c r="Y277" s="160">
        <v>56</v>
      </c>
      <c r="Z277" s="144">
        <f t="shared" si="41"/>
        <v>44.800000000000004</v>
      </c>
      <c r="AA277" s="111"/>
      <c r="AB277" s="111"/>
    </row>
    <row r="278" spans="1:28" x14ac:dyDescent="0.3">
      <c r="A278" s="148">
        <v>272</v>
      </c>
      <c r="B278" s="140">
        <v>671472</v>
      </c>
      <c r="C278" s="141" t="s">
        <v>377</v>
      </c>
      <c r="D278" s="153">
        <v>7</v>
      </c>
      <c r="E278" s="153">
        <v>8</v>
      </c>
      <c r="F278" s="153">
        <v>6</v>
      </c>
      <c r="G278" s="153">
        <v>7</v>
      </c>
      <c r="H278" s="153">
        <v>8</v>
      </c>
      <c r="I278" s="145">
        <f t="shared" si="36"/>
        <v>36</v>
      </c>
      <c r="J278" s="145">
        <f t="shared" si="42"/>
        <v>5.3999999999999995</v>
      </c>
      <c r="K278" s="11">
        <v>4</v>
      </c>
      <c r="L278" s="11">
        <v>4</v>
      </c>
      <c r="M278" s="11">
        <v>2.1</v>
      </c>
      <c r="N278" s="11">
        <v>3</v>
      </c>
      <c r="O278" s="11">
        <v>2</v>
      </c>
      <c r="P278" s="146">
        <f t="shared" si="37"/>
        <v>15.1</v>
      </c>
      <c r="Q278" s="146">
        <f t="shared" si="38"/>
        <v>0.755</v>
      </c>
      <c r="R278" s="108">
        <f t="shared" si="43"/>
        <v>1.25</v>
      </c>
      <c r="S278" s="108">
        <f t="shared" si="43"/>
        <v>1.4</v>
      </c>
      <c r="T278" s="108">
        <f t="shared" si="43"/>
        <v>1.0049999999999999</v>
      </c>
      <c r="U278" s="108">
        <f t="shared" si="43"/>
        <v>1.2000000000000002</v>
      </c>
      <c r="V278" s="108">
        <f t="shared" si="43"/>
        <v>1.3</v>
      </c>
      <c r="W278" s="26">
        <f t="shared" si="39"/>
        <v>51.1</v>
      </c>
      <c r="X278" s="150">
        <f t="shared" si="40"/>
        <v>10.220000000000001</v>
      </c>
      <c r="Y278" s="160">
        <v>43</v>
      </c>
      <c r="Z278" s="144">
        <f t="shared" si="41"/>
        <v>34.4</v>
      </c>
      <c r="AA278" s="111"/>
      <c r="AB278" s="111"/>
    </row>
    <row r="279" spans="1:28" x14ac:dyDescent="0.3">
      <c r="A279" s="148">
        <v>273</v>
      </c>
      <c r="B279" s="140">
        <v>671473</v>
      </c>
      <c r="C279" s="141" t="s">
        <v>378</v>
      </c>
      <c r="D279" s="153">
        <v>7</v>
      </c>
      <c r="E279" s="153">
        <v>8</v>
      </c>
      <c r="F279" s="153">
        <v>7</v>
      </c>
      <c r="G279" s="153">
        <v>8</v>
      </c>
      <c r="H279" s="153">
        <v>7</v>
      </c>
      <c r="I279" s="145">
        <f t="shared" si="36"/>
        <v>37</v>
      </c>
      <c r="J279" s="145">
        <f t="shared" si="42"/>
        <v>5.55</v>
      </c>
      <c r="K279" s="11">
        <v>2.1</v>
      </c>
      <c r="L279" s="11">
        <v>4</v>
      </c>
      <c r="M279" s="11">
        <v>3.2</v>
      </c>
      <c r="N279" s="11">
        <v>2.2000000000000002</v>
      </c>
      <c r="O279" s="11">
        <v>3</v>
      </c>
      <c r="P279" s="146">
        <f t="shared" si="37"/>
        <v>14.5</v>
      </c>
      <c r="Q279" s="146">
        <f t="shared" si="38"/>
        <v>0.72500000000000009</v>
      </c>
      <c r="R279" s="108">
        <f t="shared" si="43"/>
        <v>1.155</v>
      </c>
      <c r="S279" s="108">
        <f t="shared" si="43"/>
        <v>1.4</v>
      </c>
      <c r="T279" s="108">
        <f t="shared" si="43"/>
        <v>1.21</v>
      </c>
      <c r="U279" s="108">
        <f t="shared" si="43"/>
        <v>1.31</v>
      </c>
      <c r="V279" s="108">
        <f t="shared" si="43"/>
        <v>1.2000000000000002</v>
      </c>
      <c r="W279" s="26">
        <f t="shared" si="39"/>
        <v>51.5</v>
      </c>
      <c r="X279" s="150">
        <f t="shared" si="40"/>
        <v>10.3</v>
      </c>
      <c r="Y279" s="160">
        <v>44</v>
      </c>
      <c r="Z279" s="144">
        <f t="shared" si="41"/>
        <v>35.200000000000003</v>
      </c>
      <c r="AA279" s="111"/>
      <c r="AB279" s="111"/>
    </row>
    <row r="280" spans="1:28" x14ac:dyDescent="0.3">
      <c r="A280" s="148">
        <v>274</v>
      </c>
      <c r="B280" s="140">
        <v>671474</v>
      </c>
      <c r="C280" s="141" t="s">
        <v>379</v>
      </c>
      <c r="D280" s="153">
        <v>6</v>
      </c>
      <c r="E280" s="153">
        <v>7</v>
      </c>
      <c r="F280" s="153">
        <v>6</v>
      </c>
      <c r="G280" s="153">
        <v>8</v>
      </c>
      <c r="H280" s="153">
        <v>6</v>
      </c>
      <c r="I280" s="145">
        <f t="shared" si="36"/>
        <v>33</v>
      </c>
      <c r="J280" s="145">
        <f t="shared" si="42"/>
        <v>4.95</v>
      </c>
      <c r="K280" s="11">
        <v>3.2</v>
      </c>
      <c r="L280" s="11">
        <v>4</v>
      </c>
      <c r="M280" s="11">
        <v>3</v>
      </c>
      <c r="N280" s="11">
        <v>2</v>
      </c>
      <c r="O280" s="11">
        <v>4</v>
      </c>
      <c r="P280" s="146">
        <f t="shared" si="37"/>
        <v>16.2</v>
      </c>
      <c r="Q280" s="146">
        <f t="shared" si="38"/>
        <v>0.81</v>
      </c>
      <c r="R280" s="108">
        <f t="shared" si="43"/>
        <v>1.06</v>
      </c>
      <c r="S280" s="108">
        <f t="shared" si="43"/>
        <v>1.25</v>
      </c>
      <c r="T280" s="108">
        <f t="shared" si="43"/>
        <v>1.0499999999999998</v>
      </c>
      <c r="U280" s="108">
        <f t="shared" si="43"/>
        <v>1.3</v>
      </c>
      <c r="V280" s="108">
        <f t="shared" si="43"/>
        <v>1.0999999999999999</v>
      </c>
      <c r="W280" s="26">
        <f t="shared" si="39"/>
        <v>49.2</v>
      </c>
      <c r="X280" s="150">
        <f t="shared" si="40"/>
        <v>9.8400000000000016</v>
      </c>
      <c r="Y280" s="160">
        <v>40</v>
      </c>
      <c r="Z280" s="144">
        <f t="shared" si="41"/>
        <v>32</v>
      </c>
      <c r="AA280" s="111"/>
      <c r="AB280" s="111"/>
    </row>
    <row r="281" spans="1:28" x14ac:dyDescent="0.3">
      <c r="A281" s="148">
        <v>275</v>
      </c>
      <c r="B281" s="140">
        <v>671475</v>
      </c>
      <c r="C281" s="141" t="s">
        <v>380</v>
      </c>
      <c r="D281" s="153">
        <v>13</v>
      </c>
      <c r="E281" s="153">
        <v>12</v>
      </c>
      <c r="F281" s="153">
        <v>11</v>
      </c>
      <c r="G281" s="153">
        <v>11</v>
      </c>
      <c r="H281" s="153">
        <v>12</v>
      </c>
      <c r="I281" s="145">
        <f t="shared" si="36"/>
        <v>59</v>
      </c>
      <c r="J281" s="145">
        <v>3</v>
      </c>
      <c r="K281" s="11">
        <v>2.5</v>
      </c>
      <c r="L281" s="11">
        <v>3</v>
      </c>
      <c r="M281" s="11">
        <v>4</v>
      </c>
      <c r="N281" s="11">
        <v>2</v>
      </c>
      <c r="O281" s="11">
        <v>2.5</v>
      </c>
      <c r="P281" s="146">
        <f t="shared" si="37"/>
        <v>14</v>
      </c>
      <c r="Q281" s="146">
        <f t="shared" si="38"/>
        <v>0.70000000000000007</v>
      </c>
      <c r="R281" s="108">
        <f t="shared" si="43"/>
        <v>2.0750000000000002</v>
      </c>
      <c r="S281" s="108">
        <f t="shared" si="43"/>
        <v>1.9499999999999997</v>
      </c>
      <c r="T281" s="108">
        <f t="shared" si="43"/>
        <v>1.8499999999999999</v>
      </c>
      <c r="U281" s="108">
        <f t="shared" si="43"/>
        <v>1.75</v>
      </c>
      <c r="V281" s="108">
        <f t="shared" si="43"/>
        <v>1.9249999999999998</v>
      </c>
      <c r="W281" s="26">
        <f t="shared" si="39"/>
        <v>73</v>
      </c>
      <c r="X281" s="150">
        <f t="shared" si="40"/>
        <v>14.600000000000001</v>
      </c>
      <c r="Y281" s="160">
        <v>58</v>
      </c>
      <c r="Z281" s="144">
        <f t="shared" si="41"/>
        <v>46.400000000000006</v>
      </c>
      <c r="AA281" s="111"/>
      <c r="AB281" s="111"/>
    </row>
    <row r="282" spans="1:28" x14ac:dyDescent="0.3">
      <c r="A282" s="148">
        <v>276</v>
      </c>
      <c r="B282" s="140">
        <v>671476</v>
      </c>
      <c r="C282" s="141" t="s">
        <v>381</v>
      </c>
      <c r="D282" s="153">
        <v>7</v>
      </c>
      <c r="E282" s="153">
        <v>6</v>
      </c>
      <c r="F282" s="153">
        <v>8</v>
      </c>
      <c r="G282" s="153">
        <v>6</v>
      </c>
      <c r="H282" s="153">
        <v>7</v>
      </c>
      <c r="I282" s="145">
        <f t="shared" si="36"/>
        <v>34</v>
      </c>
      <c r="J282" s="145">
        <f t="shared" si="42"/>
        <v>5.0999999999999996</v>
      </c>
      <c r="K282" s="11">
        <v>3.2</v>
      </c>
      <c r="L282" s="11">
        <v>2</v>
      </c>
      <c r="M282" s="11">
        <v>4</v>
      </c>
      <c r="N282" s="11">
        <v>3</v>
      </c>
      <c r="O282" s="11">
        <v>4</v>
      </c>
      <c r="P282" s="146">
        <f t="shared" si="37"/>
        <v>16.2</v>
      </c>
      <c r="Q282" s="146">
        <f t="shared" si="38"/>
        <v>0.81</v>
      </c>
      <c r="R282" s="108">
        <f t="shared" si="43"/>
        <v>1.21</v>
      </c>
      <c r="S282" s="108">
        <f t="shared" si="43"/>
        <v>0.99999999999999989</v>
      </c>
      <c r="T282" s="108">
        <f t="shared" si="43"/>
        <v>1.4</v>
      </c>
      <c r="U282" s="108">
        <f t="shared" si="43"/>
        <v>1.0499999999999998</v>
      </c>
      <c r="V282" s="108">
        <f t="shared" si="43"/>
        <v>1.25</v>
      </c>
      <c r="W282" s="26">
        <f t="shared" si="39"/>
        <v>50.2</v>
      </c>
      <c r="X282" s="150">
        <f t="shared" si="40"/>
        <v>10.040000000000001</v>
      </c>
      <c r="Y282" s="160">
        <v>41</v>
      </c>
      <c r="Z282" s="144">
        <f t="shared" si="41"/>
        <v>32.800000000000004</v>
      </c>
      <c r="AA282" s="111"/>
      <c r="AB282" s="111"/>
    </row>
    <row r="283" spans="1:28" x14ac:dyDescent="0.3">
      <c r="A283" s="148">
        <v>277</v>
      </c>
      <c r="B283" s="140">
        <v>671477</v>
      </c>
      <c r="C283" s="141" t="s">
        <v>382</v>
      </c>
      <c r="D283" s="153">
        <v>7</v>
      </c>
      <c r="E283" s="153">
        <v>8</v>
      </c>
      <c r="F283" s="153">
        <v>5</v>
      </c>
      <c r="G283" s="153">
        <v>7</v>
      </c>
      <c r="H283" s="153">
        <v>6</v>
      </c>
      <c r="I283" s="145">
        <f t="shared" si="36"/>
        <v>33</v>
      </c>
      <c r="J283" s="145">
        <f t="shared" si="42"/>
        <v>4.95</v>
      </c>
      <c r="K283" s="11">
        <v>3.2</v>
      </c>
      <c r="L283" s="11">
        <v>4</v>
      </c>
      <c r="M283" s="11">
        <v>2</v>
      </c>
      <c r="N283" s="11">
        <v>3</v>
      </c>
      <c r="O283" s="11">
        <v>4</v>
      </c>
      <c r="P283" s="146">
        <f t="shared" si="37"/>
        <v>16.2</v>
      </c>
      <c r="Q283" s="146">
        <f t="shared" si="38"/>
        <v>0.81</v>
      </c>
      <c r="R283" s="108">
        <f t="shared" si="43"/>
        <v>1.21</v>
      </c>
      <c r="S283" s="108">
        <f t="shared" si="43"/>
        <v>1.4</v>
      </c>
      <c r="T283" s="108">
        <f t="shared" si="43"/>
        <v>0.85</v>
      </c>
      <c r="U283" s="108">
        <f t="shared" si="43"/>
        <v>1.2000000000000002</v>
      </c>
      <c r="V283" s="108">
        <f t="shared" si="43"/>
        <v>1.0999999999999999</v>
      </c>
      <c r="W283" s="26">
        <f t="shared" si="39"/>
        <v>49.2</v>
      </c>
      <c r="X283" s="150">
        <f t="shared" si="40"/>
        <v>9.8400000000000016</v>
      </c>
      <c r="Y283" s="160">
        <v>40</v>
      </c>
      <c r="Z283" s="144">
        <f t="shared" si="41"/>
        <v>32</v>
      </c>
      <c r="AA283" s="111"/>
      <c r="AB283" s="111"/>
    </row>
    <row r="284" spans="1:28" x14ac:dyDescent="0.3">
      <c r="A284" s="148">
        <v>278</v>
      </c>
      <c r="B284" s="140">
        <v>671478</v>
      </c>
      <c r="C284" s="141" t="s">
        <v>383</v>
      </c>
      <c r="D284" s="153">
        <v>7</v>
      </c>
      <c r="E284" s="153">
        <v>8</v>
      </c>
      <c r="F284" s="153">
        <v>6</v>
      </c>
      <c r="G284" s="153">
        <v>5</v>
      </c>
      <c r="H284" s="153">
        <v>8</v>
      </c>
      <c r="I284" s="145">
        <f t="shared" si="36"/>
        <v>34</v>
      </c>
      <c r="J284" s="145">
        <f t="shared" si="42"/>
        <v>5.0999999999999996</v>
      </c>
      <c r="K284" s="11">
        <v>2.5</v>
      </c>
      <c r="L284" s="11">
        <v>3</v>
      </c>
      <c r="M284" s="11">
        <v>4</v>
      </c>
      <c r="N284" s="11">
        <v>3.2</v>
      </c>
      <c r="O284" s="11">
        <v>4</v>
      </c>
      <c r="P284" s="146">
        <f t="shared" si="37"/>
        <v>16.7</v>
      </c>
      <c r="Q284" s="146">
        <f t="shared" si="38"/>
        <v>0.83499999999999996</v>
      </c>
      <c r="R284" s="108">
        <f t="shared" si="43"/>
        <v>1.175</v>
      </c>
      <c r="S284" s="108">
        <f t="shared" si="43"/>
        <v>1.35</v>
      </c>
      <c r="T284" s="108">
        <f t="shared" si="43"/>
        <v>1.0999999999999999</v>
      </c>
      <c r="U284" s="108">
        <f t="shared" si="43"/>
        <v>0.91</v>
      </c>
      <c r="V284" s="108">
        <f t="shared" si="43"/>
        <v>1.4</v>
      </c>
      <c r="W284" s="26">
        <f t="shared" si="39"/>
        <v>50.7</v>
      </c>
      <c r="X284" s="150">
        <f t="shared" si="40"/>
        <v>10.14</v>
      </c>
      <c r="Y284" s="160">
        <v>45</v>
      </c>
      <c r="Z284" s="144">
        <f t="shared" si="41"/>
        <v>36</v>
      </c>
      <c r="AA284" s="111"/>
      <c r="AB284" s="111"/>
    </row>
    <row r="285" spans="1:28" x14ac:dyDescent="0.3">
      <c r="A285" s="148">
        <v>279</v>
      </c>
      <c r="B285" s="140">
        <v>671479</v>
      </c>
      <c r="C285" s="141" t="s">
        <v>384</v>
      </c>
      <c r="D285" s="153">
        <v>11</v>
      </c>
      <c r="E285" s="153">
        <v>13</v>
      </c>
      <c r="F285" s="153">
        <v>12</v>
      </c>
      <c r="G285" s="153">
        <v>12</v>
      </c>
      <c r="H285" s="153">
        <v>11</v>
      </c>
      <c r="I285" s="145">
        <f t="shared" si="36"/>
        <v>59</v>
      </c>
      <c r="J285" s="145">
        <f t="shared" si="42"/>
        <v>8.85</v>
      </c>
      <c r="K285" s="11">
        <v>5</v>
      </c>
      <c r="L285" s="11">
        <v>4</v>
      </c>
      <c r="M285" s="11">
        <v>4.2</v>
      </c>
      <c r="N285" s="11">
        <v>3</v>
      </c>
      <c r="O285" s="11">
        <v>3.5</v>
      </c>
      <c r="P285" s="146">
        <f t="shared" si="37"/>
        <v>19.7</v>
      </c>
      <c r="Q285" s="146">
        <f t="shared" si="38"/>
        <v>0.98499999999999999</v>
      </c>
      <c r="R285" s="108">
        <f t="shared" si="43"/>
        <v>1.9</v>
      </c>
      <c r="S285" s="108">
        <f t="shared" si="43"/>
        <v>2.15</v>
      </c>
      <c r="T285" s="108">
        <f t="shared" si="43"/>
        <v>2.0099999999999998</v>
      </c>
      <c r="U285" s="108">
        <f t="shared" si="43"/>
        <v>1.9499999999999997</v>
      </c>
      <c r="V285" s="108">
        <f t="shared" si="43"/>
        <v>1.825</v>
      </c>
      <c r="W285" s="26">
        <f t="shared" si="39"/>
        <v>78.7</v>
      </c>
      <c r="X285" s="150">
        <f t="shared" si="40"/>
        <v>15.740000000000002</v>
      </c>
      <c r="Y285" s="160">
        <v>68</v>
      </c>
      <c r="Z285" s="144">
        <f t="shared" si="41"/>
        <v>54.400000000000006</v>
      </c>
      <c r="AA285" s="111"/>
      <c r="AB285" s="111"/>
    </row>
    <row r="286" spans="1:28" x14ac:dyDescent="0.3">
      <c r="A286" s="148">
        <v>280</v>
      </c>
      <c r="B286" s="140">
        <v>671480</v>
      </c>
      <c r="C286" s="141" t="s">
        <v>385</v>
      </c>
      <c r="D286" s="153">
        <v>11</v>
      </c>
      <c r="E286" s="153">
        <v>11</v>
      </c>
      <c r="F286" s="153">
        <v>10</v>
      </c>
      <c r="G286" s="153">
        <v>12</v>
      </c>
      <c r="H286" s="153">
        <v>14</v>
      </c>
      <c r="I286" s="145">
        <f t="shared" si="36"/>
        <v>58</v>
      </c>
      <c r="J286" s="145">
        <f t="shared" si="42"/>
        <v>8.6999999999999993</v>
      </c>
      <c r="K286" s="11">
        <v>5</v>
      </c>
      <c r="L286" s="11">
        <v>4.2</v>
      </c>
      <c r="M286" s="11">
        <v>4</v>
      </c>
      <c r="N286" s="11">
        <v>3.6</v>
      </c>
      <c r="O286" s="11">
        <v>4</v>
      </c>
      <c r="P286" s="146">
        <f t="shared" si="37"/>
        <v>20.8</v>
      </c>
      <c r="Q286" s="146">
        <f t="shared" si="38"/>
        <v>1.04</v>
      </c>
      <c r="R286" s="108">
        <f t="shared" si="43"/>
        <v>1.9</v>
      </c>
      <c r="S286" s="108">
        <f t="shared" si="43"/>
        <v>1.8599999999999999</v>
      </c>
      <c r="T286" s="108">
        <f t="shared" si="43"/>
        <v>1.7</v>
      </c>
      <c r="U286" s="108">
        <f t="shared" si="43"/>
        <v>1.9799999999999998</v>
      </c>
      <c r="V286" s="108">
        <f t="shared" si="43"/>
        <v>2.3000000000000003</v>
      </c>
      <c r="W286" s="26">
        <f t="shared" si="39"/>
        <v>78.8</v>
      </c>
      <c r="X286" s="150">
        <f t="shared" si="40"/>
        <v>15.76</v>
      </c>
      <c r="Y286" s="160">
        <v>57</v>
      </c>
      <c r="Z286" s="144">
        <f t="shared" si="41"/>
        <v>45.6</v>
      </c>
      <c r="AA286" s="111"/>
      <c r="AB286" s="111"/>
    </row>
    <row r="287" spans="1:28" x14ac:dyDescent="0.3">
      <c r="A287" s="148">
        <v>281</v>
      </c>
      <c r="B287" s="140">
        <v>671481</v>
      </c>
      <c r="C287" s="141" t="s">
        <v>386</v>
      </c>
      <c r="D287" s="153">
        <v>15</v>
      </c>
      <c r="E287" s="153">
        <v>16</v>
      </c>
      <c r="F287" s="153">
        <v>17</v>
      </c>
      <c r="G287" s="153">
        <v>15</v>
      </c>
      <c r="H287" s="153">
        <v>14</v>
      </c>
      <c r="I287" s="145">
        <f t="shared" si="36"/>
        <v>77</v>
      </c>
      <c r="J287" s="145">
        <f t="shared" si="42"/>
        <v>11.549999999999999</v>
      </c>
      <c r="K287" s="11">
        <v>4</v>
      </c>
      <c r="L287" s="11">
        <v>4.5</v>
      </c>
      <c r="M287" s="11">
        <v>5</v>
      </c>
      <c r="N287" s="11">
        <v>4</v>
      </c>
      <c r="O287" s="11">
        <v>3</v>
      </c>
      <c r="P287" s="146">
        <f t="shared" si="37"/>
        <v>20.5</v>
      </c>
      <c r="Q287" s="146">
        <f t="shared" si="38"/>
        <v>1.0250000000000001</v>
      </c>
      <c r="R287" s="108">
        <f t="shared" si="43"/>
        <v>2.4500000000000002</v>
      </c>
      <c r="S287" s="108">
        <f t="shared" si="43"/>
        <v>2.625</v>
      </c>
      <c r="T287" s="108">
        <f t="shared" si="43"/>
        <v>2.8</v>
      </c>
      <c r="U287" s="108">
        <f t="shared" si="43"/>
        <v>2.4500000000000002</v>
      </c>
      <c r="V287" s="108">
        <f t="shared" si="43"/>
        <v>2.25</v>
      </c>
      <c r="W287" s="26">
        <f t="shared" si="39"/>
        <v>97.5</v>
      </c>
      <c r="X287" s="150">
        <f t="shared" si="40"/>
        <v>19.5</v>
      </c>
      <c r="Y287" s="160">
        <v>75</v>
      </c>
      <c r="Z287" s="144">
        <f t="shared" si="41"/>
        <v>60</v>
      </c>
      <c r="AA287" s="111"/>
      <c r="AB287" s="111"/>
    </row>
    <row r="288" spans="1:28" x14ac:dyDescent="0.3">
      <c r="A288" s="148">
        <v>282</v>
      </c>
      <c r="B288" s="140">
        <v>671482</v>
      </c>
      <c r="C288" s="141" t="s">
        <v>387</v>
      </c>
      <c r="D288" s="153">
        <v>1</v>
      </c>
      <c r="E288" s="153">
        <v>3</v>
      </c>
      <c r="F288" s="153">
        <v>2</v>
      </c>
      <c r="G288" s="153">
        <v>3</v>
      </c>
      <c r="H288" s="153">
        <v>3</v>
      </c>
      <c r="I288" s="145">
        <f t="shared" si="36"/>
        <v>12</v>
      </c>
      <c r="J288" s="145">
        <f t="shared" si="42"/>
        <v>1.7999999999999998</v>
      </c>
      <c r="K288" s="11">
        <v>3</v>
      </c>
      <c r="L288" s="11">
        <v>1</v>
      </c>
      <c r="M288" s="11">
        <v>2.1</v>
      </c>
      <c r="N288" s="11">
        <v>2</v>
      </c>
      <c r="O288" s="11">
        <v>3</v>
      </c>
      <c r="P288" s="146">
        <f t="shared" si="37"/>
        <v>11.1</v>
      </c>
      <c r="Q288" s="146">
        <f t="shared" si="38"/>
        <v>0.55500000000000005</v>
      </c>
      <c r="R288" s="108">
        <f t="shared" si="43"/>
        <v>0.30000000000000004</v>
      </c>
      <c r="S288" s="108">
        <f t="shared" si="43"/>
        <v>0.49999999999999994</v>
      </c>
      <c r="T288" s="108">
        <f t="shared" si="43"/>
        <v>0.40500000000000003</v>
      </c>
      <c r="U288" s="108">
        <f t="shared" si="43"/>
        <v>0.54999999999999993</v>
      </c>
      <c r="V288" s="108">
        <f t="shared" si="43"/>
        <v>0.6</v>
      </c>
      <c r="W288" s="26">
        <f t="shared" si="39"/>
        <v>23.1</v>
      </c>
      <c r="X288" s="150">
        <f t="shared" si="40"/>
        <v>4.62</v>
      </c>
      <c r="Y288" s="160">
        <v>13</v>
      </c>
      <c r="Z288" s="144">
        <f t="shared" si="41"/>
        <v>10.4</v>
      </c>
      <c r="AA288" s="111"/>
      <c r="AB288" s="111"/>
    </row>
    <row r="289" spans="1:28" x14ac:dyDescent="0.3">
      <c r="A289" s="148">
        <v>283</v>
      </c>
      <c r="B289" s="140">
        <v>671483</v>
      </c>
      <c r="C289" s="141" t="s">
        <v>388</v>
      </c>
      <c r="D289" s="153">
        <v>7</v>
      </c>
      <c r="E289" s="153">
        <v>7</v>
      </c>
      <c r="F289" s="153">
        <v>8</v>
      </c>
      <c r="G289" s="153">
        <v>8</v>
      </c>
      <c r="H289" s="153">
        <v>9</v>
      </c>
      <c r="I289" s="145">
        <f t="shared" si="36"/>
        <v>39</v>
      </c>
      <c r="J289" s="145">
        <f t="shared" si="42"/>
        <v>5.85</v>
      </c>
      <c r="K289" s="11">
        <v>3</v>
      </c>
      <c r="L289" s="11">
        <v>2.2000000000000002</v>
      </c>
      <c r="M289" s="11">
        <v>3</v>
      </c>
      <c r="N289" s="11">
        <v>4</v>
      </c>
      <c r="O289" s="11">
        <v>4.2</v>
      </c>
      <c r="P289" s="146">
        <f t="shared" si="37"/>
        <v>16.399999999999999</v>
      </c>
      <c r="Q289" s="146">
        <f t="shared" si="38"/>
        <v>0.82</v>
      </c>
      <c r="R289" s="108">
        <f t="shared" si="43"/>
        <v>1.2000000000000002</v>
      </c>
      <c r="S289" s="108">
        <f t="shared" si="43"/>
        <v>1.1600000000000001</v>
      </c>
      <c r="T289" s="108">
        <f t="shared" si="43"/>
        <v>1.35</v>
      </c>
      <c r="U289" s="108">
        <f t="shared" si="43"/>
        <v>1.4</v>
      </c>
      <c r="V289" s="108">
        <f t="shared" si="43"/>
        <v>1.5599999999999998</v>
      </c>
      <c r="W289" s="26">
        <f t="shared" si="39"/>
        <v>55.4</v>
      </c>
      <c r="X289" s="150">
        <f t="shared" si="40"/>
        <v>11.08</v>
      </c>
      <c r="Y289" s="160">
        <v>45</v>
      </c>
      <c r="Z289" s="144">
        <f t="shared" si="41"/>
        <v>36</v>
      </c>
      <c r="AA289" s="111"/>
      <c r="AB289" s="111"/>
    </row>
    <row r="290" spans="1:28" x14ac:dyDescent="0.3">
      <c r="A290" s="148">
        <v>284</v>
      </c>
      <c r="B290" s="140">
        <v>671484</v>
      </c>
      <c r="C290" s="141" t="s">
        <v>389</v>
      </c>
      <c r="D290" s="153">
        <v>11</v>
      </c>
      <c r="E290" s="153">
        <v>14</v>
      </c>
      <c r="F290" s="153">
        <v>15</v>
      </c>
      <c r="G290" s="153">
        <v>12</v>
      </c>
      <c r="H290" s="153">
        <v>11</v>
      </c>
      <c r="I290" s="145">
        <f t="shared" si="36"/>
        <v>63</v>
      </c>
      <c r="J290" s="145">
        <f t="shared" si="42"/>
        <v>9.4499999999999993</v>
      </c>
      <c r="K290" s="11">
        <v>3.2</v>
      </c>
      <c r="L290" s="11">
        <v>2</v>
      </c>
      <c r="M290" s="11">
        <v>2</v>
      </c>
      <c r="N290" s="11">
        <v>5</v>
      </c>
      <c r="O290" s="11">
        <v>4</v>
      </c>
      <c r="P290" s="146">
        <f t="shared" si="37"/>
        <v>16.2</v>
      </c>
      <c r="Q290" s="146">
        <f t="shared" si="38"/>
        <v>0.81</v>
      </c>
      <c r="R290" s="108">
        <f t="shared" si="43"/>
        <v>1.81</v>
      </c>
      <c r="S290" s="108">
        <f t="shared" si="43"/>
        <v>2.2000000000000002</v>
      </c>
      <c r="T290" s="108">
        <f t="shared" si="43"/>
        <v>2.35</v>
      </c>
      <c r="U290" s="108">
        <f t="shared" si="43"/>
        <v>2.0499999999999998</v>
      </c>
      <c r="V290" s="108">
        <f t="shared" si="43"/>
        <v>1.8499999999999999</v>
      </c>
      <c r="W290" s="26">
        <f t="shared" si="39"/>
        <v>79.2</v>
      </c>
      <c r="X290" s="150">
        <f t="shared" si="40"/>
        <v>15.840000000000002</v>
      </c>
      <c r="Y290" s="160">
        <v>56</v>
      </c>
      <c r="Z290" s="144">
        <f t="shared" si="41"/>
        <v>44.800000000000004</v>
      </c>
      <c r="AA290" s="111"/>
      <c r="AB290" s="111"/>
    </row>
    <row r="291" spans="1:28" x14ac:dyDescent="0.3">
      <c r="A291" s="148">
        <v>285</v>
      </c>
      <c r="B291" s="140">
        <v>671485</v>
      </c>
      <c r="C291" s="141" t="s">
        <v>390</v>
      </c>
      <c r="D291" s="153">
        <v>2</v>
      </c>
      <c r="E291" s="153">
        <v>2</v>
      </c>
      <c r="F291" s="153">
        <v>3</v>
      </c>
      <c r="G291" s="153">
        <v>2</v>
      </c>
      <c r="H291" s="153">
        <v>1</v>
      </c>
      <c r="I291" s="145">
        <f t="shared" si="36"/>
        <v>10</v>
      </c>
      <c r="J291" s="145">
        <f t="shared" si="42"/>
        <v>1.5</v>
      </c>
      <c r="K291" s="11">
        <v>2</v>
      </c>
      <c r="L291" s="11">
        <v>2</v>
      </c>
      <c r="M291" s="11">
        <v>1</v>
      </c>
      <c r="N291" s="11">
        <v>2.2000000000000002</v>
      </c>
      <c r="O291" s="11">
        <v>3</v>
      </c>
      <c r="P291" s="146">
        <f t="shared" si="37"/>
        <v>10.199999999999999</v>
      </c>
      <c r="Q291" s="146">
        <f t="shared" si="38"/>
        <v>0.51</v>
      </c>
      <c r="R291" s="108">
        <f t="shared" si="43"/>
        <v>0.4</v>
      </c>
      <c r="S291" s="108">
        <f t="shared" si="43"/>
        <v>0.4</v>
      </c>
      <c r="T291" s="108">
        <f t="shared" si="43"/>
        <v>0.49999999999999994</v>
      </c>
      <c r="U291" s="108">
        <f t="shared" si="43"/>
        <v>0.41000000000000003</v>
      </c>
      <c r="V291" s="108">
        <f t="shared" si="43"/>
        <v>0.30000000000000004</v>
      </c>
      <c r="W291" s="26">
        <f t="shared" si="39"/>
        <v>20.2</v>
      </c>
      <c r="X291" s="150">
        <f t="shared" si="40"/>
        <v>4.04</v>
      </c>
      <c r="Y291" s="160">
        <v>17</v>
      </c>
      <c r="Z291" s="144">
        <f t="shared" si="41"/>
        <v>13.600000000000001</v>
      </c>
      <c r="AA291" s="111"/>
      <c r="AB291" s="111"/>
    </row>
    <row r="292" spans="1:28" x14ac:dyDescent="0.3">
      <c r="A292" s="148">
        <v>286</v>
      </c>
      <c r="B292" s="140">
        <v>671486</v>
      </c>
      <c r="C292" s="141" t="s">
        <v>391</v>
      </c>
      <c r="D292" s="153">
        <v>2</v>
      </c>
      <c r="E292" s="153">
        <v>3</v>
      </c>
      <c r="F292" s="153">
        <v>1</v>
      </c>
      <c r="G292" s="153">
        <v>3</v>
      </c>
      <c r="H292" s="153">
        <v>2</v>
      </c>
      <c r="I292" s="145">
        <f t="shared" si="36"/>
        <v>11</v>
      </c>
      <c r="J292" s="145">
        <f t="shared" si="42"/>
        <v>1.65</v>
      </c>
      <c r="K292" s="11">
        <v>3</v>
      </c>
      <c r="L292" s="11">
        <v>2</v>
      </c>
      <c r="M292" s="11">
        <v>1.2</v>
      </c>
      <c r="N292" s="11">
        <v>2</v>
      </c>
      <c r="O292" s="11">
        <v>1</v>
      </c>
      <c r="P292" s="146">
        <f t="shared" si="37"/>
        <v>9.1999999999999993</v>
      </c>
      <c r="Q292" s="146">
        <f t="shared" si="38"/>
        <v>0.45999999999999996</v>
      </c>
      <c r="R292" s="108">
        <f t="shared" si="43"/>
        <v>0.45</v>
      </c>
      <c r="S292" s="108">
        <f t="shared" si="43"/>
        <v>0.54999999999999993</v>
      </c>
      <c r="T292" s="108">
        <f t="shared" si="43"/>
        <v>0.21</v>
      </c>
      <c r="U292" s="108">
        <f t="shared" si="43"/>
        <v>0.54999999999999993</v>
      </c>
      <c r="V292" s="108">
        <f t="shared" si="43"/>
        <v>0.35</v>
      </c>
      <c r="W292" s="26">
        <f t="shared" si="39"/>
        <v>20.2</v>
      </c>
      <c r="X292" s="150">
        <f t="shared" si="40"/>
        <v>4.04</v>
      </c>
      <c r="Y292" s="160">
        <v>4</v>
      </c>
      <c r="Z292" s="144">
        <f t="shared" si="41"/>
        <v>3.2</v>
      </c>
      <c r="AA292" s="111"/>
      <c r="AB292" s="111"/>
    </row>
    <row r="293" spans="1:28" x14ac:dyDescent="0.3">
      <c r="A293" s="148">
        <v>287</v>
      </c>
      <c r="B293" s="140">
        <v>671487</v>
      </c>
      <c r="C293" s="141" t="s">
        <v>392</v>
      </c>
      <c r="D293" s="153">
        <v>4</v>
      </c>
      <c r="E293" s="153">
        <v>3</v>
      </c>
      <c r="F293" s="153">
        <v>2</v>
      </c>
      <c r="G293" s="153">
        <v>1</v>
      </c>
      <c r="H293" s="153">
        <v>3</v>
      </c>
      <c r="I293" s="145">
        <f t="shared" ref="I293:I356" si="44">SUM(D293:H293)</f>
        <v>13</v>
      </c>
      <c r="J293" s="145">
        <f t="shared" si="42"/>
        <v>1.95</v>
      </c>
      <c r="K293" s="11">
        <v>2.2000000000000002</v>
      </c>
      <c r="L293" s="11">
        <v>3</v>
      </c>
      <c r="M293" s="11">
        <v>2.1</v>
      </c>
      <c r="N293" s="11">
        <v>3</v>
      </c>
      <c r="O293" s="11">
        <v>2.2000000000000002</v>
      </c>
      <c r="P293" s="146">
        <f t="shared" si="37"/>
        <v>12.5</v>
      </c>
      <c r="Q293" s="146">
        <f t="shared" si="38"/>
        <v>0.625</v>
      </c>
      <c r="R293" s="108">
        <f t="shared" si="43"/>
        <v>0.71</v>
      </c>
      <c r="S293" s="108">
        <f t="shared" si="43"/>
        <v>0.6</v>
      </c>
      <c r="T293" s="108">
        <f t="shared" si="43"/>
        <v>0.40500000000000003</v>
      </c>
      <c r="U293" s="108">
        <f t="shared" si="43"/>
        <v>0.30000000000000004</v>
      </c>
      <c r="V293" s="108">
        <f t="shared" si="43"/>
        <v>0.55999999999999994</v>
      </c>
      <c r="W293" s="26">
        <f t="shared" si="39"/>
        <v>25.5</v>
      </c>
      <c r="X293" s="150">
        <f t="shared" si="40"/>
        <v>5.1000000000000005</v>
      </c>
      <c r="Y293" s="160">
        <v>13</v>
      </c>
      <c r="Z293" s="144">
        <f t="shared" si="41"/>
        <v>10.4</v>
      </c>
      <c r="AA293" s="111"/>
      <c r="AB293" s="111"/>
    </row>
    <row r="294" spans="1:28" x14ac:dyDescent="0.3">
      <c r="A294" s="148">
        <v>288</v>
      </c>
      <c r="B294" s="140">
        <v>671488</v>
      </c>
      <c r="C294" s="141" t="s">
        <v>393</v>
      </c>
      <c r="D294" s="153">
        <v>6</v>
      </c>
      <c r="E294" s="153">
        <v>6</v>
      </c>
      <c r="F294" s="153">
        <v>5</v>
      </c>
      <c r="G294" s="153">
        <v>5</v>
      </c>
      <c r="H294" s="153">
        <v>7</v>
      </c>
      <c r="I294" s="145">
        <f t="shared" si="44"/>
        <v>29</v>
      </c>
      <c r="J294" s="145">
        <f t="shared" si="42"/>
        <v>4.3499999999999996</v>
      </c>
      <c r="K294" s="146">
        <v>3</v>
      </c>
      <c r="L294" s="146" t="s">
        <v>460</v>
      </c>
      <c r="M294" s="146">
        <v>3</v>
      </c>
      <c r="N294" s="146">
        <v>1</v>
      </c>
      <c r="O294" s="146">
        <v>2.4</v>
      </c>
      <c r="P294" s="146">
        <f t="shared" si="37"/>
        <v>9.4</v>
      </c>
      <c r="Q294" s="146">
        <f t="shared" si="38"/>
        <v>0.47000000000000003</v>
      </c>
      <c r="R294" s="108">
        <f t="shared" si="43"/>
        <v>1.0499999999999998</v>
      </c>
      <c r="S294" s="108" t="e">
        <f t="shared" si="43"/>
        <v>#VALUE!</v>
      </c>
      <c r="T294" s="108">
        <f t="shared" si="43"/>
        <v>0.9</v>
      </c>
      <c r="U294" s="108">
        <f t="shared" si="43"/>
        <v>0.8</v>
      </c>
      <c r="V294" s="108">
        <f t="shared" si="43"/>
        <v>1.17</v>
      </c>
      <c r="W294" s="26">
        <f t="shared" si="39"/>
        <v>38.4</v>
      </c>
      <c r="X294" s="150">
        <f t="shared" si="40"/>
        <v>7.68</v>
      </c>
      <c r="Y294" s="160">
        <v>40</v>
      </c>
      <c r="Z294" s="144">
        <f t="shared" si="41"/>
        <v>32</v>
      </c>
      <c r="AA294" s="111"/>
      <c r="AB294" s="111"/>
    </row>
    <row r="295" spans="1:28" x14ac:dyDescent="0.3">
      <c r="A295" s="148">
        <v>289</v>
      </c>
      <c r="B295" s="140">
        <v>671489</v>
      </c>
      <c r="C295" s="141" t="s">
        <v>394</v>
      </c>
      <c r="D295" s="153">
        <v>3</v>
      </c>
      <c r="E295" s="153">
        <v>4</v>
      </c>
      <c r="F295" s="153">
        <v>3</v>
      </c>
      <c r="G295" s="153">
        <v>4</v>
      </c>
      <c r="H295" s="153">
        <v>5</v>
      </c>
      <c r="I295" s="145">
        <f t="shared" si="44"/>
        <v>19</v>
      </c>
      <c r="J295" s="145">
        <f t="shared" si="42"/>
        <v>2.85</v>
      </c>
      <c r="K295" s="146">
        <v>3</v>
      </c>
      <c r="L295" s="146">
        <v>3.2</v>
      </c>
      <c r="M295" s="146">
        <v>4</v>
      </c>
      <c r="N295" s="146">
        <v>2</v>
      </c>
      <c r="O295" s="146">
        <v>2</v>
      </c>
      <c r="P295" s="146">
        <f t="shared" si="37"/>
        <v>14.2</v>
      </c>
      <c r="Q295" s="146">
        <f t="shared" si="38"/>
        <v>0.71</v>
      </c>
      <c r="R295" s="108">
        <f t="shared" si="43"/>
        <v>0.6</v>
      </c>
      <c r="S295" s="108">
        <f t="shared" si="43"/>
        <v>0.76</v>
      </c>
      <c r="T295" s="108">
        <f t="shared" si="43"/>
        <v>0.64999999999999991</v>
      </c>
      <c r="U295" s="108">
        <f t="shared" si="43"/>
        <v>0.7</v>
      </c>
      <c r="V295" s="108">
        <f t="shared" si="43"/>
        <v>0.85</v>
      </c>
      <c r="W295" s="26">
        <f t="shared" si="39"/>
        <v>33.200000000000003</v>
      </c>
      <c r="X295" s="150">
        <f t="shared" si="40"/>
        <v>6.6400000000000006</v>
      </c>
      <c r="Y295" s="160">
        <v>23</v>
      </c>
      <c r="Z295" s="144">
        <f t="shared" si="41"/>
        <v>18.400000000000002</v>
      </c>
      <c r="AA295" s="111"/>
      <c r="AB295" s="111"/>
    </row>
    <row r="296" spans="1:28" x14ac:dyDescent="0.3">
      <c r="A296" s="148">
        <v>290</v>
      </c>
      <c r="B296" s="140">
        <v>671490</v>
      </c>
      <c r="C296" s="141" t="s">
        <v>395</v>
      </c>
      <c r="D296" s="153">
        <v>3</v>
      </c>
      <c r="E296" s="153">
        <v>4</v>
      </c>
      <c r="F296" s="153">
        <v>3</v>
      </c>
      <c r="G296" s="153">
        <v>2</v>
      </c>
      <c r="H296" s="153">
        <v>1</v>
      </c>
      <c r="I296" s="145">
        <f t="shared" si="44"/>
        <v>13</v>
      </c>
      <c r="J296" s="145">
        <f t="shared" si="42"/>
        <v>1.95</v>
      </c>
      <c r="K296" s="146">
        <v>3</v>
      </c>
      <c r="L296" s="146">
        <v>2</v>
      </c>
      <c r="M296" s="146">
        <v>2.1</v>
      </c>
      <c r="N296" s="146">
        <v>2</v>
      </c>
      <c r="O296" s="146">
        <v>2.4</v>
      </c>
      <c r="P296" s="146">
        <f t="shared" si="37"/>
        <v>11.5</v>
      </c>
      <c r="Q296" s="146">
        <f t="shared" si="38"/>
        <v>0.57500000000000007</v>
      </c>
      <c r="R296" s="108">
        <f t="shared" si="43"/>
        <v>0.6</v>
      </c>
      <c r="S296" s="108">
        <f t="shared" si="43"/>
        <v>0.7</v>
      </c>
      <c r="T296" s="108">
        <f t="shared" si="43"/>
        <v>0.55499999999999994</v>
      </c>
      <c r="U296" s="108">
        <f t="shared" si="43"/>
        <v>0.4</v>
      </c>
      <c r="V296" s="108">
        <f t="shared" si="43"/>
        <v>0.27</v>
      </c>
      <c r="W296" s="26">
        <f t="shared" si="39"/>
        <v>24.5</v>
      </c>
      <c r="X296" s="150">
        <f t="shared" si="40"/>
        <v>4.9000000000000004</v>
      </c>
      <c r="Y296" s="160">
        <v>4</v>
      </c>
      <c r="Z296" s="144">
        <f t="shared" si="41"/>
        <v>3.2</v>
      </c>
      <c r="AA296" s="111"/>
      <c r="AB296" s="111"/>
    </row>
    <row r="297" spans="1:28" x14ac:dyDescent="0.3">
      <c r="A297" s="148">
        <v>291</v>
      </c>
      <c r="B297" s="140">
        <v>671491</v>
      </c>
      <c r="C297" s="141" t="s">
        <v>396</v>
      </c>
      <c r="D297" s="153">
        <v>4</v>
      </c>
      <c r="E297" s="153">
        <v>4</v>
      </c>
      <c r="F297" s="153">
        <v>3</v>
      </c>
      <c r="G297" s="153">
        <v>2</v>
      </c>
      <c r="H297" s="153">
        <v>1</v>
      </c>
      <c r="I297" s="145">
        <f t="shared" si="44"/>
        <v>14</v>
      </c>
      <c r="J297" s="145">
        <f t="shared" si="42"/>
        <v>2.1</v>
      </c>
      <c r="K297" s="146">
        <v>2</v>
      </c>
      <c r="L297" s="146">
        <v>1</v>
      </c>
      <c r="M297" s="146">
        <v>2.4</v>
      </c>
      <c r="N297" s="146">
        <v>2</v>
      </c>
      <c r="O297" s="146">
        <v>3</v>
      </c>
      <c r="P297" s="146">
        <f t="shared" si="37"/>
        <v>10.4</v>
      </c>
      <c r="Q297" s="146">
        <f t="shared" si="38"/>
        <v>0.52</v>
      </c>
      <c r="R297" s="108">
        <f t="shared" si="43"/>
        <v>0.7</v>
      </c>
      <c r="S297" s="108">
        <f t="shared" si="43"/>
        <v>0.65</v>
      </c>
      <c r="T297" s="108">
        <f t="shared" si="43"/>
        <v>0.56999999999999995</v>
      </c>
      <c r="U297" s="108">
        <f t="shared" si="43"/>
        <v>0.4</v>
      </c>
      <c r="V297" s="108">
        <f t="shared" si="43"/>
        <v>0.30000000000000004</v>
      </c>
      <c r="W297" s="26">
        <f t="shared" si="39"/>
        <v>24.4</v>
      </c>
      <c r="X297" s="150">
        <f t="shared" si="40"/>
        <v>4.88</v>
      </c>
      <c r="Y297" s="160">
        <v>4</v>
      </c>
      <c r="Z297" s="144">
        <f t="shared" si="41"/>
        <v>3.2</v>
      </c>
      <c r="AA297" s="111"/>
      <c r="AB297" s="111"/>
    </row>
    <row r="298" spans="1:28" x14ac:dyDescent="0.3">
      <c r="A298" s="148">
        <v>292</v>
      </c>
      <c r="B298" s="140">
        <v>671492</v>
      </c>
      <c r="C298" s="141" t="s">
        <v>397</v>
      </c>
      <c r="D298" s="153">
        <v>3</v>
      </c>
      <c r="E298" s="153">
        <v>2</v>
      </c>
      <c r="F298" s="153">
        <v>2</v>
      </c>
      <c r="G298" s="153">
        <v>2</v>
      </c>
      <c r="H298" s="153">
        <v>1</v>
      </c>
      <c r="I298" s="145">
        <f t="shared" si="44"/>
        <v>10</v>
      </c>
      <c r="J298" s="145">
        <f t="shared" si="42"/>
        <v>1.5</v>
      </c>
      <c r="K298" s="146">
        <v>3</v>
      </c>
      <c r="L298" s="146">
        <v>4</v>
      </c>
      <c r="M298" s="146">
        <v>2.1</v>
      </c>
      <c r="N298" s="146">
        <v>1</v>
      </c>
      <c r="O298" s="146">
        <v>2.6</v>
      </c>
      <c r="P298" s="146">
        <f t="shared" si="37"/>
        <v>12.7</v>
      </c>
      <c r="Q298" s="146">
        <f t="shared" si="38"/>
        <v>0.63500000000000001</v>
      </c>
      <c r="R298" s="108">
        <f t="shared" si="43"/>
        <v>0.6</v>
      </c>
      <c r="S298" s="108">
        <f t="shared" si="43"/>
        <v>0.5</v>
      </c>
      <c r="T298" s="108">
        <f t="shared" si="43"/>
        <v>0.40500000000000003</v>
      </c>
      <c r="U298" s="108">
        <f t="shared" si="43"/>
        <v>0.35</v>
      </c>
      <c r="V298" s="108">
        <f t="shared" si="43"/>
        <v>0.28000000000000003</v>
      </c>
      <c r="W298" s="26">
        <f t="shared" si="39"/>
        <v>22.7</v>
      </c>
      <c r="X298" s="150">
        <f t="shared" si="40"/>
        <v>4.54</v>
      </c>
      <c r="Y298" s="160">
        <v>7</v>
      </c>
      <c r="Z298" s="144">
        <f t="shared" si="41"/>
        <v>5.6000000000000005</v>
      </c>
      <c r="AA298" s="111"/>
      <c r="AB298" s="111"/>
    </row>
    <row r="299" spans="1:28" x14ac:dyDescent="0.3">
      <c r="A299" s="148">
        <v>293</v>
      </c>
      <c r="B299" s="140">
        <v>671493</v>
      </c>
      <c r="C299" s="141" t="s">
        <v>398</v>
      </c>
      <c r="D299" s="153">
        <v>2</v>
      </c>
      <c r="E299" s="153">
        <v>1</v>
      </c>
      <c r="F299" s="153">
        <v>4</v>
      </c>
      <c r="G299" s="153">
        <v>2</v>
      </c>
      <c r="H299" s="153">
        <v>5</v>
      </c>
      <c r="I299" s="145">
        <f t="shared" si="44"/>
        <v>14</v>
      </c>
      <c r="J299" s="145">
        <f t="shared" si="42"/>
        <v>2.1</v>
      </c>
      <c r="K299" s="146">
        <v>3</v>
      </c>
      <c r="L299" s="146">
        <v>4</v>
      </c>
      <c r="M299" s="146">
        <v>2.1</v>
      </c>
      <c r="N299" s="146">
        <v>3</v>
      </c>
      <c r="O299" s="146">
        <v>2</v>
      </c>
      <c r="P299" s="146">
        <f t="shared" si="37"/>
        <v>14.1</v>
      </c>
      <c r="Q299" s="146">
        <f t="shared" si="38"/>
        <v>0.70500000000000007</v>
      </c>
      <c r="R299" s="108">
        <f t="shared" si="43"/>
        <v>0.45</v>
      </c>
      <c r="S299" s="108">
        <f t="shared" si="43"/>
        <v>0.35</v>
      </c>
      <c r="T299" s="108">
        <f t="shared" si="43"/>
        <v>0.70499999999999996</v>
      </c>
      <c r="U299" s="108">
        <f t="shared" si="43"/>
        <v>0.45</v>
      </c>
      <c r="V299" s="108">
        <f t="shared" si="43"/>
        <v>0.85</v>
      </c>
      <c r="W299" s="26">
        <f t="shared" si="39"/>
        <v>28.1</v>
      </c>
      <c r="X299" s="150">
        <f t="shared" si="40"/>
        <v>5.620000000000001</v>
      </c>
      <c r="Y299" s="160">
        <v>7</v>
      </c>
      <c r="Z299" s="144">
        <f t="shared" si="41"/>
        <v>5.6000000000000005</v>
      </c>
      <c r="AA299" s="111"/>
      <c r="AB299" s="111"/>
    </row>
    <row r="300" spans="1:28" x14ac:dyDescent="0.3">
      <c r="A300" s="148">
        <v>294</v>
      </c>
      <c r="B300" s="140">
        <v>671494</v>
      </c>
      <c r="C300" s="141" t="s">
        <v>399</v>
      </c>
      <c r="D300" s="153">
        <v>1</v>
      </c>
      <c r="E300" s="153">
        <v>4</v>
      </c>
      <c r="F300" s="153">
        <v>3</v>
      </c>
      <c r="G300" s="153">
        <v>3</v>
      </c>
      <c r="H300" s="153">
        <v>2</v>
      </c>
      <c r="I300" s="145">
        <f t="shared" si="44"/>
        <v>13</v>
      </c>
      <c r="J300" s="145">
        <f t="shared" si="42"/>
        <v>1.95</v>
      </c>
      <c r="K300" s="146">
        <v>2</v>
      </c>
      <c r="L300" s="146">
        <v>1</v>
      </c>
      <c r="M300" s="146">
        <v>3</v>
      </c>
      <c r="N300" s="146">
        <v>3.1</v>
      </c>
      <c r="O300" s="146">
        <v>2</v>
      </c>
      <c r="P300" s="146">
        <f t="shared" si="37"/>
        <v>11.1</v>
      </c>
      <c r="Q300" s="146">
        <f t="shared" si="38"/>
        <v>0.55500000000000005</v>
      </c>
      <c r="R300" s="108">
        <f t="shared" si="43"/>
        <v>0.25</v>
      </c>
      <c r="S300" s="108">
        <f t="shared" si="43"/>
        <v>0.65</v>
      </c>
      <c r="T300" s="108">
        <f t="shared" si="43"/>
        <v>0.6</v>
      </c>
      <c r="U300" s="108">
        <f t="shared" si="43"/>
        <v>0.60499999999999998</v>
      </c>
      <c r="V300" s="108">
        <f t="shared" si="43"/>
        <v>0.4</v>
      </c>
      <c r="W300" s="26">
        <f t="shared" si="39"/>
        <v>24.1</v>
      </c>
      <c r="X300" s="150">
        <f t="shared" si="40"/>
        <v>4.82</v>
      </c>
      <c r="Y300" s="160">
        <v>3</v>
      </c>
      <c r="Z300" s="144">
        <f t="shared" si="41"/>
        <v>2.4000000000000004</v>
      </c>
      <c r="AA300" s="111"/>
      <c r="AB300" s="111"/>
    </row>
    <row r="301" spans="1:28" x14ac:dyDescent="0.3">
      <c r="A301" s="148">
        <v>295</v>
      </c>
      <c r="B301" s="140">
        <v>671495</v>
      </c>
      <c r="C301" s="141" t="s">
        <v>400</v>
      </c>
      <c r="D301" s="153">
        <v>2</v>
      </c>
      <c r="E301" s="153">
        <v>3</v>
      </c>
      <c r="F301" s="153">
        <v>2</v>
      </c>
      <c r="G301" s="153">
        <v>2</v>
      </c>
      <c r="H301" s="153">
        <v>4</v>
      </c>
      <c r="I301" s="145">
        <f t="shared" si="44"/>
        <v>13</v>
      </c>
      <c r="J301" s="145">
        <f t="shared" si="42"/>
        <v>1.95</v>
      </c>
      <c r="K301" s="146">
        <v>2</v>
      </c>
      <c r="L301" s="146">
        <v>4</v>
      </c>
      <c r="M301" s="146">
        <v>3</v>
      </c>
      <c r="N301" s="146">
        <v>2.1</v>
      </c>
      <c r="O301" s="146">
        <v>3</v>
      </c>
      <c r="P301" s="146">
        <f t="shared" si="37"/>
        <v>14.1</v>
      </c>
      <c r="Q301" s="146">
        <f t="shared" si="38"/>
        <v>0.70500000000000007</v>
      </c>
      <c r="R301" s="108">
        <f t="shared" si="43"/>
        <v>0.4</v>
      </c>
      <c r="S301" s="108">
        <f t="shared" si="43"/>
        <v>0.64999999999999991</v>
      </c>
      <c r="T301" s="108">
        <f t="shared" si="43"/>
        <v>0.45</v>
      </c>
      <c r="U301" s="108">
        <f t="shared" si="43"/>
        <v>0.40500000000000003</v>
      </c>
      <c r="V301" s="108">
        <f t="shared" si="43"/>
        <v>0.75</v>
      </c>
      <c r="W301" s="26">
        <f t="shared" si="39"/>
        <v>27.1</v>
      </c>
      <c r="X301" s="150">
        <f t="shared" si="40"/>
        <v>5.4200000000000008</v>
      </c>
      <c r="Y301" s="160">
        <v>2</v>
      </c>
      <c r="Z301" s="144">
        <f t="shared" si="41"/>
        <v>1.6</v>
      </c>
      <c r="AA301" s="111"/>
      <c r="AB301" s="111"/>
    </row>
    <row r="302" spans="1:28" x14ac:dyDescent="0.3">
      <c r="A302" s="148">
        <v>296</v>
      </c>
      <c r="B302" s="140">
        <v>671496</v>
      </c>
      <c r="C302" s="141" t="s">
        <v>401</v>
      </c>
      <c r="D302" s="153">
        <v>1</v>
      </c>
      <c r="E302" s="153">
        <v>4</v>
      </c>
      <c r="F302" s="153">
        <v>3</v>
      </c>
      <c r="G302" s="153">
        <v>5</v>
      </c>
      <c r="H302" s="153">
        <v>1</v>
      </c>
      <c r="I302" s="145">
        <f t="shared" si="44"/>
        <v>14</v>
      </c>
      <c r="J302" s="145">
        <f t="shared" si="42"/>
        <v>2.1</v>
      </c>
      <c r="K302" s="146">
        <v>2</v>
      </c>
      <c r="L302" s="146">
        <v>2</v>
      </c>
      <c r="M302" s="146">
        <v>3</v>
      </c>
      <c r="N302" s="146">
        <v>1</v>
      </c>
      <c r="O302" s="146">
        <v>2.1</v>
      </c>
      <c r="P302" s="146">
        <f t="shared" si="37"/>
        <v>10.1</v>
      </c>
      <c r="Q302" s="146">
        <f t="shared" si="38"/>
        <v>0.505</v>
      </c>
      <c r="R302" s="108">
        <f t="shared" si="43"/>
        <v>0.25</v>
      </c>
      <c r="S302" s="108">
        <f t="shared" si="43"/>
        <v>0.7</v>
      </c>
      <c r="T302" s="108">
        <f t="shared" si="43"/>
        <v>0.6</v>
      </c>
      <c r="U302" s="108">
        <f t="shared" si="43"/>
        <v>0.8</v>
      </c>
      <c r="V302" s="108">
        <f t="shared" si="43"/>
        <v>0.255</v>
      </c>
      <c r="W302" s="26">
        <f t="shared" si="39"/>
        <v>24.1</v>
      </c>
      <c r="X302" s="150">
        <f t="shared" si="40"/>
        <v>4.82</v>
      </c>
      <c r="Y302" s="160">
        <v>0</v>
      </c>
      <c r="Z302" s="144">
        <f t="shared" si="41"/>
        <v>0</v>
      </c>
      <c r="AA302" s="111"/>
      <c r="AB302" s="111"/>
    </row>
    <row r="303" spans="1:28" x14ac:dyDescent="0.3">
      <c r="A303" s="148">
        <v>297</v>
      </c>
      <c r="B303" s="140">
        <v>671497</v>
      </c>
      <c r="C303" s="141" t="s">
        <v>402</v>
      </c>
      <c r="D303" s="153">
        <v>2</v>
      </c>
      <c r="E303" s="153">
        <v>1</v>
      </c>
      <c r="F303" s="153">
        <v>2</v>
      </c>
      <c r="G303" s="153">
        <v>2</v>
      </c>
      <c r="H303" s="153">
        <v>1</v>
      </c>
      <c r="I303" s="145">
        <f t="shared" si="44"/>
        <v>8</v>
      </c>
      <c r="J303" s="145">
        <f t="shared" si="42"/>
        <v>1.2</v>
      </c>
      <c r="K303" s="146">
        <v>0</v>
      </c>
      <c r="L303" s="146">
        <v>2</v>
      </c>
      <c r="M303" s="146">
        <v>1</v>
      </c>
      <c r="N303" s="146">
        <v>2.1</v>
      </c>
      <c r="O303" s="146">
        <v>3</v>
      </c>
      <c r="P303" s="146">
        <f t="shared" si="37"/>
        <v>8.1</v>
      </c>
      <c r="Q303" s="146">
        <f t="shared" si="38"/>
        <v>0.40500000000000003</v>
      </c>
      <c r="R303" s="108">
        <f t="shared" si="43"/>
        <v>0.3</v>
      </c>
      <c r="S303" s="108">
        <f t="shared" si="43"/>
        <v>0.25</v>
      </c>
      <c r="T303" s="108">
        <f t="shared" si="43"/>
        <v>0.35</v>
      </c>
      <c r="U303" s="108">
        <f t="shared" si="43"/>
        <v>0.40500000000000003</v>
      </c>
      <c r="V303" s="108">
        <f t="shared" si="43"/>
        <v>0.30000000000000004</v>
      </c>
      <c r="W303" s="26">
        <f t="shared" si="39"/>
        <v>16.100000000000001</v>
      </c>
      <c r="X303" s="150">
        <f t="shared" si="40"/>
        <v>3.2200000000000006</v>
      </c>
      <c r="Y303" s="160">
        <v>8</v>
      </c>
      <c r="Z303" s="144">
        <f t="shared" si="41"/>
        <v>6.4</v>
      </c>
      <c r="AA303" s="111"/>
      <c r="AB303" s="111"/>
    </row>
    <row r="304" spans="1:28" x14ac:dyDescent="0.3">
      <c r="A304" s="148">
        <v>298</v>
      </c>
      <c r="B304" s="140">
        <v>671498</v>
      </c>
      <c r="C304" s="141" t="s">
        <v>403</v>
      </c>
      <c r="D304" s="153">
        <v>2</v>
      </c>
      <c r="E304" s="153">
        <v>2</v>
      </c>
      <c r="F304" s="153">
        <v>3</v>
      </c>
      <c r="G304" s="153">
        <v>2</v>
      </c>
      <c r="H304" s="153">
        <v>1</v>
      </c>
      <c r="I304" s="145">
        <f t="shared" si="44"/>
        <v>10</v>
      </c>
      <c r="J304" s="145">
        <f t="shared" si="42"/>
        <v>1.5</v>
      </c>
      <c r="K304" s="146">
        <v>2.1</v>
      </c>
      <c r="L304" s="146">
        <v>2</v>
      </c>
      <c r="M304" s="146">
        <v>3</v>
      </c>
      <c r="N304" s="146">
        <v>1</v>
      </c>
      <c r="O304" s="146">
        <v>2.2000000000000002</v>
      </c>
      <c r="P304" s="146">
        <f t="shared" si="37"/>
        <v>10.3</v>
      </c>
      <c r="Q304" s="146">
        <f t="shared" si="38"/>
        <v>0.51500000000000001</v>
      </c>
      <c r="R304" s="108">
        <f t="shared" si="43"/>
        <v>0.40500000000000003</v>
      </c>
      <c r="S304" s="108">
        <f t="shared" si="43"/>
        <v>0.4</v>
      </c>
      <c r="T304" s="108">
        <f t="shared" si="43"/>
        <v>0.6</v>
      </c>
      <c r="U304" s="108">
        <f t="shared" si="43"/>
        <v>0.35</v>
      </c>
      <c r="V304" s="108">
        <f t="shared" si="43"/>
        <v>0.26</v>
      </c>
      <c r="W304" s="26">
        <f t="shared" si="39"/>
        <v>20.3</v>
      </c>
      <c r="X304" s="150">
        <f t="shared" si="40"/>
        <v>4.0600000000000005</v>
      </c>
      <c r="Y304" s="160">
        <v>14</v>
      </c>
      <c r="Z304" s="144">
        <f t="shared" si="41"/>
        <v>11.200000000000001</v>
      </c>
      <c r="AA304" s="111"/>
      <c r="AB304" s="111"/>
    </row>
    <row r="305" spans="1:28" x14ac:dyDescent="0.3">
      <c r="A305" s="148">
        <v>299</v>
      </c>
      <c r="B305" s="140">
        <v>671499</v>
      </c>
      <c r="C305" s="141" t="s">
        <v>404</v>
      </c>
      <c r="D305" s="153">
        <v>9</v>
      </c>
      <c r="E305" s="153">
        <v>7</v>
      </c>
      <c r="F305" s="153">
        <v>8</v>
      </c>
      <c r="G305" s="153">
        <v>6</v>
      </c>
      <c r="H305" s="153">
        <v>9</v>
      </c>
      <c r="I305" s="145">
        <f t="shared" si="44"/>
        <v>39</v>
      </c>
      <c r="J305" s="145">
        <f t="shared" si="42"/>
        <v>5.85</v>
      </c>
      <c r="K305" s="146">
        <v>4</v>
      </c>
      <c r="L305" s="146">
        <v>4.2</v>
      </c>
      <c r="M305" s="146">
        <v>3</v>
      </c>
      <c r="N305" s="146">
        <v>4</v>
      </c>
      <c r="O305" s="146">
        <v>2</v>
      </c>
      <c r="P305" s="146">
        <f t="shared" si="37"/>
        <v>17.2</v>
      </c>
      <c r="Q305" s="146">
        <f t="shared" si="38"/>
        <v>0.86</v>
      </c>
      <c r="R305" s="108">
        <f t="shared" si="43"/>
        <v>1.5499999999999998</v>
      </c>
      <c r="S305" s="108">
        <f t="shared" si="43"/>
        <v>1.26</v>
      </c>
      <c r="T305" s="108">
        <f t="shared" si="43"/>
        <v>1.35</v>
      </c>
      <c r="U305" s="108">
        <f t="shared" si="43"/>
        <v>1.0999999999999999</v>
      </c>
      <c r="V305" s="108">
        <f t="shared" si="43"/>
        <v>1.45</v>
      </c>
      <c r="W305" s="26">
        <f t="shared" si="39"/>
        <v>56.2</v>
      </c>
      <c r="X305" s="150">
        <f t="shared" si="40"/>
        <v>11.240000000000002</v>
      </c>
      <c r="Y305" s="160">
        <v>41</v>
      </c>
      <c r="Z305" s="144">
        <f t="shared" si="41"/>
        <v>32.800000000000004</v>
      </c>
      <c r="AA305" s="111"/>
      <c r="AB305" s="111"/>
    </row>
    <row r="306" spans="1:28" x14ac:dyDescent="0.3">
      <c r="A306" s="148">
        <v>300</v>
      </c>
      <c r="B306" s="140">
        <v>671500</v>
      </c>
      <c r="C306" s="141" t="s">
        <v>405</v>
      </c>
      <c r="D306" s="153">
        <v>7</v>
      </c>
      <c r="E306" s="153">
        <v>8</v>
      </c>
      <c r="F306" s="153">
        <v>9</v>
      </c>
      <c r="G306" s="153">
        <v>7</v>
      </c>
      <c r="H306" s="153">
        <v>8</v>
      </c>
      <c r="I306" s="145">
        <f t="shared" si="44"/>
        <v>39</v>
      </c>
      <c r="J306" s="145">
        <f t="shared" si="42"/>
        <v>5.85</v>
      </c>
      <c r="K306" s="146">
        <v>4</v>
      </c>
      <c r="L306" s="146">
        <v>3.6</v>
      </c>
      <c r="M306" s="146">
        <v>4</v>
      </c>
      <c r="N306" s="146">
        <v>3</v>
      </c>
      <c r="O306" s="146">
        <v>4.2</v>
      </c>
      <c r="P306" s="146">
        <f t="shared" si="37"/>
        <v>18.8</v>
      </c>
      <c r="Q306" s="146">
        <f t="shared" si="38"/>
        <v>0.94000000000000006</v>
      </c>
      <c r="R306" s="108">
        <f t="shared" si="43"/>
        <v>1.25</v>
      </c>
      <c r="S306" s="108">
        <f t="shared" si="43"/>
        <v>1.38</v>
      </c>
      <c r="T306" s="108">
        <f t="shared" si="43"/>
        <v>1.5499999999999998</v>
      </c>
      <c r="U306" s="108">
        <f t="shared" si="43"/>
        <v>1.2000000000000002</v>
      </c>
      <c r="V306" s="108">
        <f t="shared" si="43"/>
        <v>1.41</v>
      </c>
      <c r="W306" s="26">
        <f t="shared" si="39"/>
        <v>57.8</v>
      </c>
      <c r="X306" s="150">
        <f t="shared" si="40"/>
        <v>11.56</v>
      </c>
      <c r="Y306" s="160">
        <v>40</v>
      </c>
      <c r="Z306" s="144">
        <f t="shared" si="41"/>
        <v>32</v>
      </c>
      <c r="AA306" s="111"/>
      <c r="AB306" s="111"/>
    </row>
    <row r="307" spans="1:28" x14ac:dyDescent="0.3">
      <c r="A307" s="148">
        <v>301</v>
      </c>
      <c r="B307" s="140">
        <v>671501</v>
      </c>
      <c r="C307" s="141" t="s">
        <v>406</v>
      </c>
      <c r="D307" s="153">
        <v>3</v>
      </c>
      <c r="E307" s="153">
        <v>1</v>
      </c>
      <c r="F307" s="153">
        <v>2</v>
      </c>
      <c r="G307" s="153">
        <v>1</v>
      </c>
      <c r="H307" s="153">
        <v>1</v>
      </c>
      <c r="I307" s="145">
        <f t="shared" si="44"/>
        <v>8</v>
      </c>
      <c r="J307" s="145">
        <f t="shared" si="42"/>
        <v>1.2</v>
      </c>
      <c r="K307" s="146">
        <v>3</v>
      </c>
      <c r="L307" s="146">
        <v>2</v>
      </c>
      <c r="M307" s="146">
        <v>2</v>
      </c>
      <c r="N307" s="146">
        <v>1.2</v>
      </c>
      <c r="O307" s="146">
        <v>2</v>
      </c>
      <c r="P307" s="146">
        <f t="shared" si="37"/>
        <v>10.199999999999999</v>
      </c>
      <c r="Q307" s="146">
        <f t="shared" si="38"/>
        <v>0.51</v>
      </c>
      <c r="R307" s="108">
        <f t="shared" si="43"/>
        <v>0.6</v>
      </c>
      <c r="S307" s="108">
        <f t="shared" si="43"/>
        <v>0.25</v>
      </c>
      <c r="T307" s="108">
        <f t="shared" si="43"/>
        <v>0.4</v>
      </c>
      <c r="U307" s="108">
        <f t="shared" si="43"/>
        <v>0.21</v>
      </c>
      <c r="V307" s="108">
        <f t="shared" si="43"/>
        <v>0.25</v>
      </c>
      <c r="W307" s="26">
        <f t="shared" si="39"/>
        <v>18.2</v>
      </c>
      <c r="X307" s="150">
        <f t="shared" si="40"/>
        <v>3.64</v>
      </c>
      <c r="Y307" s="160">
        <v>3</v>
      </c>
      <c r="Z307" s="144">
        <f t="shared" si="41"/>
        <v>2.4000000000000004</v>
      </c>
      <c r="AA307" s="111"/>
      <c r="AB307" s="111"/>
    </row>
    <row r="308" spans="1:28" x14ac:dyDescent="0.3">
      <c r="A308" s="148">
        <v>302</v>
      </c>
      <c r="B308" s="140">
        <v>671502</v>
      </c>
      <c r="C308" s="141" t="s">
        <v>407</v>
      </c>
      <c r="D308" s="153">
        <v>7</v>
      </c>
      <c r="E308" s="153">
        <v>6</v>
      </c>
      <c r="F308" s="153">
        <v>8</v>
      </c>
      <c r="G308" s="153">
        <v>6</v>
      </c>
      <c r="H308" s="153">
        <v>8</v>
      </c>
      <c r="I308" s="145">
        <f t="shared" si="44"/>
        <v>35</v>
      </c>
      <c r="J308" s="145">
        <f t="shared" si="42"/>
        <v>5.25</v>
      </c>
      <c r="K308" s="146">
        <v>4</v>
      </c>
      <c r="L308" s="146">
        <v>5</v>
      </c>
      <c r="M308" s="146">
        <v>3.2</v>
      </c>
      <c r="N308" s="146">
        <v>4</v>
      </c>
      <c r="O308" s="146">
        <v>4</v>
      </c>
      <c r="P308" s="146">
        <f t="shared" si="37"/>
        <v>20.2</v>
      </c>
      <c r="Q308" s="146">
        <f t="shared" si="38"/>
        <v>1.01</v>
      </c>
      <c r="R308" s="108">
        <f t="shared" si="43"/>
        <v>1.25</v>
      </c>
      <c r="S308" s="108">
        <f t="shared" si="43"/>
        <v>1.1499999999999999</v>
      </c>
      <c r="T308" s="108">
        <f t="shared" si="43"/>
        <v>1.3599999999999999</v>
      </c>
      <c r="U308" s="108">
        <f t="shared" si="43"/>
        <v>1.0999999999999999</v>
      </c>
      <c r="V308" s="108">
        <f t="shared" si="43"/>
        <v>1.4</v>
      </c>
      <c r="W308" s="26">
        <f t="shared" si="39"/>
        <v>55.2</v>
      </c>
      <c r="X308" s="150">
        <f t="shared" si="40"/>
        <v>11.040000000000001</v>
      </c>
      <c r="Y308" s="160">
        <v>44</v>
      </c>
      <c r="Z308" s="144">
        <f t="shared" si="41"/>
        <v>35.200000000000003</v>
      </c>
      <c r="AA308" s="111"/>
      <c r="AB308" s="111"/>
    </row>
    <row r="309" spans="1:28" x14ac:dyDescent="0.3">
      <c r="A309" s="148">
        <v>303</v>
      </c>
      <c r="B309" s="140">
        <v>671503</v>
      </c>
      <c r="C309" s="141" t="s">
        <v>408</v>
      </c>
      <c r="D309" s="153">
        <v>2</v>
      </c>
      <c r="E309" s="153">
        <v>3</v>
      </c>
      <c r="F309" s="153">
        <v>3</v>
      </c>
      <c r="G309" s="153">
        <v>2</v>
      </c>
      <c r="H309" s="153">
        <v>2</v>
      </c>
      <c r="I309" s="145">
        <f t="shared" si="44"/>
        <v>12</v>
      </c>
      <c r="J309" s="145">
        <f t="shared" si="42"/>
        <v>1.7999999999999998</v>
      </c>
      <c r="K309" s="146">
        <v>2</v>
      </c>
      <c r="L309" s="146">
        <v>3</v>
      </c>
      <c r="M309" s="146">
        <v>4</v>
      </c>
      <c r="N309" s="146">
        <v>3</v>
      </c>
      <c r="O309" s="146">
        <v>2.1</v>
      </c>
      <c r="P309" s="146">
        <f t="shared" si="37"/>
        <v>14.1</v>
      </c>
      <c r="Q309" s="146">
        <f t="shared" si="38"/>
        <v>0.70500000000000007</v>
      </c>
      <c r="R309" s="108">
        <f t="shared" si="43"/>
        <v>0.4</v>
      </c>
      <c r="S309" s="108">
        <f t="shared" si="43"/>
        <v>0.6</v>
      </c>
      <c r="T309" s="108">
        <f t="shared" si="43"/>
        <v>0.64999999999999991</v>
      </c>
      <c r="U309" s="108">
        <f t="shared" si="43"/>
        <v>0.45</v>
      </c>
      <c r="V309" s="108">
        <f t="shared" si="43"/>
        <v>0.40500000000000003</v>
      </c>
      <c r="W309" s="26">
        <f t="shared" si="39"/>
        <v>26.1</v>
      </c>
      <c r="X309" s="150">
        <f t="shared" si="40"/>
        <v>5.2200000000000006</v>
      </c>
      <c r="Y309" s="160">
        <v>4</v>
      </c>
      <c r="Z309" s="144">
        <f t="shared" si="41"/>
        <v>3.2</v>
      </c>
      <c r="AA309" s="111"/>
      <c r="AB309" s="111"/>
    </row>
    <row r="310" spans="1:28" x14ac:dyDescent="0.3">
      <c r="A310" s="148">
        <v>304</v>
      </c>
      <c r="B310" s="140">
        <v>671504</v>
      </c>
      <c r="C310" s="141" t="s">
        <v>409</v>
      </c>
      <c r="D310" s="153">
        <v>2</v>
      </c>
      <c r="E310" s="153">
        <v>3</v>
      </c>
      <c r="F310" s="153">
        <v>2</v>
      </c>
      <c r="G310" s="153">
        <v>2</v>
      </c>
      <c r="H310" s="153">
        <v>2</v>
      </c>
      <c r="I310" s="145">
        <f t="shared" si="44"/>
        <v>11</v>
      </c>
      <c r="J310" s="145">
        <f t="shared" si="42"/>
        <v>1.65</v>
      </c>
      <c r="K310" s="146">
        <v>2</v>
      </c>
      <c r="L310" s="146">
        <v>2</v>
      </c>
      <c r="M310" s="146">
        <v>3</v>
      </c>
      <c r="N310" s="146">
        <v>2.1</v>
      </c>
      <c r="O310" s="146">
        <v>3</v>
      </c>
      <c r="P310" s="146">
        <f t="shared" si="37"/>
        <v>12.1</v>
      </c>
      <c r="Q310" s="146">
        <f t="shared" si="38"/>
        <v>0.60499999999999998</v>
      </c>
      <c r="R310" s="108">
        <f t="shared" si="43"/>
        <v>0.4</v>
      </c>
      <c r="S310" s="108">
        <f t="shared" si="43"/>
        <v>0.54999999999999993</v>
      </c>
      <c r="T310" s="108">
        <f t="shared" si="43"/>
        <v>0.45</v>
      </c>
      <c r="U310" s="108">
        <f t="shared" si="43"/>
        <v>0.40500000000000003</v>
      </c>
      <c r="V310" s="108">
        <f t="shared" si="43"/>
        <v>0.45</v>
      </c>
      <c r="W310" s="26">
        <f t="shared" si="39"/>
        <v>23.1</v>
      </c>
      <c r="X310" s="150">
        <f t="shared" si="40"/>
        <v>4.62</v>
      </c>
      <c r="Y310" s="160">
        <v>0</v>
      </c>
      <c r="Z310" s="144">
        <f t="shared" si="41"/>
        <v>0</v>
      </c>
      <c r="AA310" s="111"/>
      <c r="AB310" s="111"/>
    </row>
    <row r="311" spans="1:28" x14ac:dyDescent="0.3">
      <c r="A311" s="148">
        <v>305</v>
      </c>
      <c r="B311" s="140">
        <v>671505</v>
      </c>
      <c r="C311" s="141" t="s">
        <v>410</v>
      </c>
      <c r="D311" s="153">
        <v>3</v>
      </c>
      <c r="E311" s="153">
        <v>4</v>
      </c>
      <c r="F311" s="153">
        <v>2</v>
      </c>
      <c r="G311" s="153">
        <v>3</v>
      </c>
      <c r="H311" s="153">
        <v>2</v>
      </c>
      <c r="I311" s="145">
        <f t="shared" si="44"/>
        <v>14</v>
      </c>
      <c r="J311" s="145">
        <f t="shared" si="42"/>
        <v>2.1</v>
      </c>
      <c r="K311" s="146">
        <v>3</v>
      </c>
      <c r="L311" s="146">
        <v>2</v>
      </c>
      <c r="M311" s="146">
        <v>3</v>
      </c>
      <c r="N311" s="146">
        <v>2</v>
      </c>
      <c r="O311" s="146">
        <v>1.2</v>
      </c>
      <c r="P311" s="146">
        <f t="shared" si="37"/>
        <v>11.2</v>
      </c>
      <c r="Q311" s="146">
        <f t="shared" si="38"/>
        <v>0.55999999999999994</v>
      </c>
      <c r="R311" s="108">
        <f t="shared" si="43"/>
        <v>0.6</v>
      </c>
      <c r="S311" s="108">
        <f t="shared" si="43"/>
        <v>0.7</v>
      </c>
      <c r="T311" s="108">
        <f t="shared" si="43"/>
        <v>0.45</v>
      </c>
      <c r="U311" s="108">
        <f t="shared" si="43"/>
        <v>0.54999999999999993</v>
      </c>
      <c r="V311" s="108">
        <f t="shared" si="43"/>
        <v>0.36</v>
      </c>
      <c r="W311" s="26">
        <f t="shared" si="39"/>
        <v>25.2</v>
      </c>
      <c r="X311" s="150">
        <f t="shared" si="40"/>
        <v>5.04</v>
      </c>
      <c r="Y311" s="160" t="s">
        <v>105</v>
      </c>
      <c r="Z311" s="144" t="e">
        <f t="shared" si="41"/>
        <v>#VALUE!</v>
      </c>
      <c r="AA311" s="111"/>
      <c r="AB311" s="111"/>
    </row>
    <row r="312" spans="1:28" x14ac:dyDescent="0.3">
      <c r="A312" s="148">
        <v>306</v>
      </c>
      <c r="B312" s="140">
        <v>671506</v>
      </c>
      <c r="C312" s="141" t="s">
        <v>411</v>
      </c>
      <c r="D312" s="153">
        <v>12</v>
      </c>
      <c r="E312" s="153">
        <v>13</v>
      </c>
      <c r="F312" s="153">
        <v>14</v>
      </c>
      <c r="G312" s="153">
        <v>15</v>
      </c>
      <c r="H312" s="153">
        <v>12</v>
      </c>
      <c r="I312" s="145">
        <f t="shared" si="44"/>
        <v>66</v>
      </c>
      <c r="J312" s="145">
        <f t="shared" si="42"/>
        <v>9.9</v>
      </c>
      <c r="K312" s="146">
        <v>6</v>
      </c>
      <c r="L312" s="146">
        <v>4</v>
      </c>
      <c r="M312" s="146">
        <v>5</v>
      </c>
      <c r="N312" s="146">
        <v>4.5</v>
      </c>
      <c r="O312" s="146">
        <v>3</v>
      </c>
      <c r="P312" s="146">
        <f t="shared" si="37"/>
        <v>22.5</v>
      </c>
      <c r="Q312" s="146">
        <f t="shared" si="38"/>
        <v>1.125</v>
      </c>
      <c r="R312" s="108">
        <f t="shared" si="43"/>
        <v>2.0999999999999996</v>
      </c>
      <c r="S312" s="108">
        <f t="shared" si="43"/>
        <v>2.15</v>
      </c>
      <c r="T312" s="108">
        <f t="shared" si="43"/>
        <v>2.35</v>
      </c>
      <c r="U312" s="108">
        <f t="shared" si="43"/>
        <v>2.4750000000000001</v>
      </c>
      <c r="V312" s="108">
        <f t="shared" si="43"/>
        <v>1.9499999999999997</v>
      </c>
      <c r="W312" s="26">
        <f t="shared" si="39"/>
        <v>88.5</v>
      </c>
      <c r="X312" s="150">
        <f t="shared" si="40"/>
        <v>17.7</v>
      </c>
      <c r="Y312" s="160">
        <v>64</v>
      </c>
      <c r="Z312" s="144">
        <f t="shared" si="41"/>
        <v>51.2</v>
      </c>
      <c r="AA312" s="111"/>
      <c r="AB312" s="111"/>
    </row>
    <row r="313" spans="1:28" x14ac:dyDescent="0.3">
      <c r="A313" s="148">
        <v>307</v>
      </c>
      <c r="B313" s="140">
        <v>671507</v>
      </c>
      <c r="C313" s="141" t="s">
        <v>412</v>
      </c>
      <c r="D313" s="153">
        <v>8</v>
      </c>
      <c r="E313" s="153">
        <v>6</v>
      </c>
      <c r="F313" s="153">
        <v>5</v>
      </c>
      <c r="G313" s="153">
        <v>9</v>
      </c>
      <c r="H313" s="153">
        <v>6</v>
      </c>
      <c r="I313" s="145">
        <f t="shared" si="44"/>
        <v>34</v>
      </c>
      <c r="J313" s="145">
        <f t="shared" si="42"/>
        <v>5.0999999999999996</v>
      </c>
      <c r="K313" s="146">
        <v>4</v>
      </c>
      <c r="L313" s="146">
        <v>4.2</v>
      </c>
      <c r="M313" s="146">
        <v>3</v>
      </c>
      <c r="N313" s="146">
        <v>4</v>
      </c>
      <c r="O313" s="146">
        <v>2</v>
      </c>
      <c r="P313" s="146">
        <f t="shared" si="37"/>
        <v>17.2</v>
      </c>
      <c r="Q313" s="146">
        <f t="shared" si="38"/>
        <v>0.86</v>
      </c>
      <c r="R313" s="108">
        <f t="shared" si="43"/>
        <v>1.4</v>
      </c>
      <c r="S313" s="108">
        <f t="shared" si="43"/>
        <v>1.1099999999999999</v>
      </c>
      <c r="T313" s="108">
        <f t="shared" si="43"/>
        <v>0.9</v>
      </c>
      <c r="U313" s="108">
        <f t="shared" si="43"/>
        <v>1.5499999999999998</v>
      </c>
      <c r="V313" s="108">
        <f t="shared" si="43"/>
        <v>0.99999999999999989</v>
      </c>
      <c r="W313" s="26">
        <f t="shared" si="39"/>
        <v>51.2</v>
      </c>
      <c r="X313" s="150">
        <f t="shared" si="40"/>
        <v>10.240000000000002</v>
      </c>
      <c r="Y313" s="160">
        <v>35</v>
      </c>
      <c r="Z313" s="144">
        <f t="shared" si="41"/>
        <v>28</v>
      </c>
      <c r="AA313" s="111"/>
      <c r="AB313" s="111"/>
    </row>
    <row r="314" spans="1:28" x14ac:dyDescent="0.3">
      <c r="A314" s="148">
        <v>308</v>
      </c>
      <c r="B314" s="140">
        <v>671508</v>
      </c>
      <c r="C314" s="141" t="s">
        <v>413</v>
      </c>
      <c r="D314" s="153">
        <v>12</v>
      </c>
      <c r="E314" s="153">
        <v>11</v>
      </c>
      <c r="F314" s="153">
        <v>9</v>
      </c>
      <c r="G314" s="153">
        <v>12</v>
      </c>
      <c r="H314" s="153">
        <v>9</v>
      </c>
      <c r="I314" s="145">
        <f t="shared" si="44"/>
        <v>53</v>
      </c>
      <c r="J314" s="145">
        <f t="shared" si="42"/>
        <v>7.9499999999999993</v>
      </c>
      <c r="K314" s="146">
        <v>4</v>
      </c>
      <c r="L314" s="146">
        <v>5</v>
      </c>
      <c r="M314" s="146">
        <v>4</v>
      </c>
      <c r="N314" s="146">
        <v>3.5</v>
      </c>
      <c r="O314" s="146">
        <v>4</v>
      </c>
      <c r="P314" s="146">
        <f t="shared" si="37"/>
        <v>20.5</v>
      </c>
      <c r="Q314" s="146">
        <f t="shared" si="38"/>
        <v>1.0250000000000001</v>
      </c>
      <c r="R314" s="108">
        <f t="shared" si="43"/>
        <v>1.9999999999999998</v>
      </c>
      <c r="S314" s="108">
        <f t="shared" si="43"/>
        <v>1.9</v>
      </c>
      <c r="T314" s="108">
        <f t="shared" si="43"/>
        <v>1.5499999999999998</v>
      </c>
      <c r="U314" s="108">
        <f t="shared" si="43"/>
        <v>1.9749999999999999</v>
      </c>
      <c r="V314" s="108">
        <f t="shared" si="43"/>
        <v>1.5499999999999998</v>
      </c>
      <c r="W314" s="26">
        <f t="shared" si="39"/>
        <v>73.5</v>
      </c>
      <c r="X314" s="150">
        <f t="shared" si="40"/>
        <v>14.700000000000001</v>
      </c>
      <c r="Y314" s="160">
        <v>62</v>
      </c>
      <c r="Z314" s="144">
        <f t="shared" si="41"/>
        <v>49.6</v>
      </c>
      <c r="AA314" s="111"/>
      <c r="AB314" s="111"/>
    </row>
    <row r="315" spans="1:28" x14ac:dyDescent="0.3">
      <c r="A315" s="148">
        <v>309</v>
      </c>
      <c r="B315" s="140">
        <v>671509</v>
      </c>
      <c r="C315" s="141" t="s">
        <v>414</v>
      </c>
      <c r="D315" s="153">
        <v>11</v>
      </c>
      <c r="E315" s="153">
        <v>11</v>
      </c>
      <c r="F315" s="153">
        <v>12</v>
      </c>
      <c r="G315" s="153">
        <v>8</v>
      </c>
      <c r="H315" s="153">
        <v>9</v>
      </c>
      <c r="I315" s="145">
        <f t="shared" si="44"/>
        <v>51</v>
      </c>
      <c r="J315" s="145">
        <f t="shared" si="42"/>
        <v>7.6499999999999995</v>
      </c>
      <c r="K315" s="146">
        <v>5</v>
      </c>
      <c r="L315" s="146">
        <v>4</v>
      </c>
      <c r="M315" s="146">
        <v>4.5</v>
      </c>
      <c r="N315" s="146">
        <v>4</v>
      </c>
      <c r="O315" s="146">
        <v>3.6</v>
      </c>
      <c r="P315" s="146">
        <f t="shared" si="37"/>
        <v>21.1</v>
      </c>
      <c r="Q315" s="146">
        <f t="shared" si="38"/>
        <v>1.0550000000000002</v>
      </c>
      <c r="R315" s="108">
        <f t="shared" si="43"/>
        <v>1.9</v>
      </c>
      <c r="S315" s="108">
        <f t="shared" si="43"/>
        <v>1.8499999999999999</v>
      </c>
      <c r="T315" s="108">
        <f t="shared" si="43"/>
        <v>2.0249999999999999</v>
      </c>
      <c r="U315" s="108">
        <f t="shared" si="43"/>
        <v>1.4</v>
      </c>
      <c r="V315" s="108">
        <f t="shared" si="43"/>
        <v>1.5299999999999998</v>
      </c>
      <c r="W315" s="26">
        <f t="shared" si="39"/>
        <v>72.099999999999994</v>
      </c>
      <c r="X315" s="150">
        <f t="shared" si="40"/>
        <v>14.42</v>
      </c>
      <c r="Y315" s="160">
        <v>52</v>
      </c>
      <c r="Z315" s="144">
        <f t="shared" si="41"/>
        <v>41.6</v>
      </c>
      <c r="AA315" s="111"/>
      <c r="AB315" s="111"/>
    </row>
    <row r="316" spans="1:28" x14ac:dyDescent="0.3">
      <c r="A316" s="148">
        <v>310</v>
      </c>
      <c r="B316" s="140">
        <v>671510</v>
      </c>
      <c r="C316" s="141" t="s">
        <v>415</v>
      </c>
      <c r="D316" s="153">
        <v>4</v>
      </c>
      <c r="E316" s="153">
        <v>6</v>
      </c>
      <c r="F316" s="153">
        <v>4</v>
      </c>
      <c r="G316" s="153">
        <v>5</v>
      </c>
      <c r="H316" s="153">
        <v>7</v>
      </c>
      <c r="I316" s="145">
        <f t="shared" si="44"/>
        <v>26</v>
      </c>
      <c r="J316" s="145">
        <f t="shared" si="42"/>
        <v>3.9</v>
      </c>
      <c r="K316" s="146">
        <v>3</v>
      </c>
      <c r="L316" s="146">
        <v>2.6</v>
      </c>
      <c r="M316" s="146">
        <v>3</v>
      </c>
      <c r="N316" s="146">
        <v>4</v>
      </c>
      <c r="O316" s="146">
        <v>2</v>
      </c>
      <c r="P316" s="146">
        <f t="shared" si="37"/>
        <v>14.6</v>
      </c>
      <c r="Q316" s="146">
        <f t="shared" si="38"/>
        <v>0.73</v>
      </c>
      <c r="R316" s="108">
        <f t="shared" si="43"/>
        <v>0.75</v>
      </c>
      <c r="S316" s="108">
        <f t="shared" si="43"/>
        <v>1.0299999999999998</v>
      </c>
      <c r="T316" s="108">
        <f t="shared" si="43"/>
        <v>0.75</v>
      </c>
      <c r="U316" s="108">
        <f t="shared" si="43"/>
        <v>0.95</v>
      </c>
      <c r="V316" s="108">
        <f t="shared" si="43"/>
        <v>1.1500000000000001</v>
      </c>
      <c r="W316" s="26">
        <f t="shared" si="39"/>
        <v>40.6</v>
      </c>
      <c r="X316" s="150">
        <f t="shared" si="40"/>
        <v>8.120000000000001</v>
      </c>
      <c r="Y316" s="160">
        <v>33</v>
      </c>
      <c r="Z316" s="144">
        <f t="shared" si="41"/>
        <v>26.400000000000002</v>
      </c>
      <c r="AA316" s="111"/>
      <c r="AB316" s="111"/>
    </row>
    <row r="317" spans="1:28" x14ac:dyDescent="0.3">
      <c r="A317" s="148">
        <v>311</v>
      </c>
      <c r="B317" s="140">
        <v>671511</v>
      </c>
      <c r="C317" s="141" t="s">
        <v>416</v>
      </c>
      <c r="D317" s="153">
        <v>7</v>
      </c>
      <c r="E317" s="153">
        <v>8</v>
      </c>
      <c r="F317" s="153">
        <v>6</v>
      </c>
      <c r="G317" s="153">
        <v>5</v>
      </c>
      <c r="H317" s="153">
        <v>6</v>
      </c>
      <c r="I317" s="145">
        <f t="shared" si="44"/>
        <v>32</v>
      </c>
      <c r="J317" s="145">
        <f t="shared" si="42"/>
        <v>4.8</v>
      </c>
      <c r="K317" s="146">
        <v>3</v>
      </c>
      <c r="L317" s="146">
        <v>4</v>
      </c>
      <c r="M317" s="146">
        <v>4.0999999999999996</v>
      </c>
      <c r="N317" s="146">
        <v>3</v>
      </c>
      <c r="O317" s="146">
        <v>5</v>
      </c>
      <c r="P317" s="146">
        <f t="shared" si="37"/>
        <v>19.100000000000001</v>
      </c>
      <c r="Q317" s="146">
        <f t="shared" si="38"/>
        <v>0.95500000000000007</v>
      </c>
      <c r="R317" s="108">
        <f t="shared" si="43"/>
        <v>1.2000000000000002</v>
      </c>
      <c r="S317" s="108">
        <f t="shared" si="43"/>
        <v>1.4</v>
      </c>
      <c r="T317" s="108">
        <f t="shared" si="43"/>
        <v>1.105</v>
      </c>
      <c r="U317" s="108">
        <f t="shared" si="43"/>
        <v>0.9</v>
      </c>
      <c r="V317" s="108">
        <f t="shared" si="43"/>
        <v>1.1499999999999999</v>
      </c>
      <c r="W317" s="26">
        <f t="shared" si="39"/>
        <v>51.1</v>
      </c>
      <c r="X317" s="150">
        <f t="shared" si="40"/>
        <v>10.220000000000001</v>
      </c>
      <c r="Y317" s="160">
        <v>42</v>
      </c>
      <c r="Z317" s="144">
        <f t="shared" si="41"/>
        <v>33.6</v>
      </c>
      <c r="AA317" s="111"/>
      <c r="AB317" s="111"/>
    </row>
    <row r="318" spans="1:28" x14ac:dyDescent="0.3">
      <c r="A318" s="148">
        <v>312</v>
      </c>
      <c r="B318" s="140">
        <v>671512</v>
      </c>
      <c r="C318" s="141" t="s">
        <v>417</v>
      </c>
      <c r="D318" s="153">
        <v>12</v>
      </c>
      <c r="E318" s="153">
        <v>12</v>
      </c>
      <c r="F318" s="153">
        <v>11</v>
      </c>
      <c r="G318" s="153">
        <v>12</v>
      </c>
      <c r="H318" s="153">
        <v>10</v>
      </c>
      <c r="I318" s="145">
        <f t="shared" si="44"/>
        <v>57</v>
      </c>
      <c r="J318" s="145">
        <f t="shared" si="42"/>
        <v>8.5499999999999989</v>
      </c>
      <c r="K318" s="11">
        <v>5</v>
      </c>
      <c r="L318" s="11">
        <v>4</v>
      </c>
      <c r="M318" s="11">
        <v>4.2</v>
      </c>
      <c r="N318" s="11">
        <v>4</v>
      </c>
      <c r="O318" s="11">
        <v>3</v>
      </c>
      <c r="P318" s="146">
        <f t="shared" si="37"/>
        <v>20.2</v>
      </c>
      <c r="Q318" s="146">
        <f t="shared" si="38"/>
        <v>1.01</v>
      </c>
      <c r="R318" s="108">
        <f t="shared" si="43"/>
        <v>2.0499999999999998</v>
      </c>
      <c r="S318" s="108">
        <f t="shared" si="43"/>
        <v>1.9999999999999998</v>
      </c>
      <c r="T318" s="108">
        <f t="shared" si="43"/>
        <v>1.8599999999999999</v>
      </c>
      <c r="U318" s="108">
        <f t="shared" si="43"/>
        <v>1.9999999999999998</v>
      </c>
      <c r="V318" s="108">
        <f t="shared" si="43"/>
        <v>1.65</v>
      </c>
      <c r="W318" s="26">
        <f t="shared" si="39"/>
        <v>77.2</v>
      </c>
      <c r="X318" s="150">
        <f t="shared" si="40"/>
        <v>15.440000000000001</v>
      </c>
      <c r="Y318" s="160">
        <v>55</v>
      </c>
      <c r="Z318" s="144">
        <f t="shared" si="41"/>
        <v>44</v>
      </c>
      <c r="AA318" s="111"/>
      <c r="AB318" s="111"/>
    </row>
    <row r="319" spans="1:28" x14ac:dyDescent="0.3">
      <c r="A319" s="148">
        <v>313</v>
      </c>
      <c r="B319" s="140">
        <v>671513</v>
      </c>
      <c r="C319" s="141" t="s">
        <v>418</v>
      </c>
      <c r="D319" s="153">
        <v>8</v>
      </c>
      <c r="E319" s="153">
        <v>7</v>
      </c>
      <c r="F319" s="153">
        <v>6</v>
      </c>
      <c r="G319" s="153">
        <v>7</v>
      </c>
      <c r="H319" s="153">
        <v>8</v>
      </c>
      <c r="I319" s="145">
        <f t="shared" si="44"/>
        <v>36</v>
      </c>
      <c r="J319" s="145">
        <f t="shared" si="42"/>
        <v>5.3999999999999995</v>
      </c>
      <c r="K319" s="11">
        <v>3</v>
      </c>
      <c r="L319" s="11">
        <v>4</v>
      </c>
      <c r="M319" s="11">
        <v>4</v>
      </c>
      <c r="N319" s="11">
        <v>4.2</v>
      </c>
      <c r="O319" s="11">
        <v>3</v>
      </c>
      <c r="P319" s="146">
        <f t="shared" si="37"/>
        <v>18.2</v>
      </c>
      <c r="Q319" s="146">
        <f t="shared" si="38"/>
        <v>0.91</v>
      </c>
      <c r="R319" s="108">
        <f t="shared" si="43"/>
        <v>1.35</v>
      </c>
      <c r="S319" s="108">
        <f t="shared" si="43"/>
        <v>1.25</v>
      </c>
      <c r="T319" s="108">
        <f t="shared" si="43"/>
        <v>1.0999999999999999</v>
      </c>
      <c r="U319" s="108">
        <f t="shared" si="43"/>
        <v>1.26</v>
      </c>
      <c r="V319" s="108">
        <f t="shared" si="43"/>
        <v>1.35</v>
      </c>
      <c r="W319" s="26">
        <f t="shared" si="39"/>
        <v>54.2</v>
      </c>
      <c r="X319" s="150">
        <f t="shared" si="40"/>
        <v>10.840000000000002</v>
      </c>
      <c r="Y319" s="160">
        <v>36</v>
      </c>
      <c r="Z319" s="144">
        <f t="shared" si="41"/>
        <v>28.8</v>
      </c>
      <c r="AA319" s="111"/>
      <c r="AB319" s="111"/>
    </row>
    <row r="320" spans="1:28" x14ac:dyDescent="0.3">
      <c r="A320" s="148">
        <v>314</v>
      </c>
      <c r="B320" s="140">
        <v>671514</v>
      </c>
      <c r="C320" s="141" t="s">
        <v>419</v>
      </c>
      <c r="D320" s="153">
        <v>11</v>
      </c>
      <c r="E320" s="153">
        <v>12</v>
      </c>
      <c r="F320" s="153">
        <v>11</v>
      </c>
      <c r="G320" s="153">
        <v>12</v>
      </c>
      <c r="H320" s="153">
        <v>10</v>
      </c>
      <c r="I320" s="145">
        <f t="shared" si="44"/>
        <v>56</v>
      </c>
      <c r="J320" s="145">
        <f t="shared" si="42"/>
        <v>8.4</v>
      </c>
      <c r="K320" s="11">
        <v>5</v>
      </c>
      <c r="L320" s="11">
        <v>4</v>
      </c>
      <c r="M320" s="11">
        <v>5</v>
      </c>
      <c r="N320" s="11">
        <v>4.2</v>
      </c>
      <c r="O320" s="11">
        <v>4</v>
      </c>
      <c r="P320" s="146">
        <f t="shared" si="37"/>
        <v>22.2</v>
      </c>
      <c r="Q320" s="146">
        <f t="shared" si="38"/>
        <v>1.1100000000000001</v>
      </c>
      <c r="R320" s="108">
        <f t="shared" si="43"/>
        <v>1.9</v>
      </c>
      <c r="S320" s="108">
        <f t="shared" si="43"/>
        <v>1.9999999999999998</v>
      </c>
      <c r="T320" s="108">
        <f t="shared" si="43"/>
        <v>1.9</v>
      </c>
      <c r="U320" s="108">
        <f t="shared" si="43"/>
        <v>2.0099999999999998</v>
      </c>
      <c r="V320" s="108">
        <f t="shared" si="43"/>
        <v>1.7</v>
      </c>
      <c r="W320" s="26">
        <f t="shared" si="39"/>
        <v>78.2</v>
      </c>
      <c r="X320" s="150">
        <f t="shared" si="40"/>
        <v>15.64</v>
      </c>
      <c r="Y320" s="160">
        <v>60</v>
      </c>
      <c r="Z320" s="144">
        <f t="shared" si="41"/>
        <v>48</v>
      </c>
      <c r="AA320" s="111"/>
      <c r="AB320" s="111"/>
    </row>
    <row r="321" spans="1:28" x14ac:dyDescent="0.3">
      <c r="A321" s="148">
        <v>315</v>
      </c>
      <c r="B321" s="140">
        <v>671515</v>
      </c>
      <c r="C321" s="141" t="s">
        <v>420</v>
      </c>
      <c r="D321" s="153">
        <v>2</v>
      </c>
      <c r="E321" s="153">
        <v>3</v>
      </c>
      <c r="F321" s="153">
        <v>2</v>
      </c>
      <c r="G321" s="153">
        <v>2</v>
      </c>
      <c r="H321" s="153">
        <v>2</v>
      </c>
      <c r="I321" s="145">
        <f t="shared" si="44"/>
        <v>11</v>
      </c>
      <c r="J321" s="145">
        <f t="shared" si="42"/>
        <v>1.65</v>
      </c>
      <c r="K321" s="11">
        <v>2</v>
      </c>
      <c r="L321" s="11">
        <v>3</v>
      </c>
      <c r="M321" s="11">
        <v>4</v>
      </c>
      <c r="N321" s="11">
        <v>2.1</v>
      </c>
      <c r="O321" s="11">
        <v>3</v>
      </c>
      <c r="P321" s="146">
        <f t="shared" si="37"/>
        <v>14.1</v>
      </c>
      <c r="Q321" s="146">
        <f t="shared" si="38"/>
        <v>0.70500000000000007</v>
      </c>
      <c r="R321" s="108">
        <f t="shared" si="43"/>
        <v>0.4</v>
      </c>
      <c r="S321" s="108">
        <f t="shared" si="43"/>
        <v>0.6</v>
      </c>
      <c r="T321" s="108">
        <f t="shared" si="43"/>
        <v>0.5</v>
      </c>
      <c r="U321" s="108">
        <f t="shared" si="43"/>
        <v>0.40500000000000003</v>
      </c>
      <c r="V321" s="108">
        <f t="shared" si="43"/>
        <v>0.45</v>
      </c>
      <c r="W321" s="26">
        <f t="shared" si="39"/>
        <v>25.1</v>
      </c>
      <c r="X321" s="150">
        <f t="shared" si="40"/>
        <v>5.0200000000000005</v>
      </c>
      <c r="Y321" s="160">
        <v>9</v>
      </c>
      <c r="Z321" s="144">
        <f t="shared" si="41"/>
        <v>7.2</v>
      </c>
      <c r="AA321" s="111"/>
      <c r="AB321" s="111"/>
    </row>
    <row r="322" spans="1:28" x14ac:dyDescent="0.3">
      <c r="A322" s="148">
        <v>316</v>
      </c>
      <c r="B322" s="140">
        <v>671516</v>
      </c>
      <c r="C322" s="141" t="s">
        <v>421</v>
      </c>
      <c r="D322" s="153">
        <v>13</v>
      </c>
      <c r="E322" s="153">
        <v>11</v>
      </c>
      <c r="F322" s="153">
        <v>13</v>
      </c>
      <c r="G322" s="153">
        <v>12</v>
      </c>
      <c r="H322" s="153">
        <v>14</v>
      </c>
      <c r="I322" s="145">
        <f t="shared" si="44"/>
        <v>63</v>
      </c>
      <c r="J322" s="145">
        <f t="shared" si="42"/>
        <v>9.4499999999999993</v>
      </c>
      <c r="K322" s="11">
        <v>5</v>
      </c>
      <c r="L322" s="11">
        <v>4</v>
      </c>
      <c r="M322" s="11">
        <v>5</v>
      </c>
      <c r="N322" s="11">
        <v>4.9000000000000004</v>
      </c>
      <c r="O322" s="11">
        <v>5</v>
      </c>
      <c r="P322" s="146">
        <f t="shared" si="37"/>
        <v>23.9</v>
      </c>
      <c r="Q322" s="146">
        <f t="shared" si="38"/>
        <v>1.1950000000000001</v>
      </c>
      <c r="R322" s="108">
        <f t="shared" si="43"/>
        <v>2.2000000000000002</v>
      </c>
      <c r="S322" s="108">
        <f t="shared" si="43"/>
        <v>1.8499999999999999</v>
      </c>
      <c r="T322" s="108">
        <f t="shared" si="43"/>
        <v>2.2000000000000002</v>
      </c>
      <c r="U322" s="108">
        <f t="shared" si="43"/>
        <v>2.0449999999999999</v>
      </c>
      <c r="V322" s="108">
        <f t="shared" si="43"/>
        <v>2.35</v>
      </c>
      <c r="W322" s="26">
        <f t="shared" si="39"/>
        <v>86.9</v>
      </c>
      <c r="X322" s="150">
        <f t="shared" si="40"/>
        <v>17.380000000000003</v>
      </c>
      <c r="Y322" s="160">
        <v>69</v>
      </c>
      <c r="Z322" s="144">
        <f t="shared" si="41"/>
        <v>55.2</v>
      </c>
      <c r="AA322" s="111"/>
      <c r="AB322" s="111"/>
    </row>
    <row r="323" spans="1:28" x14ac:dyDescent="0.3">
      <c r="A323" s="148">
        <v>317</v>
      </c>
      <c r="B323" s="140">
        <v>671517</v>
      </c>
      <c r="C323" s="141" t="s">
        <v>422</v>
      </c>
      <c r="D323" s="153">
        <v>12</v>
      </c>
      <c r="E323" s="153">
        <v>12</v>
      </c>
      <c r="F323" s="153">
        <v>11</v>
      </c>
      <c r="G323" s="153">
        <v>13</v>
      </c>
      <c r="H323" s="153">
        <v>14</v>
      </c>
      <c r="I323" s="145">
        <f t="shared" si="44"/>
        <v>62</v>
      </c>
      <c r="J323" s="145">
        <f t="shared" si="42"/>
        <v>9.2999999999999989</v>
      </c>
      <c r="K323" s="158">
        <v>5.5</v>
      </c>
      <c r="L323" s="11">
        <v>4</v>
      </c>
      <c r="M323" s="11">
        <v>6</v>
      </c>
      <c r="N323" s="11">
        <v>5</v>
      </c>
      <c r="O323" s="11">
        <v>4</v>
      </c>
      <c r="P323" s="146">
        <f t="shared" si="37"/>
        <v>24.5</v>
      </c>
      <c r="Q323" s="146">
        <f t="shared" si="38"/>
        <v>1.2250000000000001</v>
      </c>
      <c r="R323" s="108">
        <f t="shared" si="43"/>
        <v>2.0749999999999997</v>
      </c>
      <c r="S323" s="108">
        <f t="shared" si="43"/>
        <v>1.9999999999999998</v>
      </c>
      <c r="T323" s="108">
        <f t="shared" si="43"/>
        <v>1.95</v>
      </c>
      <c r="U323" s="108">
        <f t="shared" si="43"/>
        <v>2.2000000000000002</v>
      </c>
      <c r="V323" s="108">
        <f t="shared" si="43"/>
        <v>2.3000000000000003</v>
      </c>
      <c r="W323" s="26">
        <f t="shared" si="39"/>
        <v>86.5</v>
      </c>
      <c r="X323" s="150">
        <f t="shared" si="40"/>
        <v>17.3</v>
      </c>
      <c r="Y323" s="160">
        <v>63</v>
      </c>
      <c r="Z323" s="144">
        <f t="shared" si="41"/>
        <v>50.400000000000006</v>
      </c>
      <c r="AA323" s="111"/>
      <c r="AB323" s="111"/>
    </row>
    <row r="324" spans="1:28" x14ac:dyDescent="0.3">
      <c r="A324" s="148">
        <v>318</v>
      </c>
      <c r="B324" s="140">
        <v>671518</v>
      </c>
      <c r="C324" s="141" t="s">
        <v>423</v>
      </c>
      <c r="D324" s="153">
        <v>16</v>
      </c>
      <c r="E324" s="153">
        <v>17</v>
      </c>
      <c r="F324" s="153">
        <v>16</v>
      </c>
      <c r="G324" s="153">
        <v>15</v>
      </c>
      <c r="H324" s="153">
        <v>15</v>
      </c>
      <c r="I324" s="145">
        <f t="shared" si="44"/>
        <v>79</v>
      </c>
      <c r="J324" s="145">
        <f t="shared" si="42"/>
        <v>11.85</v>
      </c>
      <c r="K324" s="11">
        <v>6</v>
      </c>
      <c r="L324" s="11">
        <v>4</v>
      </c>
      <c r="M324" s="11">
        <v>5</v>
      </c>
      <c r="N324" s="11">
        <v>4.2</v>
      </c>
      <c r="O324" s="11">
        <v>4</v>
      </c>
      <c r="P324" s="146">
        <f t="shared" si="37"/>
        <v>23.2</v>
      </c>
      <c r="Q324" s="146">
        <f t="shared" si="38"/>
        <v>1.1599999999999999</v>
      </c>
      <c r="R324" s="108">
        <f t="shared" si="43"/>
        <v>2.7</v>
      </c>
      <c r="S324" s="108">
        <f t="shared" si="43"/>
        <v>2.75</v>
      </c>
      <c r="T324" s="108">
        <f t="shared" si="43"/>
        <v>2.65</v>
      </c>
      <c r="U324" s="108">
        <f t="shared" si="43"/>
        <v>2.46</v>
      </c>
      <c r="V324" s="108">
        <f t="shared" si="43"/>
        <v>2.4500000000000002</v>
      </c>
      <c r="W324" s="26">
        <f t="shared" si="39"/>
        <v>102.2</v>
      </c>
      <c r="X324" s="150">
        <f t="shared" si="40"/>
        <v>20.440000000000001</v>
      </c>
      <c r="Y324" s="160">
        <v>77</v>
      </c>
      <c r="Z324" s="144">
        <f t="shared" si="41"/>
        <v>61.6</v>
      </c>
      <c r="AA324" s="111"/>
      <c r="AB324" s="111"/>
    </row>
    <row r="325" spans="1:28" x14ac:dyDescent="0.3">
      <c r="A325" s="148">
        <v>319</v>
      </c>
      <c r="B325" s="140">
        <v>671519</v>
      </c>
      <c r="C325" s="141" t="s">
        <v>424</v>
      </c>
      <c r="D325" s="153">
        <v>8</v>
      </c>
      <c r="E325" s="153">
        <v>9</v>
      </c>
      <c r="F325" s="153">
        <v>7</v>
      </c>
      <c r="G325" s="153">
        <v>7</v>
      </c>
      <c r="H325" s="153">
        <v>8</v>
      </c>
      <c r="I325" s="145">
        <f t="shared" si="44"/>
        <v>39</v>
      </c>
      <c r="J325" s="145">
        <f t="shared" si="42"/>
        <v>5.85</v>
      </c>
      <c r="K325" s="11">
        <v>3</v>
      </c>
      <c r="L325" s="11">
        <v>2.1</v>
      </c>
      <c r="M325" s="11">
        <v>3</v>
      </c>
      <c r="N325" s="11">
        <v>4</v>
      </c>
      <c r="O325" s="11">
        <v>3.1</v>
      </c>
      <c r="P325" s="146">
        <f t="shared" si="37"/>
        <v>15.2</v>
      </c>
      <c r="Q325" s="146">
        <f t="shared" si="38"/>
        <v>0.76</v>
      </c>
      <c r="R325" s="108">
        <f t="shared" si="43"/>
        <v>1.35</v>
      </c>
      <c r="S325" s="108">
        <f t="shared" si="43"/>
        <v>1.4549999999999998</v>
      </c>
      <c r="T325" s="108">
        <f t="shared" si="43"/>
        <v>1.2000000000000002</v>
      </c>
      <c r="U325" s="108">
        <f t="shared" si="43"/>
        <v>1.25</v>
      </c>
      <c r="V325" s="108">
        <f t="shared" si="43"/>
        <v>1.355</v>
      </c>
      <c r="W325" s="26">
        <f t="shared" si="39"/>
        <v>54.2</v>
      </c>
      <c r="X325" s="150">
        <f t="shared" si="40"/>
        <v>10.840000000000002</v>
      </c>
      <c r="Y325" s="160">
        <v>43</v>
      </c>
      <c r="Z325" s="144">
        <f t="shared" si="41"/>
        <v>34.4</v>
      </c>
      <c r="AA325" s="111"/>
      <c r="AB325" s="111"/>
    </row>
    <row r="326" spans="1:28" x14ac:dyDescent="0.3">
      <c r="A326" s="148">
        <v>320</v>
      </c>
      <c r="B326" s="140">
        <v>671520</v>
      </c>
      <c r="C326" s="141" t="s">
        <v>425</v>
      </c>
      <c r="D326" s="153">
        <v>12</v>
      </c>
      <c r="E326" s="153">
        <v>14</v>
      </c>
      <c r="F326" s="153">
        <v>12</v>
      </c>
      <c r="G326" s="153">
        <v>11</v>
      </c>
      <c r="H326" s="153">
        <v>10</v>
      </c>
      <c r="I326" s="145">
        <f t="shared" si="44"/>
        <v>59</v>
      </c>
      <c r="J326" s="145">
        <f t="shared" si="42"/>
        <v>8.85</v>
      </c>
      <c r="K326" s="11">
        <v>4</v>
      </c>
      <c r="L326" s="11">
        <v>4.0999999999999996</v>
      </c>
      <c r="M326" s="11">
        <v>5</v>
      </c>
      <c r="N326" s="11">
        <v>2.1</v>
      </c>
      <c r="O326" s="11">
        <v>3</v>
      </c>
      <c r="P326" s="146">
        <f t="shared" si="37"/>
        <v>18.2</v>
      </c>
      <c r="Q326" s="146">
        <f t="shared" si="38"/>
        <v>0.91</v>
      </c>
      <c r="R326" s="108">
        <f t="shared" ref="R326:V358" si="45">D326*0.15+K326:K326*0.05</f>
        <v>1.9999999999999998</v>
      </c>
      <c r="S326" s="108">
        <f t="shared" si="45"/>
        <v>2.3050000000000002</v>
      </c>
      <c r="T326" s="108">
        <f t="shared" si="45"/>
        <v>2.0499999999999998</v>
      </c>
      <c r="U326" s="108">
        <f t="shared" si="45"/>
        <v>1.7549999999999999</v>
      </c>
      <c r="V326" s="108">
        <f t="shared" si="45"/>
        <v>1.65</v>
      </c>
      <c r="W326" s="26">
        <f t="shared" si="39"/>
        <v>77.2</v>
      </c>
      <c r="X326" s="150">
        <f t="shared" si="40"/>
        <v>15.440000000000001</v>
      </c>
      <c r="Y326" s="160">
        <v>66</v>
      </c>
      <c r="Z326" s="144">
        <f t="shared" si="41"/>
        <v>52.800000000000004</v>
      </c>
      <c r="AA326" s="111"/>
      <c r="AB326" s="111"/>
    </row>
    <row r="327" spans="1:28" x14ac:dyDescent="0.3">
      <c r="A327" s="148">
        <v>321</v>
      </c>
      <c r="B327" s="140">
        <v>671521</v>
      </c>
      <c r="C327" s="141" t="s">
        <v>426</v>
      </c>
      <c r="D327" s="153">
        <v>3</v>
      </c>
      <c r="E327" s="153">
        <v>2</v>
      </c>
      <c r="F327" s="153">
        <v>1</v>
      </c>
      <c r="G327" s="153">
        <v>2</v>
      </c>
      <c r="H327" s="153">
        <v>3</v>
      </c>
      <c r="I327" s="145">
        <f t="shared" si="44"/>
        <v>11</v>
      </c>
      <c r="J327" s="145">
        <f t="shared" si="42"/>
        <v>1.65</v>
      </c>
      <c r="K327" s="11">
        <v>2</v>
      </c>
      <c r="L327" s="11">
        <v>2.2000000000000002</v>
      </c>
      <c r="M327" s="11">
        <v>3</v>
      </c>
      <c r="N327" s="11">
        <v>1</v>
      </c>
      <c r="O327" s="11">
        <v>3</v>
      </c>
      <c r="P327" s="146">
        <f t="shared" si="37"/>
        <v>11.2</v>
      </c>
      <c r="Q327" s="146">
        <f t="shared" si="38"/>
        <v>0.55999999999999994</v>
      </c>
      <c r="R327" s="108">
        <f t="shared" si="45"/>
        <v>0.54999999999999993</v>
      </c>
      <c r="S327" s="108">
        <f t="shared" si="45"/>
        <v>0.41000000000000003</v>
      </c>
      <c r="T327" s="108">
        <f t="shared" si="45"/>
        <v>0.30000000000000004</v>
      </c>
      <c r="U327" s="108">
        <f t="shared" si="45"/>
        <v>0.35</v>
      </c>
      <c r="V327" s="108">
        <f t="shared" si="45"/>
        <v>0.6</v>
      </c>
      <c r="W327" s="26">
        <f t="shared" si="39"/>
        <v>22.2</v>
      </c>
      <c r="X327" s="150">
        <f t="shared" si="40"/>
        <v>4.4400000000000004</v>
      </c>
      <c r="Y327" s="160">
        <v>7</v>
      </c>
      <c r="Z327" s="144">
        <f t="shared" si="41"/>
        <v>5.6000000000000005</v>
      </c>
      <c r="AA327" s="111"/>
      <c r="AB327" s="111"/>
    </row>
    <row r="328" spans="1:28" x14ac:dyDescent="0.3">
      <c r="A328" s="148">
        <v>322</v>
      </c>
      <c r="B328" s="140">
        <v>671522</v>
      </c>
      <c r="C328" s="141" t="s">
        <v>427</v>
      </c>
      <c r="D328" s="153">
        <v>11</v>
      </c>
      <c r="E328" s="153">
        <v>13</v>
      </c>
      <c r="F328" s="153">
        <v>14</v>
      </c>
      <c r="G328" s="153">
        <v>15</v>
      </c>
      <c r="H328" s="153">
        <v>12</v>
      </c>
      <c r="I328" s="145">
        <f t="shared" si="44"/>
        <v>65</v>
      </c>
      <c r="J328" s="145">
        <f t="shared" si="42"/>
        <v>9.75</v>
      </c>
      <c r="K328" s="11">
        <v>4</v>
      </c>
      <c r="L328" s="11">
        <v>5.0999999999999996</v>
      </c>
      <c r="M328" s="11">
        <v>4</v>
      </c>
      <c r="N328" s="11">
        <v>2</v>
      </c>
      <c r="O328" s="11">
        <v>3</v>
      </c>
      <c r="P328" s="146">
        <f t="shared" ref="P328:P356" si="46">SUM(K328:O328)</f>
        <v>18.100000000000001</v>
      </c>
      <c r="Q328" s="146">
        <f t="shared" ref="Q328:Q358" si="47">P328*0.05</f>
        <v>0.90500000000000014</v>
      </c>
      <c r="R328" s="108">
        <f t="shared" si="45"/>
        <v>1.8499999999999999</v>
      </c>
      <c r="S328" s="108">
        <f t="shared" si="45"/>
        <v>2.2050000000000001</v>
      </c>
      <c r="T328" s="108">
        <f t="shared" si="45"/>
        <v>2.3000000000000003</v>
      </c>
      <c r="U328" s="108">
        <f t="shared" si="45"/>
        <v>2.35</v>
      </c>
      <c r="V328" s="108">
        <f t="shared" si="45"/>
        <v>1.9499999999999997</v>
      </c>
      <c r="W328" s="26">
        <f t="shared" ref="W328:W358" si="48">I328+P328</f>
        <v>83.1</v>
      </c>
      <c r="X328" s="150">
        <f t="shared" ref="X328:X358" si="49">W328*0.2</f>
        <v>16.62</v>
      </c>
      <c r="Y328" s="160">
        <v>60</v>
      </c>
      <c r="Z328" s="144">
        <f t="shared" ref="Z328:Z358" si="50">Y328*0.8</f>
        <v>48</v>
      </c>
      <c r="AA328" s="111"/>
      <c r="AB328" s="111"/>
    </row>
    <row r="329" spans="1:28" x14ac:dyDescent="0.3">
      <c r="A329" s="148">
        <v>323</v>
      </c>
      <c r="B329" s="140">
        <v>671523</v>
      </c>
      <c r="C329" s="141" t="s">
        <v>428</v>
      </c>
      <c r="D329" s="153">
        <v>10</v>
      </c>
      <c r="E329" s="153">
        <v>11</v>
      </c>
      <c r="F329" s="153">
        <v>11</v>
      </c>
      <c r="G329" s="153">
        <v>10</v>
      </c>
      <c r="H329" s="153">
        <v>12</v>
      </c>
      <c r="I329" s="145">
        <f t="shared" si="44"/>
        <v>54</v>
      </c>
      <c r="J329" s="145">
        <f t="shared" ref="J329:J358" si="51">I329*0.15</f>
        <v>8.1</v>
      </c>
      <c r="K329" s="11">
        <v>4</v>
      </c>
      <c r="L329" s="11">
        <v>4.0999999999999996</v>
      </c>
      <c r="M329" s="11">
        <v>2</v>
      </c>
      <c r="N329" s="11">
        <v>3</v>
      </c>
      <c r="O329" s="11">
        <v>4</v>
      </c>
      <c r="P329" s="146">
        <f t="shared" si="46"/>
        <v>17.100000000000001</v>
      </c>
      <c r="Q329" s="146">
        <f t="shared" si="47"/>
        <v>0.85500000000000009</v>
      </c>
      <c r="R329" s="108">
        <f t="shared" si="45"/>
        <v>1.7</v>
      </c>
      <c r="S329" s="108">
        <f t="shared" si="45"/>
        <v>1.855</v>
      </c>
      <c r="T329" s="108">
        <f t="shared" si="45"/>
        <v>1.75</v>
      </c>
      <c r="U329" s="108">
        <f t="shared" si="45"/>
        <v>1.65</v>
      </c>
      <c r="V329" s="108">
        <f t="shared" si="45"/>
        <v>1.9999999999999998</v>
      </c>
      <c r="W329" s="26">
        <f t="shared" si="48"/>
        <v>71.099999999999994</v>
      </c>
      <c r="X329" s="150">
        <f t="shared" si="49"/>
        <v>14.219999999999999</v>
      </c>
      <c r="Y329" s="160">
        <v>51</v>
      </c>
      <c r="Z329" s="144">
        <f t="shared" si="50"/>
        <v>40.800000000000004</v>
      </c>
      <c r="AA329" s="111"/>
      <c r="AB329" s="111"/>
    </row>
    <row r="330" spans="1:28" x14ac:dyDescent="0.3">
      <c r="A330" s="148">
        <v>324</v>
      </c>
      <c r="B330" s="140">
        <v>671524</v>
      </c>
      <c r="C330" s="141" t="s">
        <v>429</v>
      </c>
      <c r="D330" s="153">
        <v>12</v>
      </c>
      <c r="E330" s="153">
        <v>14</v>
      </c>
      <c r="F330" s="153">
        <v>13</v>
      </c>
      <c r="G330" s="153">
        <v>13</v>
      </c>
      <c r="H330" s="153">
        <v>11</v>
      </c>
      <c r="I330" s="145">
        <f t="shared" si="44"/>
        <v>63</v>
      </c>
      <c r="J330" s="145">
        <f t="shared" si="51"/>
        <v>9.4499999999999993</v>
      </c>
      <c r="K330" s="11">
        <v>4</v>
      </c>
      <c r="L330" s="11">
        <v>5</v>
      </c>
      <c r="M330" s="11">
        <v>4</v>
      </c>
      <c r="N330" s="11">
        <v>3.5</v>
      </c>
      <c r="O330" s="11">
        <v>4</v>
      </c>
      <c r="P330" s="146">
        <f t="shared" si="46"/>
        <v>20.5</v>
      </c>
      <c r="Q330" s="146">
        <f t="shared" si="47"/>
        <v>1.0250000000000001</v>
      </c>
      <c r="R330" s="108">
        <f t="shared" si="45"/>
        <v>1.9999999999999998</v>
      </c>
      <c r="S330" s="108">
        <f t="shared" si="45"/>
        <v>2.35</v>
      </c>
      <c r="T330" s="108">
        <f t="shared" si="45"/>
        <v>2.15</v>
      </c>
      <c r="U330" s="108">
        <f t="shared" si="45"/>
        <v>2.125</v>
      </c>
      <c r="V330" s="108">
        <f t="shared" si="45"/>
        <v>1.8499999999999999</v>
      </c>
      <c r="W330" s="26">
        <f t="shared" si="48"/>
        <v>83.5</v>
      </c>
      <c r="X330" s="150">
        <f t="shared" si="49"/>
        <v>16.7</v>
      </c>
      <c r="Y330" s="160">
        <v>50</v>
      </c>
      <c r="Z330" s="144">
        <f t="shared" si="50"/>
        <v>40</v>
      </c>
      <c r="AA330" s="111"/>
      <c r="AB330" s="111"/>
    </row>
    <row r="331" spans="1:28" x14ac:dyDescent="0.3">
      <c r="A331" s="148">
        <v>325</v>
      </c>
      <c r="B331" s="140">
        <v>671525</v>
      </c>
      <c r="C331" s="141" t="s">
        <v>430</v>
      </c>
      <c r="D331" s="153">
        <v>4</v>
      </c>
      <c r="E331" s="153">
        <v>4</v>
      </c>
      <c r="F331" s="153">
        <v>5</v>
      </c>
      <c r="G331" s="153">
        <v>3</v>
      </c>
      <c r="H331" s="153">
        <v>4</v>
      </c>
      <c r="I331" s="145">
        <f t="shared" si="44"/>
        <v>20</v>
      </c>
      <c r="J331" s="145">
        <f t="shared" si="51"/>
        <v>3</v>
      </c>
      <c r="K331" s="11">
        <v>4</v>
      </c>
      <c r="L331" s="11">
        <v>3.1</v>
      </c>
      <c r="M331" s="11">
        <v>2.1</v>
      </c>
      <c r="N331" s="11">
        <v>2</v>
      </c>
      <c r="O331" s="11">
        <v>3</v>
      </c>
      <c r="P331" s="146">
        <f t="shared" si="46"/>
        <v>14.2</v>
      </c>
      <c r="Q331" s="146">
        <f t="shared" si="47"/>
        <v>0.71</v>
      </c>
      <c r="R331" s="108">
        <f t="shared" si="45"/>
        <v>0.8</v>
      </c>
      <c r="S331" s="108">
        <f t="shared" si="45"/>
        <v>0.755</v>
      </c>
      <c r="T331" s="108">
        <f t="shared" si="45"/>
        <v>0.85499999999999998</v>
      </c>
      <c r="U331" s="108">
        <f t="shared" si="45"/>
        <v>0.54999999999999993</v>
      </c>
      <c r="V331" s="108">
        <f t="shared" si="45"/>
        <v>0.75</v>
      </c>
      <c r="W331" s="26">
        <f t="shared" si="48"/>
        <v>34.200000000000003</v>
      </c>
      <c r="X331" s="150">
        <f t="shared" si="49"/>
        <v>6.8400000000000007</v>
      </c>
      <c r="Y331" s="160">
        <v>27</v>
      </c>
      <c r="Z331" s="144">
        <f t="shared" si="50"/>
        <v>21.6</v>
      </c>
      <c r="AA331" s="111"/>
      <c r="AB331" s="111"/>
    </row>
    <row r="332" spans="1:28" x14ac:dyDescent="0.3">
      <c r="A332" s="148">
        <v>326</v>
      </c>
      <c r="B332" s="140">
        <v>671526</v>
      </c>
      <c r="C332" s="141" t="s">
        <v>431</v>
      </c>
      <c r="D332" s="153">
        <v>11</v>
      </c>
      <c r="E332" s="153">
        <v>12</v>
      </c>
      <c r="F332" s="153">
        <v>13</v>
      </c>
      <c r="G332" s="153">
        <v>12</v>
      </c>
      <c r="H332" s="153">
        <v>10</v>
      </c>
      <c r="I332" s="145">
        <f t="shared" si="44"/>
        <v>58</v>
      </c>
      <c r="J332" s="145">
        <f t="shared" si="51"/>
        <v>8.6999999999999993</v>
      </c>
      <c r="K332" s="11">
        <v>6</v>
      </c>
      <c r="L332" s="11">
        <v>4.0999999999999996</v>
      </c>
      <c r="M332" s="11">
        <v>3.1</v>
      </c>
      <c r="N332" s="11">
        <v>3</v>
      </c>
      <c r="O332" s="11">
        <v>2</v>
      </c>
      <c r="P332" s="146">
        <f t="shared" si="46"/>
        <v>18.2</v>
      </c>
      <c r="Q332" s="146">
        <f t="shared" si="47"/>
        <v>0.91</v>
      </c>
      <c r="R332" s="108">
        <f t="shared" si="45"/>
        <v>1.95</v>
      </c>
      <c r="S332" s="108">
        <f t="shared" si="45"/>
        <v>2.0049999999999999</v>
      </c>
      <c r="T332" s="108">
        <f t="shared" si="45"/>
        <v>2.105</v>
      </c>
      <c r="U332" s="108">
        <f t="shared" si="45"/>
        <v>1.9499999999999997</v>
      </c>
      <c r="V332" s="108">
        <f t="shared" si="45"/>
        <v>1.6</v>
      </c>
      <c r="W332" s="26">
        <f t="shared" si="48"/>
        <v>76.2</v>
      </c>
      <c r="X332" s="150">
        <f t="shared" si="49"/>
        <v>15.240000000000002</v>
      </c>
      <c r="Y332" s="160">
        <v>60</v>
      </c>
      <c r="Z332" s="144">
        <f t="shared" si="50"/>
        <v>48</v>
      </c>
      <c r="AA332" s="111"/>
      <c r="AB332" s="111"/>
    </row>
    <row r="333" spans="1:28" x14ac:dyDescent="0.3">
      <c r="A333" s="148">
        <v>327</v>
      </c>
      <c r="B333" s="140">
        <v>671527</v>
      </c>
      <c r="C333" s="141" t="s">
        <v>432</v>
      </c>
      <c r="D333" s="153">
        <v>9</v>
      </c>
      <c r="E333" s="153">
        <v>9</v>
      </c>
      <c r="F333" s="153">
        <v>8</v>
      </c>
      <c r="G333" s="153">
        <v>11</v>
      </c>
      <c r="H333" s="153">
        <v>12</v>
      </c>
      <c r="I333" s="145">
        <f t="shared" si="44"/>
        <v>49</v>
      </c>
      <c r="J333" s="145">
        <f t="shared" si="51"/>
        <v>7.35</v>
      </c>
      <c r="K333" s="11">
        <v>4</v>
      </c>
      <c r="L333" s="11">
        <v>5</v>
      </c>
      <c r="M333" s="11">
        <v>6</v>
      </c>
      <c r="N333" s="11">
        <v>3</v>
      </c>
      <c r="O333" s="11">
        <v>2.1</v>
      </c>
      <c r="P333" s="146">
        <f t="shared" si="46"/>
        <v>20.100000000000001</v>
      </c>
      <c r="Q333" s="146">
        <f t="shared" si="47"/>
        <v>1.0050000000000001</v>
      </c>
      <c r="R333" s="108">
        <f t="shared" si="45"/>
        <v>1.5499999999999998</v>
      </c>
      <c r="S333" s="108">
        <f t="shared" si="45"/>
        <v>1.5999999999999999</v>
      </c>
      <c r="T333" s="108">
        <f t="shared" si="45"/>
        <v>1.5</v>
      </c>
      <c r="U333" s="108">
        <f t="shared" si="45"/>
        <v>1.7999999999999998</v>
      </c>
      <c r="V333" s="108">
        <f t="shared" si="45"/>
        <v>1.9049999999999998</v>
      </c>
      <c r="W333" s="26">
        <f t="shared" si="48"/>
        <v>69.099999999999994</v>
      </c>
      <c r="X333" s="150">
        <f t="shared" si="49"/>
        <v>13.82</v>
      </c>
      <c r="Y333" s="160">
        <v>50</v>
      </c>
      <c r="Z333" s="144">
        <f t="shared" si="50"/>
        <v>40</v>
      </c>
      <c r="AA333" s="111"/>
      <c r="AB333" s="111"/>
    </row>
    <row r="334" spans="1:28" x14ac:dyDescent="0.3">
      <c r="A334" s="148">
        <v>328</v>
      </c>
      <c r="B334" s="140">
        <v>671528</v>
      </c>
      <c r="C334" s="141" t="s">
        <v>433</v>
      </c>
      <c r="D334" s="153">
        <v>14</v>
      </c>
      <c r="E334" s="153">
        <v>12</v>
      </c>
      <c r="F334" s="153">
        <v>12</v>
      </c>
      <c r="G334" s="153">
        <v>11</v>
      </c>
      <c r="H334" s="153">
        <v>13</v>
      </c>
      <c r="I334" s="145">
        <f t="shared" si="44"/>
        <v>62</v>
      </c>
      <c r="J334" s="145">
        <f t="shared" si="51"/>
        <v>9.2999999999999989</v>
      </c>
      <c r="K334" s="11">
        <v>4</v>
      </c>
      <c r="L334" s="11">
        <v>4.2</v>
      </c>
      <c r="M334" s="11">
        <v>4</v>
      </c>
      <c r="N334" s="11">
        <v>3</v>
      </c>
      <c r="O334" s="11">
        <v>4</v>
      </c>
      <c r="P334" s="146">
        <f t="shared" si="46"/>
        <v>19.2</v>
      </c>
      <c r="Q334" s="146">
        <f t="shared" si="47"/>
        <v>0.96</v>
      </c>
      <c r="R334" s="108">
        <f t="shared" si="45"/>
        <v>2.3000000000000003</v>
      </c>
      <c r="S334" s="108">
        <f t="shared" si="45"/>
        <v>2.0099999999999998</v>
      </c>
      <c r="T334" s="108">
        <f t="shared" si="45"/>
        <v>1.9999999999999998</v>
      </c>
      <c r="U334" s="108">
        <f t="shared" si="45"/>
        <v>1.7999999999999998</v>
      </c>
      <c r="V334" s="108">
        <f t="shared" si="45"/>
        <v>2.15</v>
      </c>
      <c r="W334" s="26">
        <f t="shared" si="48"/>
        <v>81.2</v>
      </c>
      <c r="X334" s="150">
        <f t="shared" si="49"/>
        <v>16.240000000000002</v>
      </c>
      <c r="Y334" s="160">
        <v>68</v>
      </c>
      <c r="Z334" s="144">
        <f t="shared" si="50"/>
        <v>54.400000000000006</v>
      </c>
      <c r="AA334" s="111"/>
      <c r="AB334" s="111"/>
    </row>
    <row r="335" spans="1:28" x14ac:dyDescent="0.3">
      <c r="A335" s="148">
        <v>329</v>
      </c>
      <c r="B335" s="140">
        <v>671529</v>
      </c>
      <c r="C335" s="141" t="s">
        <v>434</v>
      </c>
      <c r="D335" s="153">
        <v>6</v>
      </c>
      <c r="E335" s="153">
        <v>5</v>
      </c>
      <c r="F335" s="153">
        <v>6</v>
      </c>
      <c r="G335" s="153">
        <v>8</v>
      </c>
      <c r="H335" s="153">
        <v>8</v>
      </c>
      <c r="I335" s="145">
        <f t="shared" si="44"/>
        <v>33</v>
      </c>
      <c r="J335" s="145">
        <f t="shared" si="51"/>
        <v>4.95</v>
      </c>
      <c r="K335" s="11">
        <v>3</v>
      </c>
      <c r="L335" s="11">
        <v>2.1</v>
      </c>
      <c r="M335" s="11">
        <v>4</v>
      </c>
      <c r="N335" s="11">
        <v>3</v>
      </c>
      <c r="O335" s="11">
        <v>2.6</v>
      </c>
      <c r="P335" s="146">
        <f t="shared" si="46"/>
        <v>14.7</v>
      </c>
      <c r="Q335" s="146">
        <f t="shared" si="47"/>
        <v>0.73499999999999999</v>
      </c>
      <c r="R335" s="108">
        <f t="shared" si="45"/>
        <v>1.0499999999999998</v>
      </c>
      <c r="S335" s="108">
        <f t="shared" si="45"/>
        <v>0.85499999999999998</v>
      </c>
      <c r="T335" s="108">
        <f t="shared" si="45"/>
        <v>1.0999999999999999</v>
      </c>
      <c r="U335" s="108">
        <f t="shared" si="45"/>
        <v>1.35</v>
      </c>
      <c r="V335" s="108">
        <f t="shared" si="45"/>
        <v>1.33</v>
      </c>
      <c r="W335" s="26">
        <f t="shared" si="48"/>
        <v>47.7</v>
      </c>
      <c r="X335" s="150">
        <f t="shared" si="49"/>
        <v>9.5400000000000009</v>
      </c>
      <c r="Y335" s="160" t="s">
        <v>105</v>
      </c>
      <c r="Z335" s="144" t="e">
        <f t="shared" si="50"/>
        <v>#VALUE!</v>
      </c>
      <c r="AA335" s="111"/>
      <c r="AB335" s="111"/>
    </row>
    <row r="336" spans="1:28" x14ac:dyDescent="0.3">
      <c r="A336" s="148">
        <v>330</v>
      </c>
      <c r="B336" s="140">
        <v>671530</v>
      </c>
      <c r="C336" s="141" t="s">
        <v>435</v>
      </c>
      <c r="D336" s="153">
        <v>11</v>
      </c>
      <c r="E336" s="153">
        <v>12</v>
      </c>
      <c r="F336" s="153">
        <v>13</v>
      </c>
      <c r="G336" s="153">
        <v>11</v>
      </c>
      <c r="H336" s="153">
        <v>12</v>
      </c>
      <c r="I336" s="145">
        <f t="shared" si="44"/>
        <v>59</v>
      </c>
      <c r="J336" s="145">
        <f t="shared" si="51"/>
        <v>8.85</v>
      </c>
      <c r="K336" s="11">
        <v>4</v>
      </c>
      <c r="L336" s="11">
        <v>4.2</v>
      </c>
      <c r="M336" s="11">
        <v>4</v>
      </c>
      <c r="N336" s="11">
        <v>5</v>
      </c>
      <c r="O336" s="11">
        <v>3.5</v>
      </c>
      <c r="P336" s="146">
        <f t="shared" si="46"/>
        <v>20.7</v>
      </c>
      <c r="Q336" s="146">
        <f t="shared" si="47"/>
        <v>1.0349999999999999</v>
      </c>
      <c r="R336" s="108">
        <f t="shared" si="45"/>
        <v>1.8499999999999999</v>
      </c>
      <c r="S336" s="108">
        <f t="shared" si="45"/>
        <v>2.0099999999999998</v>
      </c>
      <c r="T336" s="108">
        <f t="shared" si="45"/>
        <v>2.15</v>
      </c>
      <c r="U336" s="108">
        <f t="shared" si="45"/>
        <v>1.9</v>
      </c>
      <c r="V336" s="108">
        <f t="shared" si="45"/>
        <v>1.9749999999999999</v>
      </c>
      <c r="W336" s="26">
        <f t="shared" si="48"/>
        <v>79.7</v>
      </c>
      <c r="X336" s="150">
        <f t="shared" si="49"/>
        <v>15.940000000000001</v>
      </c>
      <c r="Y336" s="160">
        <v>52</v>
      </c>
      <c r="Z336" s="144">
        <f t="shared" si="50"/>
        <v>41.6</v>
      </c>
      <c r="AA336" s="111"/>
      <c r="AB336" s="111"/>
    </row>
    <row r="337" spans="1:28" x14ac:dyDescent="0.3">
      <c r="A337" s="148">
        <v>331</v>
      </c>
      <c r="B337" s="140">
        <v>671531</v>
      </c>
      <c r="C337" s="141" t="s">
        <v>436</v>
      </c>
      <c r="D337" s="153">
        <v>7</v>
      </c>
      <c r="E337" s="153">
        <v>8</v>
      </c>
      <c r="F337" s="153">
        <v>6</v>
      </c>
      <c r="G337" s="153">
        <v>9</v>
      </c>
      <c r="H337" s="153">
        <v>7</v>
      </c>
      <c r="I337" s="145">
        <f t="shared" si="44"/>
        <v>37</v>
      </c>
      <c r="J337" s="145">
        <f t="shared" si="51"/>
        <v>5.55</v>
      </c>
      <c r="K337" s="11">
        <v>3</v>
      </c>
      <c r="L337" s="11">
        <v>2.2000000000000002</v>
      </c>
      <c r="M337" s="11">
        <v>3</v>
      </c>
      <c r="N337" s="11">
        <v>4</v>
      </c>
      <c r="O337" s="11">
        <v>4.0999999999999996</v>
      </c>
      <c r="P337" s="146">
        <f t="shared" si="46"/>
        <v>16.299999999999997</v>
      </c>
      <c r="Q337" s="146">
        <f t="shared" si="47"/>
        <v>0.81499999999999995</v>
      </c>
      <c r="R337" s="108">
        <f t="shared" si="45"/>
        <v>1.2000000000000002</v>
      </c>
      <c r="S337" s="108">
        <f t="shared" si="45"/>
        <v>1.31</v>
      </c>
      <c r="T337" s="108">
        <f t="shared" si="45"/>
        <v>1.0499999999999998</v>
      </c>
      <c r="U337" s="108">
        <f t="shared" si="45"/>
        <v>1.5499999999999998</v>
      </c>
      <c r="V337" s="108">
        <f t="shared" si="45"/>
        <v>1.2550000000000001</v>
      </c>
      <c r="W337" s="26">
        <f t="shared" si="48"/>
        <v>53.3</v>
      </c>
      <c r="X337" s="150">
        <f t="shared" si="49"/>
        <v>10.66</v>
      </c>
      <c r="Y337" s="160">
        <v>35</v>
      </c>
      <c r="Z337" s="144">
        <f t="shared" si="50"/>
        <v>28</v>
      </c>
      <c r="AA337" s="111"/>
      <c r="AB337" s="111"/>
    </row>
    <row r="338" spans="1:28" x14ac:dyDescent="0.3">
      <c r="A338" s="148">
        <v>332</v>
      </c>
      <c r="B338" s="140">
        <v>671532</v>
      </c>
      <c r="C338" s="141" t="s">
        <v>437</v>
      </c>
      <c r="D338" s="153">
        <v>13</v>
      </c>
      <c r="E338" s="153">
        <v>11</v>
      </c>
      <c r="F338" s="153">
        <v>12</v>
      </c>
      <c r="G338" s="153">
        <v>11</v>
      </c>
      <c r="H338" s="153">
        <v>13</v>
      </c>
      <c r="I338" s="145">
        <f t="shared" si="44"/>
        <v>60</v>
      </c>
      <c r="J338" s="145">
        <f t="shared" si="51"/>
        <v>9</v>
      </c>
      <c r="K338" s="11">
        <v>6</v>
      </c>
      <c r="L338" s="11">
        <v>5</v>
      </c>
      <c r="M338" s="11">
        <v>4.2</v>
      </c>
      <c r="N338" s="11">
        <v>4</v>
      </c>
      <c r="O338" s="11">
        <v>3.5</v>
      </c>
      <c r="P338" s="146">
        <f t="shared" si="46"/>
        <v>22.7</v>
      </c>
      <c r="Q338" s="146">
        <f t="shared" si="47"/>
        <v>1.135</v>
      </c>
      <c r="R338" s="108">
        <f t="shared" si="45"/>
        <v>2.25</v>
      </c>
      <c r="S338" s="108">
        <f t="shared" si="45"/>
        <v>1.9</v>
      </c>
      <c r="T338" s="108">
        <f t="shared" si="45"/>
        <v>2.0099999999999998</v>
      </c>
      <c r="U338" s="108">
        <f t="shared" si="45"/>
        <v>1.8499999999999999</v>
      </c>
      <c r="V338" s="108">
        <f t="shared" si="45"/>
        <v>2.125</v>
      </c>
      <c r="W338" s="26">
        <f t="shared" si="48"/>
        <v>82.7</v>
      </c>
      <c r="X338" s="150">
        <f t="shared" si="49"/>
        <v>16.540000000000003</v>
      </c>
      <c r="Y338" s="160">
        <v>62</v>
      </c>
      <c r="Z338" s="144">
        <f t="shared" si="50"/>
        <v>49.6</v>
      </c>
      <c r="AA338" s="111"/>
      <c r="AB338" s="111"/>
    </row>
    <row r="339" spans="1:28" x14ac:dyDescent="0.3">
      <c r="A339" s="148">
        <v>333</v>
      </c>
      <c r="B339" s="140">
        <v>671533</v>
      </c>
      <c r="C339" s="141" t="s">
        <v>438</v>
      </c>
      <c r="D339" s="153">
        <v>8</v>
      </c>
      <c r="E339" s="153">
        <v>9</v>
      </c>
      <c r="F339" s="153">
        <v>7</v>
      </c>
      <c r="G339" s="153">
        <v>8</v>
      </c>
      <c r="H339" s="153">
        <v>9</v>
      </c>
      <c r="I339" s="145">
        <f t="shared" si="44"/>
        <v>41</v>
      </c>
      <c r="J339" s="145">
        <f t="shared" si="51"/>
        <v>6.1499999999999995</v>
      </c>
      <c r="K339" s="11">
        <v>2.5</v>
      </c>
      <c r="L339" s="11">
        <v>4</v>
      </c>
      <c r="M339" s="11">
        <v>3.5</v>
      </c>
      <c r="N339" s="11">
        <v>4</v>
      </c>
      <c r="O339" s="11">
        <v>5</v>
      </c>
      <c r="P339" s="146">
        <f t="shared" si="46"/>
        <v>19</v>
      </c>
      <c r="Q339" s="146">
        <f t="shared" si="47"/>
        <v>0.95000000000000007</v>
      </c>
      <c r="R339" s="108">
        <f t="shared" si="45"/>
        <v>1.325</v>
      </c>
      <c r="S339" s="108">
        <f t="shared" si="45"/>
        <v>1.5499999999999998</v>
      </c>
      <c r="T339" s="108">
        <f t="shared" si="45"/>
        <v>1.2250000000000001</v>
      </c>
      <c r="U339" s="108">
        <f t="shared" si="45"/>
        <v>1.4</v>
      </c>
      <c r="V339" s="108">
        <f t="shared" si="45"/>
        <v>1.5999999999999999</v>
      </c>
      <c r="W339" s="26">
        <f t="shared" si="48"/>
        <v>60</v>
      </c>
      <c r="X339" s="150">
        <f t="shared" si="49"/>
        <v>12</v>
      </c>
      <c r="Y339" s="160">
        <v>40</v>
      </c>
      <c r="Z339" s="144">
        <f t="shared" si="50"/>
        <v>32</v>
      </c>
      <c r="AA339" s="111"/>
      <c r="AB339" s="111"/>
    </row>
    <row r="340" spans="1:28" x14ac:dyDescent="0.3">
      <c r="A340" s="148">
        <v>334</v>
      </c>
      <c r="B340" s="140">
        <v>671534</v>
      </c>
      <c r="C340" s="141" t="s">
        <v>439</v>
      </c>
      <c r="D340" s="153">
        <v>2</v>
      </c>
      <c r="E340" s="153">
        <v>3</v>
      </c>
      <c r="F340" s="153">
        <v>5</v>
      </c>
      <c r="G340" s="153">
        <v>6</v>
      </c>
      <c r="H340" s="153">
        <v>6</v>
      </c>
      <c r="I340" s="145">
        <f t="shared" si="44"/>
        <v>22</v>
      </c>
      <c r="J340" s="145">
        <f t="shared" si="51"/>
        <v>3.3</v>
      </c>
      <c r="K340" s="11">
        <v>36</v>
      </c>
      <c r="L340" s="11" t="s">
        <v>461</v>
      </c>
      <c r="M340" s="11">
        <v>5.2</v>
      </c>
      <c r="N340" s="11">
        <v>4</v>
      </c>
      <c r="O340" s="11">
        <v>3.5</v>
      </c>
      <c r="P340" s="146">
        <f t="shared" si="46"/>
        <v>48.7</v>
      </c>
      <c r="Q340" s="146">
        <f t="shared" si="47"/>
        <v>2.4350000000000005</v>
      </c>
      <c r="R340" s="108">
        <f t="shared" si="45"/>
        <v>2.1</v>
      </c>
      <c r="S340" s="108" t="e">
        <f t="shared" si="45"/>
        <v>#VALUE!</v>
      </c>
      <c r="T340" s="108">
        <f t="shared" si="45"/>
        <v>1.01</v>
      </c>
      <c r="U340" s="108">
        <f t="shared" si="45"/>
        <v>1.0999999999999999</v>
      </c>
      <c r="V340" s="108">
        <f t="shared" si="45"/>
        <v>1.075</v>
      </c>
      <c r="W340" s="26">
        <f t="shared" si="48"/>
        <v>70.7</v>
      </c>
      <c r="X340" s="150">
        <f t="shared" si="49"/>
        <v>14.14</v>
      </c>
      <c r="Y340" s="160">
        <v>30</v>
      </c>
      <c r="Z340" s="144">
        <f t="shared" si="50"/>
        <v>24</v>
      </c>
      <c r="AA340" s="111"/>
      <c r="AB340" s="111"/>
    </row>
    <row r="341" spans="1:28" x14ac:dyDescent="0.3">
      <c r="A341" s="148">
        <v>335</v>
      </c>
      <c r="B341" s="140">
        <v>671535</v>
      </c>
      <c r="C341" s="141" t="s">
        <v>440</v>
      </c>
      <c r="D341" s="153">
        <v>3</v>
      </c>
      <c r="E341" s="153">
        <v>4</v>
      </c>
      <c r="F341" s="153">
        <v>3</v>
      </c>
      <c r="G341" s="153">
        <v>3</v>
      </c>
      <c r="H341" s="153">
        <v>2</v>
      </c>
      <c r="I341" s="145">
        <f t="shared" si="44"/>
        <v>15</v>
      </c>
      <c r="J341" s="145">
        <f t="shared" si="51"/>
        <v>2.25</v>
      </c>
      <c r="K341" s="11">
        <v>3</v>
      </c>
      <c r="L341" s="11">
        <v>2</v>
      </c>
      <c r="M341" s="11">
        <v>2.1</v>
      </c>
      <c r="N341" s="11">
        <v>3</v>
      </c>
      <c r="O341" s="11">
        <v>4</v>
      </c>
      <c r="P341" s="146">
        <f t="shared" si="46"/>
        <v>14.1</v>
      </c>
      <c r="Q341" s="146">
        <f t="shared" si="47"/>
        <v>0.70500000000000007</v>
      </c>
      <c r="R341" s="108">
        <f t="shared" si="45"/>
        <v>0.6</v>
      </c>
      <c r="S341" s="108">
        <f t="shared" si="45"/>
        <v>0.7</v>
      </c>
      <c r="T341" s="108">
        <f t="shared" si="45"/>
        <v>0.55499999999999994</v>
      </c>
      <c r="U341" s="108">
        <f t="shared" si="45"/>
        <v>0.6</v>
      </c>
      <c r="V341" s="108">
        <f t="shared" si="45"/>
        <v>0.5</v>
      </c>
      <c r="W341" s="26">
        <f t="shared" si="48"/>
        <v>29.1</v>
      </c>
      <c r="X341" s="150">
        <f t="shared" si="49"/>
        <v>5.82</v>
      </c>
      <c r="Y341" s="160">
        <v>13</v>
      </c>
      <c r="Z341" s="144">
        <f t="shared" si="50"/>
        <v>10.4</v>
      </c>
      <c r="AA341" s="111"/>
      <c r="AB341" s="111"/>
    </row>
    <row r="342" spans="1:28" x14ac:dyDescent="0.3">
      <c r="A342" s="148">
        <v>336</v>
      </c>
      <c r="B342" s="140">
        <v>671536</v>
      </c>
      <c r="C342" s="141" t="s">
        <v>441</v>
      </c>
      <c r="D342" s="153">
        <v>7</v>
      </c>
      <c r="E342" s="153">
        <v>6</v>
      </c>
      <c r="F342" s="153">
        <v>7</v>
      </c>
      <c r="G342" s="153">
        <v>6</v>
      </c>
      <c r="H342" s="153">
        <v>8</v>
      </c>
      <c r="I342" s="145">
        <f t="shared" si="44"/>
        <v>34</v>
      </c>
      <c r="J342" s="145">
        <f t="shared" si="51"/>
        <v>5.0999999999999996</v>
      </c>
      <c r="K342" s="11">
        <v>3</v>
      </c>
      <c r="L342" s="11">
        <v>2.1</v>
      </c>
      <c r="M342" s="11">
        <v>2</v>
      </c>
      <c r="N342" s="11">
        <v>4</v>
      </c>
      <c r="O342" s="11">
        <v>3.1</v>
      </c>
      <c r="P342" s="146">
        <f t="shared" si="46"/>
        <v>14.2</v>
      </c>
      <c r="Q342" s="146">
        <f t="shared" si="47"/>
        <v>0.71</v>
      </c>
      <c r="R342" s="108">
        <f t="shared" si="45"/>
        <v>1.2000000000000002</v>
      </c>
      <c r="S342" s="108">
        <f t="shared" si="45"/>
        <v>1.0049999999999999</v>
      </c>
      <c r="T342" s="108">
        <f t="shared" si="45"/>
        <v>1.1500000000000001</v>
      </c>
      <c r="U342" s="108">
        <f t="shared" si="45"/>
        <v>1.0999999999999999</v>
      </c>
      <c r="V342" s="108">
        <f t="shared" si="45"/>
        <v>1.355</v>
      </c>
      <c r="W342" s="26">
        <f t="shared" si="48"/>
        <v>48.2</v>
      </c>
      <c r="X342" s="150">
        <f t="shared" si="49"/>
        <v>9.64</v>
      </c>
      <c r="Y342" s="160">
        <v>40</v>
      </c>
      <c r="Z342" s="144">
        <f t="shared" si="50"/>
        <v>32</v>
      </c>
      <c r="AA342" s="111"/>
      <c r="AB342" s="111"/>
    </row>
    <row r="343" spans="1:28" x14ac:dyDescent="0.3">
      <c r="A343" s="148">
        <v>337</v>
      </c>
      <c r="B343" s="140">
        <v>671537</v>
      </c>
      <c r="C343" s="141" t="s">
        <v>442</v>
      </c>
      <c r="D343" s="153">
        <v>12</v>
      </c>
      <c r="E343" s="153">
        <v>12</v>
      </c>
      <c r="F343" s="153">
        <v>11</v>
      </c>
      <c r="G343" s="153">
        <v>14</v>
      </c>
      <c r="H343" s="153">
        <v>12</v>
      </c>
      <c r="I343" s="145">
        <f t="shared" si="44"/>
        <v>61</v>
      </c>
      <c r="J343" s="145">
        <f t="shared" si="51"/>
        <v>9.15</v>
      </c>
      <c r="K343" s="11">
        <v>4</v>
      </c>
      <c r="L343" s="11">
        <v>5</v>
      </c>
      <c r="M343" s="11">
        <v>4.2</v>
      </c>
      <c r="N343" s="11">
        <v>4</v>
      </c>
      <c r="O343" s="11">
        <v>3</v>
      </c>
      <c r="P343" s="146">
        <f t="shared" si="46"/>
        <v>20.2</v>
      </c>
      <c r="Q343" s="146">
        <f t="shared" si="47"/>
        <v>1.01</v>
      </c>
      <c r="R343" s="108">
        <f t="shared" si="45"/>
        <v>1.9999999999999998</v>
      </c>
      <c r="S343" s="108">
        <f t="shared" si="45"/>
        <v>2.0499999999999998</v>
      </c>
      <c r="T343" s="108">
        <f t="shared" si="45"/>
        <v>1.8599999999999999</v>
      </c>
      <c r="U343" s="108">
        <f t="shared" si="45"/>
        <v>2.3000000000000003</v>
      </c>
      <c r="V343" s="108">
        <f t="shared" si="45"/>
        <v>1.9499999999999997</v>
      </c>
      <c r="W343" s="26">
        <f t="shared" si="48"/>
        <v>81.2</v>
      </c>
      <c r="X343" s="150">
        <f t="shared" si="49"/>
        <v>16.240000000000002</v>
      </c>
      <c r="Y343" s="160">
        <v>73</v>
      </c>
      <c r="Z343" s="144">
        <f t="shared" si="50"/>
        <v>58.400000000000006</v>
      </c>
      <c r="AA343" s="111"/>
      <c r="AB343" s="111"/>
    </row>
    <row r="344" spans="1:28" x14ac:dyDescent="0.3">
      <c r="A344" s="148">
        <v>338</v>
      </c>
      <c r="B344" s="140">
        <v>671538</v>
      </c>
      <c r="C344" s="141" t="s">
        <v>443</v>
      </c>
      <c r="D344" s="153">
        <v>9</v>
      </c>
      <c r="E344" s="153">
        <v>8</v>
      </c>
      <c r="F344" s="153">
        <v>7</v>
      </c>
      <c r="G344" s="153">
        <v>8</v>
      </c>
      <c r="H344" s="153">
        <v>9</v>
      </c>
      <c r="I344" s="145">
        <f t="shared" si="44"/>
        <v>41</v>
      </c>
      <c r="J344" s="145">
        <f t="shared" si="51"/>
        <v>6.1499999999999995</v>
      </c>
      <c r="K344" s="11">
        <v>3</v>
      </c>
      <c r="L344" s="11">
        <v>3.2</v>
      </c>
      <c r="M344" s="11">
        <v>4</v>
      </c>
      <c r="N344" s="11">
        <v>2</v>
      </c>
      <c r="O344" s="11">
        <v>3.2</v>
      </c>
      <c r="P344" s="146">
        <f t="shared" si="46"/>
        <v>15.399999999999999</v>
      </c>
      <c r="Q344" s="146">
        <f t="shared" si="47"/>
        <v>0.77</v>
      </c>
      <c r="R344" s="108">
        <f t="shared" si="45"/>
        <v>1.5</v>
      </c>
      <c r="S344" s="108">
        <f t="shared" si="45"/>
        <v>1.3599999999999999</v>
      </c>
      <c r="T344" s="108">
        <f t="shared" si="45"/>
        <v>1.25</v>
      </c>
      <c r="U344" s="108">
        <f t="shared" si="45"/>
        <v>1.3</v>
      </c>
      <c r="V344" s="108">
        <f t="shared" si="45"/>
        <v>1.5099999999999998</v>
      </c>
      <c r="W344" s="26">
        <f t="shared" si="48"/>
        <v>56.4</v>
      </c>
      <c r="X344" s="150">
        <f t="shared" si="49"/>
        <v>11.280000000000001</v>
      </c>
      <c r="Y344" s="160">
        <v>47</v>
      </c>
      <c r="Z344" s="144">
        <f t="shared" si="50"/>
        <v>37.6</v>
      </c>
      <c r="AA344" s="111"/>
      <c r="AB344" s="111"/>
    </row>
    <row r="345" spans="1:28" x14ac:dyDescent="0.3">
      <c r="A345" s="148">
        <v>339</v>
      </c>
      <c r="B345" s="140">
        <v>671539</v>
      </c>
      <c r="C345" s="141" t="s">
        <v>444</v>
      </c>
      <c r="D345" s="153">
        <v>12</v>
      </c>
      <c r="E345" s="153">
        <v>11</v>
      </c>
      <c r="F345" s="153">
        <v>8</v>
      </c>
      <c r="G345" s="153">
        <v>9</v>
      </c>
      <c r="H345" s="153">
        <v>10</v>
      </c>
      <c r="I345" s="145">
        <f t="shared" si="44"/>
        <v>50</v>
      </c>
      <c r="J345" s="145">
        <f t="shared" si="51"/>
        <v>7.5</v>
      </c>
      <c r="K345" s="11">
        <v>2.1</v>
      </c>
      <c r="L345" s="11">
        <v>2.1</v>
      </c>
      <c r="M345" s="11">
        <v>3</v>
      </c>
      <c r="N345" s="11">
        <v>4</v>
      </c>
      <c r="O345" s="11">
        <v>3</v>
      </c>
      <c r="P345" s="146">
        <f t="shared" si="46"/>
        <v>14.2</v>
      </c>
      <c r="Q345" s="146">
        <f t="shared" si="47"/>
        <v>0.71</v>
      </c>
      <c r="R345" s="108">
        <f t="shared" si="45"/>
        <v>1.9049999999999998</v>
      </c>
      <c r="S345" s="108">
        <f t="shared" si="45"/>
        <v>1.7549999999999999</v>
      </c>
      <c r="T345" s="108">
        <f t="shared" si="45"/>
        <v>1.35</v>
      </c>
      <c r="U345" s="108">
        <f t="shared" si="45"/>
        <v>1.5499999999999998</v>
      </c>
      <c r="V345" s="108">
        <f t="shared" si="45"/>
        <v>1.65</v>
      </c>
      <c r="W345" s="26">
        <f t="shared" si="48"/>
        <v>64.2</v>
      </c>
      <c r="X345" s="150">
        <f t="shared" si="49"/>
        <v>12.840000000000002</v>
      </c>
      <c r="Y345" s="160">
        <v>48</v>
      </c>
      <c r="Z345" s="144">
        <f t="shared" si="50"/>
        <v>38.400000000000006</v>
      </c>
      <c r="AA345" s="111"/>
      <c r="AB345" s="111"/>
    </row>
    <row r="346" spans="1:28" x14ac:dyDescent="0.3">
      <c r="A346" s="148">
        <v>340</v>
      </c>
      <c r="B346" s="140">
        <v>671540</v>
      </c>
      <c r="C346" s="141" t="s">
        <v>445</v>
      </c>
      <c r="D346" s="153">
        <v>9</v>
      </c>
      <c r="E346" s="153">
        <v>10</v>
      </c>
      <c r="F346" s="153">
        <v>11</v>
      </c>
      <c r="G346" s="153">
        <v>8</v>
      </c>
      <c r="H346" s="153">
        <v>10</v>
      </c>
      <c r="I346" s="145">
        <f t="shared" si="44"/>
        <v>48</v>
      </c>
      <c r="J346" s="145">
        <f t="shared" si="51"/>
        <v>7.1999999999999993</v>
      </c>
      <c r="K346" s="11">
        <v>4.2</v>
      </c>
      <c r="L346" s="11">
        <v>3</v>
      </c>
      <c r="M346" s="11">
        <v>4.0999999999999996</v>
      </c>
      <c r="N346" s="11">
        <v>2</v>
      </c>
      <c r="O346" s="11">
        <v>3</v>
      </c>
      <c r="P346" s="146">
        <f t="shared" si="46"/>
        <v>16.3</v>
      </c>
      <c r="Q346" s="146">
        <f t="shared" si="47"/>
        <v>0.81500000000000006</v>
      </c>
      <c r="R346" s="108">
        <f t="shared" si="45"/>
        <v>1.5599999999999998</v>
      </c>
      <c r="S346" s="108">
        <f t="shared" si="45"/>
        <v>1.65</v>
      </c>
      <c r="T346" s="108">
        <f t="shared" si="45"/>
        <v>1.855</v>
      </c>
      <c r="U346" s="108">
        <f t="shared" si="45"/>
        <v>1.3</v>
      </c>
      <c r="V346" s="108">
        <f t="shared" si="45"/>
        <v>1.65</v>
      </c>
      <c r="W346" s="26">
        <f t="shared" si="48"/>
        <v>64.3</v>
      </c>
      <c r="X346" s="150">
        <f t="shared" si="49"/>
        <v>12.86</v>
      </c>
      <c r="Y346" s="160">
        <v>50</v>
      </c>
      <c r="Z346" s="144">
        <f t="shared" si="50"/>
        <v>40</v>
      </c>
      <c r="AA346" s="111"/>
      <c r="AB346" s="111"/>
    </row>
    <row r="347" spans="1:28" x14ac:dyDescent="0.3">
      <c r="A347" s="148">
        <v>341</v>
      </c>
      <c r="B347" s="140">
        <v>671541</v>
      </c>
      <c r="C347" s="141" t="s">
        <v>446</v>
      </c>
      <c r="D347" s="153">
        <v>5</v>
      </c>
      <c r="E347" s="153">
        <v>6</v>
      </c>
      <c r="F347" s="153">
        <v>7</v>
      </c>
      <c r="G347" s="153">
        <v>6</v>
      </c>
      <c r="H347" s="153">
        <v>5</v>
      </c>
      <c r="I347" s="145">
        <f t="shared" si="44"/>
        <v>29</v>
      </c>
      <c r="J347" s="145">
        <f t="shared" si="51"/>
        <v>4.3499999999999996</v>
      </c>
      <c r="K347" s="11">
        <v>4</v>
      </c>
      <c r="L347" s="11">
        <v>4.0999999999999996</v>
      </c>
      <c r="M347" s="11">
        <v>2</v>
      </c>
      <c r="N347" s="11">
        <v>4</v>
      </c>
      <c r="O347" s="11">
        <v>3</v>
      </c>
      <c r="P347" s="146">
        <f t="shared" si="46"/>
        <v>17.100000000000001</v>
      </c>
      <c r="Q347" s="146">
        <f t="shared" si="47"/>
        <v>0.85500000000000009</v>
      </c>
      <c r="R347" s="108">
        <f t="shared" si="45"/>
        <v>0.95</v>
      </c>
      <c r="S347" s="108">
        <f t="shared" si="45"/>
        <v>1.105</v>
      </c>
      <c r="T347" s="108">
        <f t="shared" si="45"/>
        <v>1.1500000000000001</v>
      </c>
      <c r="U347" s="108">
        <f t="shared" si="45"/>
        <v>1.0999999999999999</v>
      </c>
      <c r="V347" s="108">
        <f t="shared" si="45"/>
        <v>0.9</v>
      </c>
      <c r="W347" s="26">
        <f t="shared" si="48"/>
        <v>46.1</v>
      </c>
      <c r="X347" s="150">
        <f t="shared" si="49"/>
        <v>9.2200000000000006</v>
      </c>
      <c r="Y347" s="160">
        <v>37</v>
      </c>
      <c r="Z347" s="144">
        <f t="shared" si="50"/>
        <v>29.6</v>
      </c>
      <c r="AA347" s="111"/>
      <c r="AB347" s="111"/>
    </row>
    <row r="348" spans="1:28" x14ac:dyDescent="0.3">
      <c r="A348" s="148">
        <v>342</v>
      </c>
      <c r="B348" s="140">
        <v>671542</v>
      </c>
      <c r="C348" s="141" t="s">
        <v>447</v>
      </c>
      <c r="D348" s="153">
        <v>7</v>
      </c>
      <c r="E348" s="153">
        <v>7</v>
      </c>
      <c r="F348" s="153">
        <v>6</v>
      </c>
      <c r="G348" s="153">
        <v>6</v>
      </c>
      <c r="H348" s="153">
        <v>7</v>
      </c>
      <c r="I348" s="145">
        <f t="shared" si="44"/>
        <v>33</v>
      </c>
      <c r="J348" s="145">
        <f t="shared" si="51"/>
        <v>4.95</v>
      </c>
      <c r="K348" s="11">
        <v>3</v>
      </c>
      <c r="L348" s="11">
        <v>3.1</v>
      </c>
      <c r="M348" s="11">
        <v>2.1</v>
      </c>
      <c r="N348" s="11">
        <v>4</v>
      </c>
      <c r="O348" s="11">
        <v>3</v>
      </c>
      <c r="P348" s="146">
        <f t="shared" si="46"/>
        <v>15.2</v>
      </c>
      <c r="Q348" s="146">
        <f t="shared" si="47"/>
        <v>0.76</v>
      </c>
      <c r="R348" s="108">
        <f t="shared" si="45"/>
        <v>1.2000000000000002</v>
      </c>
      <c r="S348" s="108">
        <f t="shared" si="45"/>
        <v>1.2050000000000001</v>
      </c>
      <c r="T348" s="108">
        <f t="shared" si="45"/>
        <v>1.0049999999999999</v>
      </c>
      <c r="U348" s="108">
        <f t="shared" si="45"/>
        <v>1.0999999999999999</v>
      </c>
      <c r="V348" s="108">
        <f t="shared" si="45"/>
        <v>1.2000000000000002</v>
      </c>
      <c r="W348" s="26">
        <f t="shared" si="48"/>
        <v>48.2</v>
      </c>
      <c r="X348" s="150">
        <f t="shared" si="49"/>
        <v>9.64</v>
      </c>
      <c r="Y348" s="160">
        <v>39</v>
      </c>
      <c r="Z348" s="144">
        <f t="shared" si="50"/>
        <v>31.200000000000003</v>
      </c>
      <c r="AA348" s="111"/>
      <c r="AB348" s="111"/>
    </row>
    <row r="349" spans="1:28" x14ac:dyDescent="0.3">
      <c r="A349" s="148">
        <v>343</v>
      </c>
      <c r="B349" s="140">
        <v>671543</v>
      </c>
      <c r="C349" s="141" t="s">
        <v>448</v>
      </c>
      <c r="D349" s="153">
        <v>5</v>
      </c>
      <c r="E349" s="153">
        <v>6</v>
      </c>
      <c r="F349" s="153">
        <v>5</v>
      </c>
      <c r="G349" s="153">
        <v>6</v>
      </c>
      <c r="H349" s="153">
        <v>5</v>
      </c>
      <c r="I349" s="145">
        <f t="shared" si="44"/>
        <v>27</v>
      </c>
      <c r="J349" s="145">
        <f t="shared" si="51"/>
        <v>4.05</v>
      </c>
      <c r="K349" s="11">
        <v>2</v>
      </c>
      <c r="L349" s="11">
        <v>2.1</v>
      </c>
      <c r="M349" s="11">
        <v>3</v>
      </c>
      <c r="N349" s="11">
        <v>4</v>
      </c>
      <c r="O349" s="11">
        <v>3</v>
      </c>
      <c r="P349" s="146">
        <f t="shared" si="46"/>
        <v>14.1</v>
      </c>
      <c r="Q349" s="146">
        <f t="shared" si="47"/>
        <v>0.70500000000000007</v>
      </c>
      <c r="R349" s="108">
        <f t="shared" si="45"/>
        <v>0.85</v>
      </c>
      <c r="S349" s="108">
        <f t="shared" si="45"/>
        <v>1.0049999999999999</v>
      </c>
      <c r="T349" s="108">
        <f t="shared" si="45"/>
        <v>0.9</v>
      </c>
      <c r="U349" s="108">
        <f t="shared" si="45"/>
        <v>1.0999999999999999</v>
      </c>
      <c r="V349" s="108">
        <f t="shared" si="45"/>
        <v>0.9</v>
      </c>
      <c r="W349" s="26">
        <f t="shared" si="48"/>
        <v>41.1</v>
      </c>
      <c r="X349" s="150">
        <f t="shared" si="49"/>
        <v>8.2200000000000006</v>
      </c>
      <c r="Y349" s="160">
        <v>31</v>
      </c>
      <c r="Z349" s="144">
        <f t="shared" si="50"/>
        <v>24.8</v>
      </c>
      <c r="AA349" s="111"/>
      <c r="AB349" s="111"/>
    </row>
    <row r="350" spans="1:28" x14ac:dyDescent="0.3">
      <c r="A350" s="148">
        <v>344</v>
      </c>
      <c r="B350" s="140">
        <v>671544</v>
      </c>
      <c r="C350" s="141" t="s">
        <v>449</v>
      </c>
      <c r="D350" s="153">
        <v>14</v>
      </c>
      <c r="E350" s="153">
        <v>15</v>
      </c>
      <c r="F350" s="153">
        <v>13</v>
      </c>
      <c r="G350" s="153">
        <v>16</v>
      </c>
      <c r="H350" s="153">
        <v>17</v>
      </c>
      <c r="I350" s="145">
        <f t="shared" si="44"/>
        <v>75</v>
      </c>
      <c r="J350" s="145">
        <f t="shared" si="51"/>
        <v>11.25</v>
      </c>
      <c r="K350" s="11">
        <v>4</v>
      </c>
      <c r="L350" s="11">
        <v>5</v>
      </c>
      <c r="M350" s="11">
        <v>3</v>
      </c>
      <c r="N350" s="11">
        <v>4.0999999999999996</v>
      </c>
      <c r="O350" s="11">
        <v>3</v>
      </c>
      <c r="P350" s="146">
        <f t="shared" si="46"/>
        <v>19.100000000000001</v>
      </c>
      <c r="Q350" s="146">
        <f t="shared" si="47"/>
        <v>0.95500000000000007</v>
      </c>
      <c r="R350" s="108">
        <f t="shared" si="45"/>
        <v>2.3000000000000003</v>
      </c>
      <c r="S350" s="108">
        <f t="shared" si="45"/>
        <v>2.5</v>
      </c>
      <c r="T350" s="108">
        <f t="shared" si="45"/>
        <v>2.1</v>
      </c>
      <c r="U350" s="108">
        <f t="shared" si="45"/>
        <v>2.605</v>
      </c>
      <c r="V350" s="108">
        <f t="shared" si="45"/>
        <v>2.6999999999999997</v>
      </c>
      <c r="W350" s="26">
        <f t="shared" si="48"/>
        <v>94.1</v>
      </c>
      <c r="X350" s="150">
        <f t="shared" si="49"/>
        <v>18.82</v>
      </c>
      <c r="Y350" s="160">
        <v>77</v>
      </c>
      <c r="Z350" s="144">
        <f t="shared" si="50"/>
        <v>61.6</v>
      </c>
      <c r="AA350" s="111"/>
      <c r="AB350" s="111"/>
    </row>
    <row r="351" spans="1:28" x14ac:dyDescent="0.3">
      <c r="A351" s="148">
        <v>345</v>
      </c>
      <c r="B351" s="140">
        <v>671545</v>
      </c>
      <c r="C351" s="141" t="s">
        <v>450</v>
      </c>
      <c r="D351" s="153">
        <v>13</v>
      </c>
      <c r="E351" s="153">
        <v>12</v>
      </c>
      <c r="F351" s="153">
        <v>12</v>
      </c>
      <c r="G351" s="153">
        <v>12</v>
      </c>
      <c r="H351" s="153">
        <v>16</v>
      </c>
      <c r="I351" s="145">
        <f t="shared" si="44"/>
        <v>65</v>
      </c>
      <c r="J351" s="145">
        <f t="shared" si="51"/>
        <v>9.75</v>
      </c>
      <c r="K351" s="11">
        <v>4</v>
      </c>
      <c r="L351" s="11">
        <v>4.2</v>
      </c>
      <c r="M351" s="11">
        <v>3</v>
      </c>
      <c r="N351" s="11">
        <v>4.2</v>
      </c>
      <c r="O351" s="11">
        <v>4.0999999999999996</v>
      </c>
      <c r="P351" s="146">
        <f t="shared" si="46"/>
        <v>19.5</v>
      </c>
      <c r="Q351" s="146">
        <f t="shared" si="47"/>
        <v>0.97500000000000009</v>
      </c>
      <c r="R351" s="108">
        <f t="shared" si="45"/>
        <v>2.15</v>
      </c>
      <c r="S351" s="108">
        <f t="shared" si="45"/>
        <v>2.0099999999999998</v>
      </c>
      <c r="T351" s="108">
        <f t="shared" si="45"/>
        <v>1.9499999999999997</v>
      </c>
      <c r="U351" s="108">
        <f t="shared" si="45"/>
        <v>2.0099999999999998</v>
      </c>
      <c r="V351" s="108">
        <f t="shared" si="45"/>
        <v>2.605</v>
      </c>
      <c r="W351" s="26">
        <f t="shared" si="48"/>
        <v>84.5</v>
      </c>
      <c r="X351" s="150">
        <f t="shared" si="49"/>
        <v>16.900000000000002</v>
      </c>
      <c r="Y351" s="160">
        <v>59</v>
      </c>
      <c r="Z351" s="144">
        <f t="shared" si="50"/>
        <v>47.2</v>
      </c>
      <c r="AA351" s="111"/>
      <c r="AB351" s="111"/>
    </row>
    <row r="352" spans="1:28" x14ac:dyDescent="0.3">
      <c r="A352" s="148">
        <v>346</v>
      </c>
      <c r="B352" s="140">
        <v>671546</v>
      </c>
      <c r="C352" s="141" t="s">
        <v>450</v>
      </c>
      <c r="D352" s="153">
        <v>4</v>
      </c>
      <c r="E352" s="153">
        <v>4</v>
      </c>
      <c r="F352" s="153">
        <v>5</v>
      </c>
      <c r="G352" s="153">
        <v>3</v>
      </c>
      <c r="H352" s="153">
        <v>4</v>
      </c>
      <c r="I352" s="145">
        <f t="shared" si="44"/>
        <v>20</v>
      </c>
      <c r="J352" s="145">
        <f t="shared" si="51"/>
        <v>3</v>
      </c>
      <c r="K352" s="11">
        <v>3</v>
      </c>
      <c r="L352" s="11">
        <v>2</v>
      </c>
      <c r="M352" s="11">
        <v>2.5</v>
      </c>
      <c r="N352" s="11">
        <v>3.1</v>
      </c>
      <c r="O352" s="11">
        <v>3</v>
      </c>
      <c r="P352" s="146">
        <f t="shared" si="46"/>
        <v>13.6</v>
      </c>
      <c r="Q352" s="146">
        <f t="shared" si="47"/>
        <v>0.68</v>
      </c>
      <c r="R352" s="108">
        <f t="shared" si="45"/>
        <v>0.75</v>
      </c>
      <c r="S352" s="108">
        <f t="shared" si="45"/>
        <v>0.7</v>
      </c>
      <c r="T352" s="108">
        <f t="shared" si="45"/>
        <v>0.875</v>
      </c>
      <c r="U352" s="108">
        <f t="shared" si="45"/>
        <v>0.60499999999999998</v>
      </c>
      <c r="V352" s="108">
        <f t="shared" si="45"/>
        <v>0.75</v>
      </c>
      <c r="W352" s="26">
        <f t="shared" si="48"/>
        <v>33.6</v>
      </c>
      <c r="X352" s="150">
        <f t="shared" si="49"/>
        <v>6.7200000000000006</v>
      </c>
      <c r="Y352" s="160">
        <v>22</v>
      </c>
      <c r="Z352" s="144">
        <f t="shared" si="50"/>
        <v>17.600000000000001</v>
      </c>
      <c r="AA352" s="111"/>
      <c r="AB352" s="111"/>
    </row>
    <row r="353" spans="1:28" x14ac:dyDescent="0.3">
      <c r="A353" s="148">
        <v>347</v>
      </c>
      <c r="B353" s="140">
        <v>671547</v>
      </c>
      <c r="C353" s="141" t="s">
        <v>451</v>
      </c>
      <c r="D353" s="153">
        <v>8</v>
      </c>
      <c r="E353" s="153">
        <v>6</v>
      </c>
      <c r="F353" s="153">
        <v>7</v>
      </c>
      <c r="G353" s="153">
        <v>8</v>
      </c>
      <c r="H353" s="153">
        <v>6</v>
      </c>
      <c r="I353" s="145">
        <f t="shared" si="44"/>
        <v>35</v>
      </c>
      <c r="J353" s="145">
        <f t="shared" si="51"/>
        <v>5.25</v>
      </c>
      <c r="K353" s="11">
        <v>4</v>
      </c>
      <c r="L353" s="11">
        <v>4.5</v>
      </c>
      <c r="M353" s="11">
        <v>4</v>
      </c>
      <c r="N353" s="11">
        <v>3</v>
      </c>
      <c r="O353" s="11">
        <v>4</v>
      </c>
      <c r="P353" s="146">
        <f t="shared" si="46"/>
        <v>19.5</v>
      </c>
      <c r="Q353" s="146">
        <f t="shared" si="47"/>
        <v>0.97500000000000009</v>
      </c>
      <c r="R353" s="108">
        <f t="shared" si="45"/>
        <v>1.4</v>
      </c>
      <c r="S353" s="108">
        <f t="shared" si="45"/>
        <v>1.125</v>
      </c>
      <c r="T353" s="108">
        <f t="shared" si="45"/>
        <v>1.25</v>
      </c>
      <c r="U353" s="108">
        <f t="shared" si="45"/>
        <v>1.35</v>
      </c>
      <c r="V353" s="108">
        <f t="shared" si="45"/>
        <v>1.0999999999999999</v>
      </c>
      <c r="W353" s="26">
        <f t="shared" si="48"/>
        <v>54.5</v>
      </c>
      <c r="X353" s="150">
        <f t="shared" si="49"/>
        <v>10.9</v>
      </c>
      <c r="Y353" s="160">
        <v>43</v>
      </c>
      <c r="Z353" s="144">
        <f t="shared" si="50"/>
        <v>34.4</v>
      </c>
      <c r="AA353" s="111"/>
      <c r="AB353" s="111"/>
    </row>
    <row r="354" spans="1:28" x14ac:dyDescent="0.3">
      <c r="A354" s="148">
        <v>348</v>
      </c>
      <c r="B354" s="140">
        <v>671548</v>
      </c>
      <c r="C354" s="141" t="s">
        <v>452</v>
      </c>
      <c r="D354" s="153">
        <v>6</v>
      </c>
      <c r="E354" s="153">
        <v>4</v>
      </c>
      <c r="F354" s="153">
        <v>5</v>
      </c>
      <c r="G354" s="153">
        <v>6</v>
      </c>
      <c r="H354" s="153">
        <v>5</v>
      </c>
      <c r="I354" s="145">
        <f t="shared" si="44"/>
        <v>26</v>
      </c>
      <c r="J354" s="145">
        <f t="shared" si="51"/>
        <v>3.9</v>
      </c>
      <c r="K354" s="11">
        <v>3</v>
      </c>
      <c r="L354" s="11">
        <v>2.2000000000000002</v>
      </c>
      <c r="M354" s="11">
        <v>3</v>
      </c>
      <c r="N354" s="11">
        <v>4</v>
      </c>
      <c r="O354" s="11">
        <v>3</v>
      </c>
      <c r="P354" s="146">
        <f t="shared" si="46"/>
        <v>15.2</v>
      </c>
      <c r="Q354" s="146">
        <f t="shared" si="47"/>
        <v>0.76</v>
      </c>
      <c r="R354" s="108">
        <f t="shared" si="45"/>
        <v>1.0499999999999998</v>
      </c>
      <c r="S354" s="108">
        <f t="shared" si="45"/>
        <v>0.71</v>
      </c>
      <c r="T354" s="108">
        <f t="shared" si="45"/>
        <v>0.9</v>
      </c>
      <c r="U354" s="108">
        <f t="shared" si="45"/>
        <v>1.0999999999999999</v>
      </c>
      <c r="V354" s="108">
        <f t="shared" si="45"/>
        <v>0.9</v>
      </c>
      <c r="W354" s="26">
        <f t="shared" si="48"/>
        <v>41.2</v>
      </c>
      <c r="X354" s="150">
        <f t="shared" si="49"/>
        <v>8.24</v>
      </c>
      <c r="Y354" s="160">
        <v>25</v>
      </c>
      <c r="Z354" s="144">
        <f t="shared" si="50"/>
        <v>20</v>
      </c>
      <c r="AA354" s="111"/>
      <c r="AB354" s="111"/>
    </row>
    <row r="355" spans="1:28" x14ac:dyDescent="0.3">
      <c r="A355" s="148">
        <v>349</v>
      </c>
      <c r="B355" s="140">
        <v>671549</v>
      </c>
      <c r="C355" s="141" t="s">
        <v>453</v>
      </c>
      <c r="D355" s="153">
        <v>5</v>
      </c>
      <c r="E355" s="153">
        <v>6</v>
      </c>
      <c r="F355" s="153">
        <v>3</v>
      </c>
      <c r="G355" s="153">
        <v>5</v>
      </c>
      <c r="H355" s="153">
        <v>6</v>
      </c>
      <c r="I355" s="145">
        <f t="shared" si="44"/>
        <v>25</v>
      </c>
      <c r="J355" s="145">
        <f t="shared" si="51"/>
        <v>3.75</v>
      </c>
      <c r="K355" s="11">
        <v>4</v>
      </c>
      <c r="L355" s="11">
        <v>2.2000000000000002</v>
      </c>
      <c r="M355" s="11">
        <v>3</v>
      </c>
      <c r="N355" s="11">
        <v>2.1</v>
      </c>
      <c r="O355" s="11">
        <v>3.1</v>
      </c>
      <c r="P355" s="146">
        <f t="shared" si="46"/>
        <v>14.399999999999999</v>
      </c>
      <c r="Q355" s="146">
        <f t="shared" si="47"/>
        <v>0.72</v>
      </c>
      <c r="R355" s="108">
        <f t="shared" si="45"/>
        <v>0.95</v>
      </c>
      <c r="S355" s="108">
        <f t="shared" si="45"/>
        <v>1.01</v>
      </c>
      <c r="T355" s="108">
        <f t="shared" si="45"/>
        <v>0.6</v>
      </c>
      <c r="U355" s="108">
        <f t="shared" si="45"/>
        <v>0.85499999999999998</v>
      </c>
      <c r="V355" s="108">
        <f t="shared" si="45"/>
        <v>1.0549999999999999</v>
      </c>
      <c r="W355" s="26">
        <f t="shared" si="48"/>
        <v>39.4</v>
      </c>
      <c r="X355" s="150">
        <f t="shared" si="49"/>
        <v>7.88</v>
      </c>
      <c r="Y355" s="160">
        <v>28</v>
      </c>
      <c r="Z355" s="144">
        <f t="shared" si="50"/>
        <v>22.400000000000002</v>
      </c>
      <c r="AA355" s="111"/>
      <c r="AB355" s="111"/>
    </row>
    <row r="356" spans="1:28" x14ac:dyDescent="0.3">
      <c r="A356" s="148">
        <v>350</v>
      </c>
      <c r="B356" s="140">
        <v>671550</v>
      </c>
      <c r="C356" s="141" t="s">
        <v>454</v>
      </c>
      <c r="D356" s="153">
        <v>4</v>
      </c>
      <c r="E356" s="153">
        <v>3</v>
      </c>
      <c r="F356" s="153">
        <v>2</v>
      </c>
      <c r="G356" s="153">
        <v>5</v>
      </c>
      <c r="H356" s="153">
        <v>4</v>
      </c>
      <c r="I356" s="145">
        <f t="shared" si="44"/>
        <v>18</v>
      </c>
      <c r="J356" s="145">
        <f t="shared" si="51"/>
        <v>2.6999999999999997</v>
      </c>
      <c r="K356" s="11">
        <v>2</v>
      </c>
      <c r="L356" s="11">
        <v>3</v>
      </c>
      <c r="M356" s="11">
        <v>2</v>
      </c>
      <c r="N356" s="11">
        <v>3</v>
      </c>
      <c r="O356" s="11">
        <v>2</v>
      </c>
      <c r="P356" s="146">
        <f t="shared" si="46"/>
        <v>12</v>
      </c>
      <c r="Q356" s="146">
        <f t="shared" si="47"/>
        <v>0.60000000000000009</v>
      </c>
      <c r="R356" s="108">
        <f t="shared" si="45"/>
        <v>0.7</v>
      </c>
      <c r="S356" s="108">
        <f t="shared" si="45"/>
        <v>0.6</v>
      </c>
      <c r="T356" s="108">
        <f t="shared" si="45"/>
        <v>0.4</v>
      </c>
      <c r="U356" s="108">
        <f t="shared" si="45"/>
        <v>0.9</v>
      </c>
      <c r="V356" s="108">
        <f t="shared" si="45"/>
        <v>0.7</v>
      </c>
      <c r="W356" s="26">
        <f t="shared" si="48"/>
        <v>30</v>
      </c>
      <c r="X356" s="150">
        <f t="shared" si="49"/>
        <v>6</v>
      </c>
      <c r="Y356" s="160">
        <v>28</v>
      </c>
      <c r="Z356" s="144">
        <f t="shared" si="50"/>
        <v>22.400000000000002</v>
      </c>
      <c r="AA356" s="111"/>
      <c r="AB356" s="111"/>
    </row>
    <row r="357" spans="1:28" x14ac:dyDescent="0.3">
      <c r="A357" s="148">
        <v>351</v>
      </c>
      <c r="B357" s="140">
        <v>671551</v>
      </c>
      <c r="C357" s="141" t="s">
        <v>455</v>
      </c>
      <c r="D357" s="153">
        <v>9</v>
      </c>
      <c r="E357" s="153">
        <v>7</v>
      </c>
      <c r="F357" s="153">
        <v>8</v>
      </c>
      <c r="G357" s="153">
        <v>7</v>
      </c>
      <c r="H357" s="153">
        <v>8</v>
      </c>
      <c r="I357" s="145">
        <f t="shared" ref="I357:I358" si="52">SUM(D357:H357)</f>
        <v>39</v>
      </c>
      <c r="J357" s="145">
        <f t="shared" si="51"/>
        <v>5.85</v>
      </c>
      <c r="K357" s="11">
        <v>4</v>
      </c>
      <c r="L357" s="11">
        <v>3.1</v>
      </c>
      <c r="M357" s="11">
        <v>3</v>
      </c>
      <c r="N357" s="11">
        <v>4</v>
      </c>
      <c r="O357" s="11">
        <v>2</v>
      </c>
      <c r="P357" s="146">
        <f t="shared" ref="P357:P358" si="53">SUM(K357:O357)</f>
        <v>16.100000000000001</v>
      </c>
      <c r="Q357" s="146">
        <f t="shared" si="47"/>
        <v>0.80500000000000016</v>
      </c>
      <c r="R357" s="108">
        <f t="shared" si="45"/>
        <v>1.5499999999999998</v>
      </c>
      <c r="S357" s="108">
        <f t="shared" si="45"/>
        <v>1.2050000000000001</v>
      </c>
      <c r="T357" s="108">
        <f t="shared" si="45"/>
        <v>1.35</v>
      </c>
      <c r="U357" s="108">
        <f t="shared" si="45"/>
        <v>1.25</v>
      </c>
      <c r="V357" s="108">
        <f t="shared" si="45"/>
        <v>1.3</v>
      </c>
      <c r="W357" s="26">
        <f t="shared" si="48"/>
        <v>55.1</v>
      </c>
      <c r="X357" s="150">
        <f t="shared" si="49"/>
        <v>11.020000000000001</v>
      </c>
      <c r="Y357" s="160">
        <v>45</v>
      </c>
      <c r="Z357" s="144">
        <f t="shared" si="50"/>
        <v>36</v>
      </c>
      <c r="AA357" s="111"/>
      <c r="AB357" s="111"/>
    </row>
    <row r="358" spans="1:28" x14ac:dyDescent="0.3">
      <c r="A358" s="148">
        <v>352</v>
      </c>
      <c r="B358" s="140">
        <v>671552</v>
      </c>
      <c r="C358" s="141" t="s">
        <v>456</v>
      </c>
      <c r="D358" s="153">
        <v>7</v>
      </c>
      <c r="E358" s="153">
        <v>8</v>
      </c>
      <c r="F358" s="153">
        <v>6</v>
      </c>
      <c r="G358" s="153">
        <v>7</v>
      </c>
      <c r="H358" s="153">
        <v>8</v>
      </c>
      <c r="I358" s="145">
        <f t="shared" si="52"/>
        <v>36</v>
      </c>
      <c r="J358" s="145">
        <f t="shared" si="51"/>
        <v>5.3999999999999995</v>
      </c>
      <c r="K358" s="11">
        <v>4</v>
      </c>
      <c r="L358" s="11">
        <v>3.1</v>
      </c>
      <c r="M358" s="11">
        <v>2.5</v>
      </c>
      <c r="N358" s="11">
        <v>4</v>
      </c>
      <c r="O358" s="11">
        <v>4</v>
      </c>
      <c r="P358" s="146">
        <f t="shared" si="53"/>
        <v>17.600000000000001</v>
      </c>
      <c r="Q358" s="146">
        <f t="shared" si="47"/>
        <v>0.88000000000000012</v>
      </c>
      <c r="R358" s="108">
        <f t="shared" si="45"/>
        <v>1.25</v>
      </c>
      <c r="S358" s="108">
        <f t="shared" si="45"/>
        <v>1.355</v>
      </c>
      <c r="T358" s="108">
        <f t="shared" si="45"/>
        <v>1.0249999999999999</v>
      </c>
      <c r="U358" s="108">
        <f t="shared" si="45"/>
        <v>1.25</v>
      </c>
      <c r="V358" s="108">
        <f t="shared" si="45"/>
        <v>1.4</v>
      </c>
      <c r="W358" s="26">
        <f t="shared" si="48"/>
        <v>53.6</v>
      </c>
      <c r="X358" s="150">
        <f t="shared" si="49"/>
        <v>10.72</v>
      </c>
      <c r="Y358" s="160">
        <v>35</v>
      </c>
      <c r="Z358" s="144">
        <f t="shared" si="50"/>
        <v>28</v>
      </c>
      <c r="AA358" s="111"/>
      <c r="AB358" s="111"/>
    </row>
    <row r="361" spans="1:28" ht="21" thickBot="1" x14ac:dyDescent="0.35"/>
    <row r="362" spans="1:28" x14ac:dyDescent="0.3">
      <c r="A362" s="177" t="s">
        <v>16</v>
      </c>
      <c r="B362" s="178"/>
      <c r="C362" s="179"/>
      <c r="D362" s="6">
        <f>COUNT(D7:D360)</f>
        <v>345</v>
      </c>
      <c r="E362" s="6">
        <f t="shared" ref="E362:Z362" si="54">COUNT(E7:E360)</f>
        <v>345</v>
      </c>
      <c r="F362" s="6">
        <f t="shared" si="54"/>
        <v>345</v>
      </c>
      <c r="G362" s="6">
        <f t="shared" si="54"/>
        <v>345</v>
      </c>
      <c r="H362" s="6">
        <f t="shared" si="54"/>
        <v>345</v>
      </c>
      <c r="I362" s="6">
        <f t="shared" si="54"/>
        <v>346</v>
      </c>
      <c r="J362" s="6">
        <f t="shared" si="54"/>
        <v>346</v>
      </c>
      <c r="K362" s="6">
        <f t="shared" si="54"/>
        <v>345</v>
      </c>
      <c r="L362" s="6">
        <f t="shared" si="54"/>
        <v>341</v>
      </c>
      <c r="M362" s="6">
        <f t="shared" si="54"/>
        <v>345</v>
      </c>
      <c r="N362" s="6">
        <f t="shared" si="54"/>
        <v>345</v>
      </c>
      <c r="O362" s="6">
        <f t="shared" si="54"/>
        <v>345</v>
      </c>
      <c r="P362" s="6">
        <f t="shared" si="54"/>
        <v>350</v>
      </c>
      <c r="Q362" s="6">
        <f t="shared" si="54"/>
        <v>351</v>
      </c>
      <c r="R362" s="6">
        <f t="shared" si="54"/>
        <v>352</v>
      </c>
      <c r="S362" s="6">
        <f t="shared" si="54"/>
        <v>348</v>
      </c>
      <c r="T362" s="6">
        <f t="shared" si="54"/>
        <v>352</v>
      </c>
      <c r="U362" s="6">
        <f t="shared" si="54"/>
        <v>352</v>
      </c>
      <c r="V362" s="6">
        <f t="shared" si="54"/>
        <v>352</v>
      </c>
      <c r="W362" s="6">
        <f t="shared" si="54"/>
        <v>352</v>
      </c>
      <c r="X362" s="6">
        <f t="shared" si="54"/>
        <v>352</v>
      </c>
      <c r="Y362" s="6">
        <f t="shared" si="54"/>
        <v>342</v>
      </c>
      <c r="Z362" s="6">
        <f t="shared" si="54"/>
        <v>342</v>
      </c>
    </row>
    <row r="363" spans="1:28" ht="21" customHeight="1" x14ac:dyDescent="0.3">
      <c r="A363" s="180" t="s">
        <v>17</v>
      </c>
      <c r="B363" s="181"/>
      <c r="C363" s="182"/>
      <c r="D363" s="7">
        <v>20</v>
      </c>
      <c r="E363" s="8">
        <v>20</v>
      </c>
      <c r="F363" s="8">
        <v>20</v>
      </c>
      <c r="G363" s="8">
        <v>20</v>
      </c>
      <c r="H363" s="77">
        <v>20</v>
      </c>
      <c r="I363" s="9">
        <f>SUM(D363:H363)</f>
        <v>100</v>
      </c>
      <c r="J363" s="78">
        <f>I363*0.15</f>
        <v>15</v>
      </c>
      <c r="K363" s="75">
        <v>6</v>
      </c>
      <c r="L363" s="11">
        <v>6</v>
      </c>
      <c r="M363" s="11">
        <v>6</v>
      </c>
      <c r="N363" s="11">
        <v>6</v>
      </c>
      <c r="O363" s="76">
        <v>6</v>
      </c>
      <c r="P363" s="73">
        <f>SUM(K363:O363)</f>
        <v>30</v>
      </c>
      <c r="Q363" s="83">
        <f>P363*0.05</f>
        <v>1.5</v>
      </c>
      <c r="R363" s="84">
        <f>(D363*0.15+K363*0.05)</f>
        <v>3.3</v>
      </c>
      <c r="S363" s="13">
        <f>((E363*0.15+L363*0.05))</f>
        <v>3.3</v>
      </c>
      <c r="T363" s="13">
        <f t="shared" ref="T363:U363" si="55">((F363*0.15+M363*0.05))</f>
        <v>3.3</v>
      </c>
      <c r="U363" s="13">
        <f t="shared" si="55"/>
        <v>3.3</v>
      </c>
      <c r="V363" s="14">
        <f>((H363*0.15+O363*0.05))</f>
        <v>3.3</v>
      </c>
      <c r="W363" s="86">
        <v>130</v>
      </c>
      <c r="X363" s="85">
        <f>W363*0.2</f>
        <v>26</v>
      </c>
      <c r="Y363" s="12">
        <v>100</v>
      </c>
      <c r="Z363" s="73">
        <f>Y363*0.8</f>
        <v>80</v>
      </c>
    </row>
    <row r="364" spans="1:28" x14ac:dyDescent="0.3">
      <c r="A364" s="180" t="s">
        <v>78</v>
      </c>
      <c r="B364" s="181"/>
      <c r="C364" s="182"/>
      <c r="D364" s="7">
        <f>D363*0.4</f>
        <v>8</v>
      </c>
      <c r="E364" s="8">
        <f>E363*0.4</f>
        <v>8</v>
      </c>
      <c r="F364" s="8">
        <f t="shared" ref="F364:J364" si="56">F363*0.4</f>
        <v>8</v>
      </c>
      <c r="G364" s="8">
        <f t="shared" si="56"/>
        <v>8</v>
      </c>
      <c r="H364" s="77">
        <f t="shared" si="56"/>
        <v>8</v>
      </c>
      <c r="I364" s="9">
        <f t="shared" si="56"/>
        <v>40</v>
      </c>
      <c r="J364" s="78">
        <f t="shared" si="56"/>
        <v>6</v>
      </c>
      <c r="K364" s="75">
        <f>K363*0.4</f>
        <v>2.4000000000000004</v>
      </c>
      <c r="L364" s="11">
        <f>L363*0.4</f>
        <v>2.4000000000000004</v>
      </c>
      <c r="M364" s="11">
        <f t="shared" ref="M364:Z364" si="57">M363*0.4</f>
        <v>2.4000000000000004</v>
      </c>
      <c r="N364" s="11">
        <f t="shared" si="57"/>
        <v>2.4000000000000004</v>
      </c>
      <c r="O364" s="76">
        <f t="shared" si="57"/>
        <v>2.4000000000000004</v>
      </c>
      <c r="P364" s="73">
        <f t="shared" si="57"/>
        <v>12</v>
      </c>
      <c r="Q364" s="83">
        <f t="shared" si="57"/>
        <v>0.60000000000000009</v>
      </c>
      <c r="R364" s="84">
        <f t="shared" si="57"/>
        <v>1.32</v>
      </c>
      <c r="S364" s="13">
        <f t="shared" si="57"/>
        <v>1.32</v>
      </c>
      <c r="T364" s="13">
        <f t="shared" si="57"/>
        <v>1.32</v>
      </c>
      <c r="U364" s="13">
        <f t="shared" si="57"/>
        <v>1.32</v>
      </c>
      <c r="V364" s="14">
        <f t="shared" si="57"/>
        <v>1.32</v>
      </c>
      <c r="W364" s="86">
        <f t="shared" si="57"/>
        <v>52</v>
      </c>
      <c r="X364" s="85">
        <f t="shared" si="57"/>
        <v>10.4</v>
      </c>
      <c r="Y364" s="12">
        <f t="shared" si="57"/>
        <v>40</v>
      </c>
      <c r="Z364" s="73">
        <f t="shared" si="57"/>
        <v>32</v>
      </c>
    </row>
    <row r="365" spans="1:28" ht="21" customHeight="1" x14ac:dyDescent="0.3">
      <c r="A365" s="180" t="s">
        <v>18</v>
      </c>
      <c r="B365" s="181"/>
      <c r="C365" s="182"/>
      <c r="D365" s="7">
        <f>COUNTIF(D7:D360, "&gt;=8")</f>
        <v>222</v>
      </c>
      <c r="E365" s="7">
        <f t="shared" ref="E365:H365" si="58">COUNTIF(E7:E360, "&gt;=8")</f>
        <v>213</v>
      </c>
      <c r="F365" s="7">
        <f t="shared" si="58"/>
        <v>208</v>
      </c>
      <c r="G365" s="7">
        <f t="shared" si="58"/>
        <v>206</v>
      </c>
      <c r="H365" s="7">
        <f t="shared" si="58"/>
        <v>221</v>
      </c>
      <c r="I365" s="7">
        <f>COUNTIF(I7:I360, "&gt;=40")</f>
        <v>203</v>
      </c>
      <c r="J365" s="7">
        <f>COUNTIF(J7:J360, "&gt;=6")</f>
        <v>202</v>
      </c>
      <c r="K365" s="7">
        <f>COUNTIF(K7:K360, "&gt;=2.4")</f>
        <v>212</v>
      </c>
      <c r="L365" s="7">
        <f t="shared" ref="L365:O365" si="59">COUNTIF(L7:L360, "&gt;=2.4")</f>
        <v>224</v>
      </c>
      <c r="M365" s="7">
        <f t="shared" si="59"/>
        <v>222</v>
      </c>
      <c r="N365" s="7">
        <f t="shared" si="59"/>
        <v>209</v>
      </c>
      <c r="O365" s="7">
        <f t="shared" si="59"/>
        <v>221</v>
      </c>
      <c r="P365" s="7">
        <f>COUNTIF(P7:P360, "&gt;=12")</f>
        <v>233</v>
      </c>
      <c r="Q365" s="7">
        <f>COUNTIF(Q7:Q360, "&gt;=.6")</f>
        <v>233</v>
      </c>
      <c r="R365" s="7">
        <f>COUNTIF(R7:R360, "&gt;=1.32")</f>
        <v>205</v>
      </c>
      <c r="S365" s="7">
        <f t="shared" ref="S365:V365" si="60">COUNTIF(S7:S360, "&gt;=1.32")</f>
        <v>200</v>
      </c>
      <c r="T365" s="7">
        <f t="shared" si="60"/>
        <v>189</v>
      </c>
      <c r="U365" s="7">
        <f t="shared" si="60"/>
        <v>185</v>
      </c>
      <c r="V365" s="7">
        <f t="shared" si="60"/>
        <v>204</v>
      </c>
      <c r="W365" s="7">
        <f>COUNTIF(W7:W360, "&gt;=52")</f>
        <v>214</v>
      </c>
      <c r="X365" s="7">
        <f>COUNTIF(X7:X360, "&gt;=10.4")</f>
        <v>214</v>
      </c>
      <c r="Y365" s="7">
        <f>COUNTIF(Y7:Y360, "&gt;=40")</f>
        <v>234</v>
      </c>
      <c r="Z365" s="7">
        <f>COUNTIF(Z7:Z360, "&gt;=32")</f>
        <v>234</v>
      </c>
    </row>
    <row r="366" spans="1:28" x14ac:dyDescent="0.3">
      <c r="A366" s="180" t="s">
        <v>19</v>
      </c>
      <c r="B366" s="181"/>
      <c r="C366" s="182"/>
      <c r="D366" s="79" t="str">
        <f xml:space="preserve"> IF(((D365/COUNT(D7:D360))*100)&gt;=60,"3", IF(AND(((D365/COUNT(D7:D360))*100)&lt;60, ((D365/COUNT(D7:D360))*100)&gt;=50),"2", IF( AND(((D365/COUNT(D7:D360))*100)&lt;50, ((D365/COUNT(D7:D360))*100)&gt;=40),"1","0")))</f>
        <v>3</v>
      </c>
      <c r="E366" s="79" t="str">
        <f t="shared" ref="E366:Z366" si="61" xml:space="preserve"> IF(((E365/COUNT(E7:E360))*100)&gt;=60,"3", IF(AND(((E365/COUNT(E7:E360))*100)&lt;60, ((E365/COUNT(E7:E360))*100)&gt;=50),"2", IF( AND(((E365/COUNT(E7:E360))*100)&lt;50, ((E365/COUNT(E7:E360))*100)&gt;=40),"1","0")))</f>
        <v>3</v>
      </c>
      <c r="F366" s="79" t="str">
        <f t="shared" si="61"/>
        <v>3</v>
      </c>
      <c r="G366" s="79" t="str">
        <f t="shared" si="61"/>
        <v>2</v>
      </c>
      <c r="H366" s="79" t="str">
        <f t="shared" si="61"/>
        <v>3</v>
      </c>
      <c r="I366" s="79" t="str">
        <f t="shared" si="61"/>
        <v>2</v>
      </c>
      <c r="J366" s="79" t="str">
        <f t="shared" si="61"/>
        <v>2</v>
      </c>
      <c r="K366" s="79" t="str">
        <f t="shared" si="61"/>
        <v>3</v>
      </c>
      <c r="L366" s="79" t="str">
        <f t="shared" si="61"/>
        <v>3</v>
      </c>
      <c r="M366" s="79" t="str">
        <f t="shared" si="61"/>
        <v>3</v>
      </c>
      <c r="N366" s="79" t="str">
        <f t="shared" si="61"/>
        <v>3</v>
      </c>
      <c r="O366" s="79" t="str">
        <f t="shared" si="61"/>
        <v>3</v>
      </c>
      <c r="P366" s="79" t="str">
        <f t="shared" si="61"/>
        <v>3</v>
      </c>
      <c r="Q366" s="79" t="str">
        <f t="shared" si="61"/>
        <v>3</v>
      </c>
      <c r="R366" s="79" t="str">
        <f t="shared" si="61"/>
        <v>2</v>
      </c>
      <c r="S366" s="79" t="str">
        <f t="shared" si="61"/>
        <v>2</v>
      </c>
      <c r="T366" s="79" t="str">
        <f t="shared" si="61"/>
        <v>2</v>
      </c>
      <c r="U366" s="79" t="str">
        <f t="shared" si="61"/>
        <v>2</v>
      </c>
      <c r="V366" s="79" t="str">
        <f t="shared" si="61"/>
        <v>2</v>
      </c>
      <c r="W366" s="79" t="str">
        <f t="shared" si="61"/>
        <v>3</v>
      </c>
      <c r="X366" s="79" t="str">
        <f t="shared" si="61"/>
        <v>3</v>
      </c>
      <c r="Y366" s="79" t="str">
        <f t="shared" si="61"/>
        <v>3</v>
      </c>
      <c r="Z366" s="79" t="str">
        <f t="shared" si="61"/>
        <v>3</v>
      </c>
    </row>
    <row r="367" spans="1:28" ht="21" thickBot="1" x14ac:dyDescent="0.35">
      <c r="A367" s="225" t="s">
        <v>20</v>
      </c>
      <c r="B367" s="226"/>
      <c r="C367" s="227"/>
      <c r="D367" s="10">
        <f>((D365/COUNT(D7:D360))*D366)</f>
        <v>1.9304347826086956</v>
      </c>
      <c r="E367" s="10">
        <f t="shared" ref="E367:Z367" si="62">((E365/COUNT(E7:E360))*E366)</f>
        <v>1.8521739130434782</v>
      </c>
      <c r="F367" s="10">
        <f t="shared" si="62"/>
        <v>1.8086956521739133</v>
      </c>
      <c r="G367" s="10">
        <f t="shared" si="62"/>
        <v>1.1942028985507247</v>
      </c>
      <c r="H367" s="10">
        <f t="shared" si="62"/>
        <v>1.9217391304347826</v>
      </c>
      <c r="I367" s="10">
        <f t="shared" si="62"/>
        <v>1.1734104046242775</v>
      </c>
      <c r="J367" s="10">
        <f t="shared" si="62"/>
        <v>1.1676300578034682</v>
      </c>
      <c r="K367" s="10">
        <f t="shared" si="62"/>
        <v>1.8434782608695652</v>
      </c>
      <c r="L367" s="10">
        <f t="shared" si="62"/>
        <v>1.9706744868035191</v>
      </c>
      <c r="M367" s="10">
        <f t="shared" si="62"/>
        <v>1.9304347826086956</v>
      </c>
      <c r="N367" s="10">
        <f t="shared" si="62"/>
        <v>1.817391304347826</v>
      </c>
      <c r="O367" s="10">
        <f t="shared" si="62"/>
        <v>1.9217391304347826</v>
      </c>
      <c r="P367" s="10">
        <f t="shared" si="62"/>
        <v>1.9971428571428571</v>
      </c>
      <c r="Q367" s="10">
        <f t="shared" si="62"/>
        <v>1.9914529914529915</v>
      </c>
      <c r="R367" s="10">
        <f t="shared" si="62"/>
        <v>1.1647727272727273</v>
      </c>
      <c r="S367" s="10">
        <f t="shared" si="62"/>
        <v>1.1494252873563218</v>
      </c>
      <c r="T367" s="10">
        <f t="shared" si="62"/>
        <v>1.0738636363636365</v>
      </c>
      <c r="U367" s="10">
        <f t="shared" si="62"/>
        <v>1.0511363636363635</v>
      </c>
      <c r="V367" s="10">
        <f t="shared" si="62"/>
        <v>1.1590909090909092</v>
      </c>
      <c r="W367" s="10">
        <f t="shared" si="62"/>
        <v>1.8238636363636362</v>
      </c>
      <c r="X367" s="10">
        <f t="shared" si="62"/>
        <v>1.8238636363636362</v>
      </c>
      <c r="Y367" s="10">
        <f t="shared" si="62"/>
        <v>2.0526315789473686</v>
      </c>
      <c r="Z367" s="10">
        <f t="shared" si="62"/>
        <v>2.0526315789473686</v>
      </c>
    </row>
    <row r="368" spans="1:28" ht="21" thickBot="1" x14ac:dyDescent="0.35">
      <c r="A368" s="2"/>
      <c r="B368" s="2"/>
      <c r="C368" s="2"/>
      <c r="D368" s="2"/>
      <c r="E368" s="1"/>
      <c r="F368" s="1"/>
      <c r="G368" s="1"/>
      <c r="H368" s="1"/>
    </row>
    <row r="369" spans="1:19" x14ac:dyDescent="0.3">
      <c r="A369" s="228" t="s">
        <v>21</v>
      </c>
      <c r="B369" s="229"/>
      <c r="C369" s="230"/>
      <c r="D369" s="2"/>
      <c r="E369" s="207" t="s">
        <v>22</v>
      </c>
      <c r="F369" s="208"/>
      <c r="G369" s="208"/>
      <c r="H369" s="208"/>
      <c r="I369" s="208"/>
      <c r="J369" s="208"/>
      <c r="K369" s="208"/>
      <c r="L369" s="208"/>
      <c r="M369" s="208"/>
      <c r="N369" s="209"/>
      <c r="O369" s="74" t="s">
        <v>12</v>
      </c>
      <c r="P369" s="17" t="s">
        <v>3</v>
      </c>
      <c r="Q369" s="17" t="s">
        <v>4</v>
      </c>
      <c r="R369" s="17" t="s">
        <v>5</v>
      </c>
      <c r="S369" s="18" t="s">
        <v>6</v>
      </c>
    </row>
    <row r="370" spans="1:19" ht="21" thickBot="1" x14ac:dyDescent="0.35">
      <c r="A370" s="19" t="s">
        <v>79</v>
      </c>
      <c r="B370" s="3"/>
      <c r="C370" s="20"/>
      <c r="D370" s="2"/>
      <c r="E370" s="210"/>
      <c r="F370" s="211"/>
      <c r="G370" s="211"/>
      <c r="H370" s="211"/>
      <c r="I370" s="211"/>
      <c r="J370" s="211"/>
      <c r="K370" s="211"/>
      <c r="L370" s="211"/>
      <c r="M370" s="211"/>
      <c r="N370" s="212"/>
      <c r="O370" s="4">
        <f>(R367*0.2+Z367*0.8)</f>
        <v>1.8750598086124404</v>
      </c>
      <c r="P370" s="4">
        <f>(S367*0.2+Z367*0.8)</f>
        <v>1.8719903206291593</v>
      </c>
      <c r="Q370" s="4">
        <f>(T367*0.2+Z367*0.8)</f>
        <v>1.8568779904306223</v>
      </c>
      <c r="R370" s="4">
        <f>(U367*0.2+Z367*0.8)</f>
        <v>1.8523325358851677</v>
      </c>
      <c r="S370" s="5">
        <f>(V367*0.2+Z367*0.8)</f>
        <v>1.8739234449760769</v>
      </c>
    </row>
    <row r="371" spans="1:19" x14ac:dyDescent="0.3">
      <c r="A371" s="19" t="s">
        <v>80</v>
      </c>
      <c r="B371" s="3"/>
      <c r="C371" s="20"/>
      <c r="D371" s="2"/>
      <c r="E371" s="1"/>
      <c r="F371" s="1"/>
      <c r="G371" s="1"/>
      <c r="H371" s="1"/>
    </row>
    <row r="372" spans="1:19" ht="21" thickBot="1" x14ac:dyDescent="0.35">
      <c r="A372" s="21" t="s">
        <v>81</v>
      </c>
      <c r="B372" s="22"/>
      <c r="C372" s="23"/>
      <c r="D372" s="2"/>
      <c r="E372" s="1"/>
      <c r="F372" s="1"/>
      <c r="G372" s="1"/>
      <c r="H372" s="1"/>
    </row>
  </sheetData>
  <mergeCells count="22">
    <mergeCell ref="A362:C362"/>
    <mergeCell ref="A363:C363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369:N370"/>
    <mergeCell ref="Y4:Y6"/>
    <mergeCell ref="Z4:Z6"/>
    <mergeCell ref="D5:J5"/>
    <mergeCell ref="K5:Q5"/>
    <mergeCell ref="A364:C364"/>
    <mergeCell ref="A365:C365"/>
    <mergeCell ref="A366:C366"/>
    <mergeCell ref="A367:C367"/>
    <mergeCell ref="A369:C369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370"/>
  <sheetViews>
    <sheetView zoomScale="55" zoomScaleNormal="55" workbookViewId="0">
      <selection activeCell="D4" sqref="D4:Q4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56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14"/>
    <col min="44" max="44" width="8.85546875" style="113"/>
    <col min="45" max="265" width="8.85546875" style="111"/>
    <col min="266" max="16384" width="8.85546875" style="1"/>
  </cols>
  <sheetData>
    <row r="1" spans="1:44" x14ac:dyDescent="0.3">
      <c r="A1" s="183" t="s">
        <v>102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44" ht="21" thickBot="1" x14ac:dyDescent="0.35">
      <c r="A2" s="183" t="s">
        <v>103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44" ht="21" thickBot="1" x14ac:dyDescent="0.35">
      <c r="A3" s="184" t="s">
        <v>84</v>
      </c>
      <c r="B3" s="185"/>
      <c r="C3" s="120" t="s">
        <v>108</v>
      </c>
      <c r="D3" s="88" t="s">
        <v>99</v>
      </c>
      <c r="E3" s="87"/>
      <c r="F3" s="186" t="s">
        <v>463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44" ht="21" customHeight="1" thickBot="1" x14ac:dyDescent="0.35">
      <c r="A4" s="187" t="s">
        <v>0</v>
      </c>
      <c r="B4" s="189" t="s">
        <v>1</v>
      </c>
      <c r="C4" s="192" t="s">
        <v>2</v>
      </c>
      <c r="D4" s="195" t="s">
        <v>100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  <c r="R4" s="198" t="s">
        <v>101</v>
      </c>
      <c r="S4" s="199"/>
      <c r="T4" s="199"/>
      <c r="U4" s="199"/>
      <c r="V4" s="200"/>
      <c r="W4" s="15" t="s">
        <v>15</v>
      </c>
      <c r="X4" s="204" t="s">
        <v>14</v>
      </c>
      <c r="Y4" s="213" t="s">
        <v>82</v>
      </c>
      <c r="Z4" s="216" t="s">
        <v>83</v>
      </c>
    </row>
    <row r="5" spans="1:44" x14ac:dyDescent="0.3">
      <c r="A5" s="188"/>
      <c r="B5" s="190"/>
      <c r="C5" s="193"/>
      <c r="D5" s="219" t="s">
        <v>11</v>
      </c>
      <c r="E5" s="220"/>
      <c r="F5" s="220"/>
      <c r="G5" s="220"/>
      <c r="H5" s="220"/>
      <c r="I5" s="220"/>
      <c r="J5" s="221"/>
      <c r="K5" s="222" t="s">
        <v>88</v>
      </c>
      <c r="L5" s="223"/>
      <c r="M5" s="223"/>
      <c r="N5" s="223"/>
      <c r="O5" s="223"/>
      <c r="P5" s="223"/>
      <c r="Q5" s="224"/>
      <c r="R5" s="201"/>
      <c r="S5" s="202"/>
      <c r="T5" s="202"/>
      <c r="U5" s="202"/>
      <c r="V5" s="203"/>
      <c r="W5" s="16" t="s">
        <v>13</v>
      </c>
      <c r="X5" s="205"/>
      <c r="Y5" s="214"/>
      <c r="Z5" s="217"/>
    </row>
    <row r="6" spans="1:44" ht="21" thickBot="1" x14ac:dyDescent="0.35">
      <c r="A6" s="188"/>
      <c r="B6" s="191"/>
      <c r="C6" s="194"/>
      <c r="D6" s="97" t="s">
        <v>9</v>
      </c>
      <c r="E6" s="98" t="s">
        <v>85</v>
      </c>
      <c r="F6" s="98" t="s">
        <v>8</v>
      </c>
      <c r="G6" s="98" t="s">
        <v>86</v>
      </c>
      <c r="H6" s="98" t="s">
        <v>87</v>
      </c>
      <c r="I6" s="99" t="s">
        <v>10</v>
      </c>
      <c r="J6" s="100" t="s">
        <v>96</v>
      </c>
      <c r="K6" s="101" t="s">
        <v>89</v>
      </c>
      <c r="L6" s="102" t="s">
        <v>90</v>
      </c>
      <c r="M6" s="102" t="s">
        <v>91</v>
      </c>
      <c r="N6" s="102" t="s">
        <v>92</v>
      </c>
      <c r="O6" s="102" t="s">
        <v>93</v>
      </c>
      <c r="P6" s="102" t="s">
        <v>94</v>
      </c>
      <c r="Q6" s="103" t="s">
        <v>97</v>
      </c>
      <c r="R6" s="81"/>
      <c r="S6" s="82" t="s">
        <v>3</v>
      </c>
      <c r="T6" s="82" t="s">
        <v>4</v>
      </c>
      <c r="U6" s="82" t="s">
        <v>5</v>
      </c>
      <c r="V6" s="80" t="s">
        <v>6</v>
      </c>
      <c r="W6" s="104" t="s">
        <v>95</v>
      </c>
      <c r="X6" s="206"/>
      <c r="Y6" s="215"/>
      <c r="Z6" s="218"/>
    </row>
    <row r="7" spans="1:44" s="111" customFormat="1" x14ac:dyDescent="0.3">
      <c r="A7" s="105">
        <v>1</v>
      </c>
      <c r="B7" s="121">
        <v>671201</v>
      </c>
      <c r="C7" s="122" t="s">
        <v>110</v>
      </c>
      <c r="D7" s="106">
        <v>1</v>
      </c>
      <c r="E7" s="106">
        <v>1</v>
      </c>
      <c r="F7" s="106">
        <v>0</v>
      </c>
      <c r="G7" s="106">
        <v>1</v>
      </c>
      <c r="H7" s="106">
        <v>0</v>
      </c>
      <c r="I7" s="106">
        <f>SUM(D7:H7)</f>
        <v>3</v>
      </c>
      <c r="J7" s="106">
        <f>I7*0.15</f>
        <v>0.44999999999999996</v>
      </c>
      <c r="K7" s="107">
        <v>1</v>
      </c>
      <c r="L7" s="107">
        <v>2</v>
      </c>
      <c r="M7" s="107">
        <v>0</v>
      </c>
      <c r="N7" s="107">
        <v>0</v>
      </c>
      <c r="O7" s="107">
        <v>0</v>
      </c>
      <c r="P7" s="107">
        <f>SUM(K7:O7)</f>
        <v>3</v>
      </c>
      <c r="Q7" s="107">
        <f>P7*0.05</f>
        <v>0.15000000000000002</v>
      </c>
      <c r="R7" s="108">
        <f>D7+K7</f>
        <v>2</v>
      </c>
      <c r="S7" s="108">
        <f t="shared" ref="S7:W22" si="0">E7+L7</f>
        <v>3</v>
      </c>
      <c r="T7" s="108">
        <f t="shared" si="0"/>
        <v>0</v>
      </c>
      <c r="U7" s="108">
        <f t="shared" si="0"/>
        <v>1</v>
      </c>
      <c r="V7" s="108">
        <f t="shared" si="0"/>
        <v>0</v>
      </c>
      <c r="W7" s="26">
        <f>I7+P7</f>
        <v>6</v>
      </c>
      <c r="X7" s="109">
        <f>W7*0.2</f>
        <v>1.2000000000000002</v>
      </c>
      <c r="Y7" s="127">
        <v>4</v>
      </c>
      <c r="Z7" s="112">
        <f>Y7*0.8</f>
        <v>3.2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3"/>
    </row>
    <row r="8" spans="1:44" s="111" customFormat="1" x14ac:dyDescent="0.3">
      <c r="A8" s="105">
        <v>2</v>
      </c>
      <c r="B8" s="121">
        <v>671202</v>
      </c>
      <c r="C8" s="122" t="s">
        <v>111</v>
      </c>
      <c r="D8" s="106">
        <v>8</v>
      </c>
      <c r="E8" s="106">
        <v>12</v>
      </c>
      <c r="F8" s="106">
        <v>10</v>
      </c>
      <c r="G8" s="106">
        <v>9</v>
      </c>
      <c r="H8" s="106">
        <v>5</v>
      </c>
      <c r="I8" s="106">
        <f t="shared" ref="I8:I11" si="1">SUM(D8:H8)</f>
        <v>44</v>
      </c>
      <c r="J8" s="106">
        <f t="shared" ref="J8:J11" si="2">I8*0.15</f>
        <v>6.6</v>
      </c>
      <c r="K8" s="107">
        <v>2</v>
      </c>
      <c r="L8" s="107">
        <v>2.5</v>
      </c>
      <c r="M8" s="107">
        <v>3</v>
      </c>
      <c r="N8" s="107">
        <v>4</v>
      </c>
      <c r="O8" s="107">
        <v>3</v>
      </c>
      <c r="P8" s="107">
        <f t="shared" ref="P8:P10" si="3">SUM(K8:O8)</f>
        <v>14.5</v>
      </c>
      <c r="Q8" s="107">
        <f t="shared" ref="Q8:Q10" si="4">P8*0.05</f>
        <v>0.72500000000000009</v>
      </c>
      <c r="R8" s="108">
        <f t="shared" ref="R8:V48" si="5">D8+K8</f>
        <v>10</v>
      </c>
      <c r="S8" s="108">
        <f t="shared" si="0"/>
        <v>14.5</v>
      </c>
      <c r="T8" s="108">
        <f t="shared" si="0"/>
        <v>13</v>
      </c>
      <c r="U8" s="108">
        <f t="shared" si="0"/>
        <v>13</v>
      </c>
      <c r="V8" s="108">
        <f t="shared" si="0"/>
        <v>8</v>
      </c>
      <c r="W8" s="26">
        <f t="shared" si="0"/>
        <v>58.5</v>
      </c>
      <c r="X8" s="109">
        <f t="shared" ref="X8:X9" si="6">W8*0.2</f>
        <v>11.700000000000001</v>
      </c>
      <c r="Y8" s="128">
        <v>40</v>
      </c>
      <c r="Z8" s="112">
        <f t="shared" ref="Z8:Z71" si="7">Y8*0.8</f>
        <v>32</v>
      </c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3"/>
    </row>
    <row r="9" spans="1:44" s="111" customFormat="1" x14ac:dyDescent="0.3">
      <c r="A9" s="105">
        <v>3</v>
      </c>
      <c r="B9" s="121">
        <v>671203</v>
      </c>
      <c r="C9" s="122" t="s">
        <v>112</v>
      </c>
      <c r="D9" s="106">
        <v>11</v>
      </c>
      <c r="E9" s="106">
        <v>15</v>
      </c>
      <c r="F9" s="106">
        <v>10</v>
      </c>
      <c r="G9" s="106">
        <v>9</v>
      </c>
      <c r="H9" s="106">
        <v>7</v>
      </c>
      <c r="I9" s="106">
        <f t="shared" si="1"/>
        <v>52</v>
      </c>
      <c r="J9" s="106">
        <f t="shared" si="2"/>
        <v>7.8</v>
      </c>
      <c r="K9" s="107">
        <v>2</v>
      </c>
      <c r="L9" s="107">
        <v>3</v>
      </c>
      <c r="M9" s="107">
        <v>5</v>
      </c>
      <c r="N9" s="107">
        <v>3</v>
      </c>
      <c r="O9" s="107">
        <v>4</v>
      </c>
      <c r="P9" s="107">
        <f t="shared" si="3"/>
        <v>17</v>
      </c>
      <c r="Q9" s="107">
        <f t="shared" si="4"/>
        <v>0.85000000000000009</v>
      </c>
      <c r="R9" s="108">
        <f t="shared" si="5"/>
        <v>13</v>
      </c>
      <c r="S9" s="108">
        <f t="shared" si="0"/>
        <v>18</v>
      </c>
      <c r="T9" s="108">
        <f t="shared" si="0"/>
        <v>15</v>
      </c>
      <c r="U9" s="108">
        <f t="shared" si="0"/>
        <v>12</v>
      </c>
      <c r="V9" s="108">
        <f t="shared" si="0"/>
        <v>11</v>
      </c>
      <c r="W9" s="26">
        <f t="shared" si="0"/>
        <v>69</v>
      </c>
      <c r="X9" s="162">
        <f t="shared" si="6"/>
        <v>13.8</v>
      </c>
      <c r="Y9" s="128">
        <v>49</v>
      </c>
      <c r="Z9" s="112">
        <f t="shared" si="7"/>
        <v>39.200000000000003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3"/>
    </row>
    <row r="10" spans="1:44" s="111" customFormat="1" x14ac:dyDescent="0.3">
      <c r="A10" s="105">
        <v>4</v>
      </c>
      <c r="B10" s="121">
        <v>671204</v>
      </c>
      <c r="C10" s="122" t="s">
        <v>113</v>
      </c>
      <c r="D10" s="106">
        <v>10</v>
      </c>
      <c r="E10" s="106">
        <v>5</v>
      </c>
      <c r="F10" s="106">
        <v>8</v>
      </c>
      <c r="G10" s="106">
        <v>6</v>
      </c>
      <c r="H10" s="106">
        <v>7</v>
      </c>
      <c r="I10" s="106">
        <f t="shared" si="1"/>
        <v>36</v>
      </c>
      <c r="J10" s="106">
        <f t="shared" si="2"/>
        <v>5.3999999999999995</v>
      </c>
      <c r="K10" s="107">
        <v>1</v>
      </c>
      <c r="L10" s="107">
        <v>2</v>
      </c>
      <c r="M10" s="107">
        <v>3</v>
      </c>
      <c r="N10" s="107">
        <v>2</v>
      </c>
      <c r="O10" s="107">
        <v>2</v>
      </c>
      <c r="P10" s="164">
        <f t="shared" si="3"/>
        <v>10</v>
      </c>
      <c r="Q10" s="164">
        <f t="shared" si="4"/>
        <v>0.5</v>
      </c>
      <c r="R10" s="108">
        <f t="shared" si="5"/>
        <v>11</v>
      </c>
      <c r="S10" s="108">
        <f t="shared" si="0"/>
        <v>7</v>
      </c>
      <c r="T10" s="108">
        <f t="shared" si="0"/>
        <v>11</v>
      </c>
      <c r="U10" s="108">
        <f t="shared" si="0"/>
        <v>8</v>
      </c>
      <c r="V10" s="108">
        <f t="shared" si="0"/>
        <v>9</v>
      </c>
      <c r="W10" s="26">
        <f t="shared" ref="W10:W73" si="8">I10+P10</f>
        <v>46</v>
      </c>
      <c r="X10" s="162">
        <f t="shared" ref="X10:X73" si="9">W10*0.2</f>
        <v>9.2000000000000011</v>
      </c>
      <c r="Y10" s="128">
        <v>13</v>
      </c>
      <c r="Z10" s="112">
        <f t="shared" si="7"/>
        <v>10.4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3"/>
    </row>
    <row r="11" spans="1:44" s="111" customFormat="1" x14ac:dyDescent="0.3">
      <c r="A11" s="105">
        <v>5</v>
      </c>
      <c r="B11" s="121">
        <v>671205</v>
      </c>
      <c r="C11" s="122" t="s">
        <v>114</v>
      </c>
      <c r="D11" s="106">
        <v>11</v>
      </c>
      <c r="E11" s="106">
        <v>8</v>
      </c>
      <c r="F11" s="106">
        <v>5</v>
      </c>
      <c r="G11" s="106">
        <v>7</v>
      </c>
      <c r="H11" s="106">
        <v>6</v>
      </c>
      <c r="I11" s="163">
        <f t="shared" si="1"/>
        <v>37</v>
      </c>
      <c r="J11" s="163">
        <f t="shared" si="2"/>
        <v>5.55</v>
      </c>
      <c r="K11" s="107">
        <v>2</v>
      </c>
      <c r="L11" s="107">
        <v>3</v>
      </c>
      <c r="M11" s="107">
        <v>5</v>
      </c>
      <c r="N11" s="107">
        <v>3</v>
      </c>
      <c r="O11" s="107">
        <v>4</v>
      </c>
      <c r="P11" s="164">
        <f t="shared" ref="P11:P74" si="10">SUM(K11:O11)</f>
        <v>17</v>
      </c>
      <c r="Q11" s="164">
        <f t="shared" ref="Q11:Q74" si="11">P11*0.05</f>
        <v>0.85000000000000009</v>
      </c>
      <c r="R11" s="108">
        <f t="shared" si="5"/>
        <v>13</v>
      </c>
      <c r="S11" s="108">
        <f t="shared" si="0"/>
        <v>11</v>
      </c>
      <c r="T11" s="108">
        <f t="shared" si="0"/>
        <v>10</v>
      </c>
      <c r="U11" s="108">
        <f t="shared" si="0"/>
        <v>10</v>
      </c>
      <c r="V11" s="108">
        <f t="shared" si="0"/>
        <v>10</v>
      </c>
      <c r="W11" s="26">
        <f t="shared" si="8"/>
        <v>54</v>
      </c>
      <c r="X11" s="162">
        <f t="shared" si="9"/>
        <v>10.8</v>
      </c>
      <c r="Y11" s="128">
        <v>42</v>
      </c>
      <c r="Z11" s="112">
        <f t="shared" si="7"/>
        <v>33.6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3"/>
    </row>
    <row r="12" spans="1:44" s="111" customFormat="1" x14ac:dyDescent="0.3">
      <c r="A12" s="105">
        <v>6</v>
      </c>
      <c r="B12" s="121">
        <v>671206</v>
      </c>
      <c r="C12" s="122" t="s">
        <v>115</v>
      </c>
      <c r="D12" s="106">
        <v>10</v>
      </c>
      <c r="E12" s="106">
        <v>15</v>
      </c>
      <c r="F12" s="106">
        <v>7</v>
      </c>
      <c r="G12" s="106">
        <v>14</v>
      </c>
      <c r="H12" s="106">
        <v>5</v>
      </c>
      <c r="I12" s="163">
        <f t="shared" ref="I12:I75" si="12">SUM(D12:H12)</f>
        <v>51</v>
      </c>
      <c r="J12" s="163">
        <f t="shared" ref="J12:J75" si="13">I12*0.15</f>
        <v>7.6499999999999995</v>
      </c>
      <c r="K12" s="107">
        <v>2.5</v>
      </c>
      <c r="L12" s="107">
        <v>3</v>
      </c>
      <c r="M12" s="107">
        <v>5</v>
      </c>
      <c r="N12" s="107">
        <v>5</v>
      </c>
      <c r="O12" s="107">
        <v>2</v>
      </c>
      <c r="P12" s="164">
        <f t="shared" si="10"/>
        <v>17.5</v>
      </c>
      <c r="Q12" s="164">
        <f t="shared" si="11"/>
        <v>0.875</v>
      </c>
      <c r="R12" s="108">
        <f t="shared" si="5"/>
        <v>12.5</v>
      </c>
      <c r="S12" s="108">
        <f t="shared" si="0"/>
        <v>18</v>
      </c>
      <c r="T12" s="108">
        <f t="shared" si="0"/>
        <v>12</v>
      </c>
      <c r="U12" s="108">
        <f t="shared" si="0"/>
        <v>19</v>
      </c>
      <c r="V12" s="108">
        <f t="shared" si="0"/>
        <v>7</v>
      </c>
      <c r="W12" s="26">
        <f t="shared" si="8"/>
        <v>68.5</v>
      </c>
      <c r="X12" s="162">
        <f t="shared" si="9"/>
        <v>13.700000000000001</v>
      </c>
      <c r="Y12" s="128">
        <v>49</v>
      </c>
      <c r="Z12" s="112">
        <f t="shared" si="7"/>
        <v>39.200000000000003</v>
      </c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3"/>
    </row>
    <row r="13" spans="1:44" s="111" customFormat="1" x14ac:dyDescent="0.3">
      <c r="A13" s="105">
        <v>7</v>
      </c>
      <c r="B13" s="121">
        <v>671207</v>
      </c>
      <c r="C13" s="122" t="s">
        <v>116</v>
      </c>
      <c r="D13" s="106">
        <v>12</v>
      </c>
      <c r="E13" s="106">
        <v>10</v>
      </c>
      <c r="F13" s="106">
        <v>9</v>
      </c>
      <c r="G13" s="106">
        <v>11</v>
      </c>
      <c r="H13" s="106">
        <v>14</v>
      </c>
      <c r="I13" s="163">
        <f t="shared" si="12"/>
        <v>56</v>
      </c>
      <c r="J13" s="163">
        <f t="shared" si="13"/>
        <v>8.4</v>
      </c>
      <c r="K13" s="107">
        <v>2.5</v>
      </c>
      <c r="L13" s="107">
        <v>4.5</v>
      </c>
      <c r="M13" s="107">
        <v>4</v>
      </c>
      <c r="N13" s="107">
        <v>3</v>
      </c>
      <c r="O13" s="107">
        <v>3.5</v>
      </c>
      <c r="P13" s="164">
        <f t="shared" si="10"/>
        <v>17.5</v>
      </c>
      <c r="Q13" s="164">
        <f t="shared" si="11"/>
        <v>0.875</v>
      </c>
      <c r="R13" s="108">
        <f t="shared" si="5"/>
        <v>14.5</v>
      </c>
      <c r="S13" s="108">
        <f t="shared" si="0"/>
        <v>14.5</v>
      </c>
      <c r="T13" s="108">
        <f t="shared" si="0"/>
        <v>13</v>
      </c>
      <c r="U13" s="108">
        <f t="shared" si="0"/>
        <v>14</v>
      </c>
      <c r="V13" s="108">
        <f t="shared" si="0"/>
        <v>17.5</v>
      </c>
      <c r="W13" s="26">
        <f t="shared" si="8"/>
        <v>73.5</v>
      </c>
      <c r="X13" s="162">
        <f t="shared" si="9"/>
        <v>14.700000000000001</v>
      </c>
      <c r="Y13" s="128">
        <v>28</v>
      </c>
      <c r="Z13" s="112">
        <f t="shared" si="7"/>
        <v>22.400000000000002</v>
      </c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3"/>
    </row>
    <row r="14" spans="1:44" s="111" customFormat="1" x14ac:dyDescent="0.3">
      <c r="A14" s="105">
        <v>8</v>
      </c>
      <c r="B14" s="121">
        <v>671208</v>
      </c>
      <c r="C14" s="122" t="s">
        <v>117</v>
      </c>
      <c r="D14" s="106">
        <v>2</v>
      </c>
      <c r="E14" s="106">
        <v>1</v>
      </c>
      <c r="F14" s="106">
        <v>3</v>
      </c>
      <c r="G14" s="106">
        <v>4</v>
      </c>
      <c r="H14" s="106">
        <v>2</v>
      </c>
      <c r="I14" s="163">
        <f t="shared" si="12"/>
        <v>12</v>
      </c>
      <c r="J14" s="163">
        <f t="shared" si="13"/>
        <v>1.7999999999999998</v>
      </c>
      <c r="K14" s="107">
        <v>1</v>
      </c>
      <c r="L14" s="107">
        <v>1.5</v>
      </c>
      <c r="M14" s="107">
        <v>2</v>
      </c>
      <c r="N14" s="107">
        <v>1.5</v>
      </c>
      <c r="O14" s="107">
        <v>1.5</v>
      </c>
      <c r="P14" s="164">
        <f t="shared" si="10"/>
        <v>7.5</v>
      </c>
      <c r="Q14" s="164">
        <f t="shared" si="11"/>
        <v>0.375</v>
      </c>
      <c r="R14" s="108">
        <f t="shared" si="5"/>
        <v>3</v>
      </c>
      <c r="S14" s="108">
        <f t="shared" si="0"/>
        <v>2.5</v>
      </c>
      <c r="T14" s="108">
        <f t="shared" si="0"/>
        <v>5</v>
      </c>
      <c r="U14" s="108">
        <f t="shared" si="0"/>
        <v>5.5</v>
      </c>
      <c r="V14" s="108">
        <f t="shared" si="0"/>
        <v>3.5</v>
      </c>
      <c r="W14" s="26">
        <f t="shared" si="8"/>
        <v>19.5</v>
      </c>
      <c r="X14" s="162">
        <f t="shared" si="9"/>
        <v>3.9000000000000004</v>
      </c>
      <c r="Y14" s="128">
        <v>6</v>
      </c>
      <c r="Z14" s="112">
        <f t="shared" si="7"/>
        <v>4.8000000000000007</v>
      </c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3"/>
    </row>
    <row r="15" spans="1:44" s="111" customFormat="1" x14ac:dyDescent="0.3">
      <c r="A15" s="105">
        <v>9</v>
      </c>
      <c r="B15" s="121">
        <v>671209</v>
      </c>
      <c r="C15" s="122" t="s">
        <v>118</v>
      </c>
      <c r="D15" s="106">
        <v>3</v>
      </c>
      <c r="E15" s="106">
        <v>2</v>
      </c>
      <c r="F15" s="106">
        <v>3</v>
      </c>
      <c r="G15" s="106">
        <v>4</v>
      </c>
      <c r="H15" s="106">
        <v>5</v>
      </c>
      <c r="I15" s="163">
        <f t="shared" si="12"/>
        <v>17</v>
      </c>
      <c r="J15" s="163">
        <f t="shared" si="13"/>
        <v>2.5499999999999998</v>
      </c>
      <c r="K15" s="107">
        <v>2.5</v>
      </c>
      <c r="L15" s="107">
        <v>3</v>
      </c>
      <c r="M15" s="107">
        <v>2.5</v>
      </c>
      <c r="N15" s="107">
        <v>2</v>
      </c>
      <c r="O15" s="107">
        <v>2</v>
      </c>
      <c r="P15" s="164">
        <f t="shared" si="10"/>
        <v>12</v>
      </c>
      <c r="Q15" s="164">
        <f t="shared" si="11"/>
        <v>0.60000000000000009</v>
      </c>
      <c r="R15" s="108">
        <f t="shared" si="5"/>
        <v>5.5</v>
      </c>
      <c r="S15" s="108">
        <f t="shared" si="0"/>
        <v>5</v>
      </c>
      <c r="T15" s="108">
        <f t="shared" si="0"/>
        <v>5.5</v>
      </c>
      <c r="U15" s="108">
        <f t="shared" si="0"/>
        <v>6</v>
      </c>
      <c r="V15" s="108">
        <f t="shared" si="0"/>
        <v>7</v>
      </c>
      <c r="W15" s="26">
        <f t="shared" si="8"/>
        <v>29</v>
      </c>
      <c r="X15" s="162">
        <f t="shared" si="9"/>
        <v>5.8000000000000007</v>
      </c>
      <c r="Y15" s="128">
        <v>25</v>
      </c>
      <c r="Z15" s="112">
        <f t="shared" si="7"/>
        <v>20</v>
      </c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3"/>
    </row>
    <row r="16" spans="1:44" s="111" customFormat="1" x14ac:dyDescent="0.3">
      <c r="A16" s="105">
        <v>10</v>
      </c>
      <c r="B16" s="121">
        <v>671210</v>
      </c>
      <c r="C16" s="122" t="s">
        <v>119</v>
      </c>
      <c r="D16" s="106">
        <v>3</v>
      </c>
      <c r="E16" s="106">
        <v>4</v>
      </c>
      <c r="F16" s="106">
        <v>5</v>
      </c>
      <c r="G16" s="106">
        <v>3</v>
      </c>
      <c r="H16" s="106">
        <v>4</v>
      </c>
      <c r="I16" s="163">
        <f t="shared" si="12"/>
        <v>19</v>
      </c>
      <c r="J16" s="163">
        <f t="shared" si="13"/>
        <v>2.85</v>
      </c>
      <c r="K16" s="107">
        <v>2.5</v>
      </c>
      <c r="L16" s="107">
        <v>3</v>
      </c>
      <c r="M16" s="107">
        <v>4</v>
      </c>
      <c r="N16" s="107">
        <v>3</v>
      </c>
      <c r="O16" s="107">
        <v>4</v>
      </c>
      <c r="P16" s="164">
        <f t="shared" si="10"/>
        <v>16.5</v>
      </c>
      <c r="Q16" s="164">
        <f t="shared" si="11"/>
        <v>0.82500000000000007</v>
      </c>
      <c r="R16" s="108">
        <f t="shared" si="5"/>
        <v>5.5</v>
      </c>
      <c r="S16" s="108">
        <f t="shared" si="0"/>
        <v>7</v>
      </c>
      <c r="T16" s="108">
        <f t="shared" si="0"/>
        <v>9</v>
      </c>
      <c r="U16" s="108">
        <f t="shared" si="0"/>
        <v>6</v>
      </c>
      <c r="V16" s="108">
        <f t="shared" si="0"/>
        <v>8</v>
      </c>
      <c r="W16" s="26">
        <f t="shared" si="8"/>
        <v>35.5</v>
      </c>
      <c r="X16" s="162">
        <f t="shared" si="9"/>
        <v>7.1000000000000005</v>
      </c>
      <c r="Y16" s="128">
        <v>7</v>
      </c>
      <c r="Z16" s="112">
        <f t="shared" si="7"/>
        <v>5.6000000000000005</v>
      </c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3"/>
    </row>
    <row r="17" spans="1:44" s="111" customFormat="1" x14ac:dyDescent="0.3">
      <c r="A17" s="105">
        <v>11</v>
      </c>
      <c r="B17" s="121">
        <v>671211</v>
      </c>
      <c r="C17" s="122" t="s">
        <v>120</v>
      </c>
      <c r="D17" s="106">
        <v>2</v>
      </c>
      <c r="E17" s="106">
        <v>0</v>
      </c>
      <c r="F17" s="106">
        <v>1</v>
      </c>
      <c r="G17" s="106">
        <v>1</v>
      </c>
      <c r="H17" s="106">
        <v>2</v>
      </c>
      <c r="I17" s="163">
        <f t="shared" si="12"/>
        <v>6</v>
      </c>
      <c r="J17" s="163">
        <f t="shared" si="13"/>
        <v>0.89999999999999991</v>
      </c>
      <c r="K17" s="107">
        <v>2</v>
      </c>
      <c r="L17" s="107">
        <v>2.2000000000000002</v>
      </c>
      <c r="M17" s="107">
        <v>1</v>
      </c>
      <c r="N17" s="107">
        <v>1</v>
      </c>
      <c r="O17" s="107">
        <v>2</v>
      </c>
      <c r="P17" s="164">
        <f t="shared" si="10"/>
        <v>8.1999999999999993</v>
      </c>
      <c r="Q17" s="164">
        <f t="shared" si="11"/>
        <v>0.41</v>
      </c>
      <c r="R17" s="108">
        <f t="shared" si="5"/>
        <v>4</v>
      </c>
      <c r="S17" s="108">
        <f t="shared" si="0"/>
        <v>2.2000000000000002</v>
      </c>
      <c r="T17" s="108">
        <f t="shared" si="0"/>
        <v>2</v>
      </c>
      <c r="U17" s="108">
        <f t="shared" si="0"/>
        <v>2</v>
      </c>
      <c r="V17" s="108">
        <f t="shared" si="0"/>
        <v>4</v>
      </c>
      <c r="W17" s="26">
        <f t="shared" si="8"/>
        <v>14.2</v>
      </c>
      <c r="X17" s="162">
        <f t="shared" si="9"/>
        <v>2.84</v>
      </c>
      <c r="Y17" s="128">
        <v>6</v>
      </c>
      <c r="Z17" s="112">
        <f t="shared" si="7"/>
        <v>4.8000000000000007</v>
      </c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3"/>
    </row>
    <row r="18" spans="1:44" s="111" customFormat="1" x14ac:dyDescent="0.3">
      <c r="A18" s="105">
        <v>12</v>
      </c>
      <c r="B18" s="121">
        <v>671212</v>
      </c>
      <c r="C18" s="122" t="s">
        <v>121</v>
      </c>
      <c r="D18" s="106"/>
      <c r="E18" s="106"/>
      <c r="F18" s="106"/>
      <c r="G18" s="106"/>
      <c r="H18" s="106"/>
      <c r="I18" s="163"/>
      <c r="J18" s="163"/>
      <c r="K18" s="107"/>
      <c r="L18" s="107"/>
      <c r="M18" s="107"/>
      <c r="N18" s="107"/>
      <c r="O18" s="107"/>
      <c r="P18" s="164">
        <f t="shared" si="10"/>
        <v>0</v>
      </c>
      <c r="Q18" s="164">
        <f t="shared" si="11"/>
        <v>0</v>
      </c>
      <c r="R18" s="108">
        <f t="shared" si="5"/>
        <v>0</v>
      </c>
      <c r="S18" s="108">
        <f t="shared" si="0"/>
        <v>0</v>
      </c>
      <c r="T18" s="108">
        <f t="shared" si="0"/>
        <v>0</v>
      </c>
      <c r="U18" s="108">
        <f t="shared" si="0"/>
        <v>0</v>
      </c>
      <c r="V18" s="108">
        <f t="shared" si="0"/>
        <v>0</v>
      </c>
      <c r="W18" s="26">
        <f t="shared" si="8"/>
        <v>0</v>
      </c>
      <c r="X18" s="162">
        <f t="shared" si="9"/>
        <v>0</v>
      </c>
      <c r="Y18" s="128" t="s">
        <v>105</v>
      </c>
      <c r="Z18" s="112" t="e">
        <f t="shared" si="7"/>
        <v>#VALUE!</v>
      </c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3"/>
    </row>
    <row r="19" spans="1:44" s="111" customFormat="1" x14ac:dyDescent="0.3">
      <c r="A19" s="105">
        <v>13</v>
      </c>
      <c r="B19" s="121">
        <v>671213</v>
      </c>
      <c r="C19" s="122" t="s">
        <v>122</v>
      </c>
      <c r="D19" s="106">
        <v>12</v>
      </c>
      <c r="E19" s="106">
        <v>14</v>
      </c>
      <c r="F19" s="106">
        <v>13</v>
      </c>
      <c r="G19" s="106">
        <v>10</v>
      </c>
      <c r="H19" s="106">
        <v>11</v>
      </c>
      <c r="I19" s="163">
        <f t="shared" si="12"/>
        <v>60</v>
      </c>
      <c r="J19" s="163">
        <f t="shared" si="13"/>
        <v>9</v>
      </c>
      <c r="K19" s="107">
        <v>3.2</v>
      </c>
      <c r="L19" s="107">
        <v>5</v>
      </c>
      <c r="M19" s="107">
        <v>4</v>
      </c>
      <c r="N19" s="107">
        <v>5</v>
      </c>
      <c r="O19" s="107">
        <v>4.5</v>
      </c>
      <c r="P19" s="164">
        <f t="shared" si="10"/>
        <v>21.7</v>
      </c>
      <c r="Q19" s="164">
        <f t="shared" si="11"/>
        <v>1.085</v>
      </c>
      <c r="R19" s="108">
        <f t="shared" si="5"/>
        <v>15.2</v>
      </c>
      <c r="S19" s="108">
        <f t="shared" si="0"/>
        <v>19</v>
      </c>
      <c r="T19" s="108">
        <f t="shared" si="0"/>
        <v>17</v>
      </c>
      <c r="U19" s="108">
        <f t="shared" si="0"/>
        <v>15</v>
      </c>
      <c r="V19" s="108">
        <f t="shared" si="0"/>
        <v>15.5</v>
      </c>
      <c r="W19" s="26">
        <f t="shared" si="8"/>
        <v>81.7</v>
      </c>
      <c r="X19" s="162">
        <f t="shared" si="9"/>
        <v>16.34</v>
      </c>
      <c r="Y19" s="128">
        <v>50</v>
      </c>
      <c r="Z19" s="112">
        <f t="shared" si="7"/>
        <v>40</v>
      </c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3"/>
    </row>
    <row r="20" spans="1:44" s="111" customFormat="1" x14ac:dyDescent="0.3">
      <c r="A20" s="105">
        <v>14</v>
      </c>
      <c r="B20" s="121">
        <v>671214</v>
      </c>
      <c r="C20" s="122" t="s">
        <v>123</v>
      </c>
      <c r="D20" s="106">
        <v>6</v>
      </c>
      <c r="E20" s="106">
        <v>6</v>
      </c>
      <c r="F20" s="106">
        <v>5</v>
      </c>
      <c r="G20" s="106">
        <v>7</v>
      </c>
      <c r="H20" s="106">
        <v>8</v>
      </c>
      <c r="I20" s="163">
        <f t="shared" si="12"/>
        <v>32</v>
      </c>
      <c r="J20" s="163">
        <f t="shared" si="13"/>
        <v>4.8</v>
      </c>
      <c r="K20" s="107">
        <v>4</v>
      </c>
      <c r="L20" s="107">
        <v>4.5</v>
      </c>
      <c r="M20" s="107">
        <v>3</v>
      </c>
      <c r="N20" s="107">
        <v>3.5</v>
      </c>
      <c r="O20" s="107">
        <v>3</v>
      </c>
      <c r="P20" s="164">
        <f t="shared" si="10"/>
        <v>18</v>
      </c>
      <c r="Q20" s="164">
        <f t="shared" si="11"/>
        <v>0.9</v>
      </c>
      <c r="R20" s="108">
        <f t="shared" si="5"/>
        <v>10</v>
      </c>
      <c r="S20" s="108">
        <f t="shared" si="0"/>
        <v>10.5</v>
      </c>
      <c r="T20" s="108">
        <f t="shared" si="0"/>
        <v>8</v>
      </c>
      <c r="U20" s="108">
        <f t="shared" si="0"/>
        <v>10.5</v>
      </c>
      <c r="V20" s="108">
        <f t="shared" si="0"/>
        <v>11</v>
      </c>
      <c r="W20" s="26">
        <f t="shared" si="8"/>
        <v>50</v>
      </c>
      <c r="X20" s="162">
        <f t="shared" si="9"/>
        <v>10</v>
      </c>
      <c r="Y20" s="128">
        <v>12</v>
      </c>
      <c r="Z20" s="112">
        <f t="shared" si="7"/>
        <v>9.6000000000000014</v>
      </c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3"/>
    </row>
    <row r="21" spans="1:44" s="111" customFormat="1" x14ac:dyDescent="0.3">
      <c r="A21" s="105">
        <v>15</v>
      </c>
      <c r="B21" s="121">
        <v>671215</v>
      </c>
      <c r="C21" s="122" t="s">
        <v>124</v>
      </c>
      <c r="D21" s="106">
        <v>4</v>
      </c>
      <c r="E21" s="106">
        <v>5</v>
      </c>
      <c r="F21" s="106">
        <v>6</v>
      </c>
      <c r="G21" s="106">
        <v>4</v>
      </c>
      <c r="H21" s="106">
        <v>4</v>
      </c>
      <c r="I21" s="163">
        <f t="shared" si="12"/>
        <v>23</v>
      </c>
      <c r="J21" s="163">
        <f t="shared" si="13"/>
        <v>3.4499999999999997</v>
      </c>
      <c r="K21" s="107">
        <v>2.5</v>
      </c>
      <c r="L21" s="107">
        <v>3</v>
      </c>
      <c r="M21" s="107">
        <v>2.5</v>
      </c>
      <c r="N21" s="107">
        <v>2</v>
      </c>
      <c r="O21" s="107">
        <v>3</v>
      </c>
      <c r="P21" s="164">
        <f t="shared" si="10"/>
        <v>13</v>
      </c>
      <c r="Q21" s="164">
        <f t="shared" si="11"/>
        <v>0.65</v>
      </c>
      <c r="R21" s="108">
        <f t="shared" si="5"/>
        <v>6.5</v>
      </c>
      <c r="S21" s="108">
        <f t="shared" si="0"/>
        <v>8</v>
      </c>
      <c r="T21" s="108">
        <f t="shared" si="0"/>
        <v>8.5</v>
      </c>
      <c r="U21" s="108">
        <f t="shared" si="0"/>
        <v>6</v>
      </c>
      <c r="V21" s="108">
        <f t="shared" si="0"/>
        <v>7</v>
      </c>
      <c r="W21" s="26">
        <f t="shared" si="8"/>
        <v>36</v>
      </c>
      <c r="X21" s="162">
        <f t="shared" si="9"/>
        <v>7.2</v>
      </c>
      <c r="Y21" s="128">
        <v>16</v>
      </c>
      <c r="Z21" s="112">
        <f t="shared" si="7"/>
        <v>12.8</v>
      </c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3"/>
    </row>
    <row r="22" spans="1:44" s="111" customFormat="1" x14ac:dyDescent="0.3">
      <c r="A22" s="105">
        <v>16</v>
      </c>
      <c r="B22" s="121">
        <v>671202</v>
      </c>
      <c r="C22" s="122" t="s">
        <v>111</v>
      </c>
      <c r="D22" s="106">
        <v>5</v>
      </c>
      <c r="E22" s="106">
        <v>6</v>
      </c>
      <c r="F22" s="106">
        <v>4</v>
      </c>
      <c r="G22" s="106">
        <v>5</v>
      </c>
      <c r="H22" s="106">
        <v>3</v>
      </c>
      <c r="I22" s="163">
        <f t="shared" si="12"/>
        <v>23</v>
      </c>
      <c r="J22" s="163">
        <f t="shared" si="13"/>
        <v>3.4499999999999997</v>
      </c>
      <c r="K22" s="107">
        <v>3</v>
      </c>
      <c r="L22" s="107">
        <v>2.5</v>
      </c>
      <c r="M22" s="107">
        <v>3</v>
      </c>
      <c r="N22" s="107">
        <v>2.5</v>
      </c>
      <c r="O22" s="107">
        <v>2</v>
      </c>
      <c r="P22" s="164">
        <f t="shared" si="10"/>
        <v>13</v>
      </c>
      <c r="Q22" s="164">
        <f t="shared" si="11"/>
        <v>0.65</v>
      </c>
      <c r="R22" s="108">
        <f t="shared" si="5"/>
        <v>8</v>
      </c>
      <c r="S22" s="108">
        <f t="shared" si="0"/>
        <v>8.5</v>
      </c>
      <c r="T22" s="108">
        <f t="shared" si="0"/>
        <v>7</v>
      </c>
      <c r="U22" s="108">
        <f t="shared" si="0"/>
        <v>7.5</v>
      </c>
      <c r="V22" s="108">
        <f t="shared" si="0"/>
        <v>5</v>
      </c>
      <c r="W22" s="26">
        <f t="shared" si="8"/>
        <v>36</v>
      </c>
      <c r="X22" s="162">
        <f t="shared" si="9"/>
        <v>7.2</v>
      </c>
      <c r="Y22" s="128">
        <v>15</v>
      </c>
      <c r="Z22" s="112">
        <f t="shared" si="7"/>
        <v>12</v>
      </c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3"/>
    </row>
    <row r="23" spans="1:44" s="111" customFormat="1" x14ac:dyDescent="0.3">
      <c r="A23" s="105">
        <v>17</v>
      </c>
      <c r="B23" s="121">
        <v>671203</v>
      </c>
      <c r="C23" s="122" t="s">
        <v>112</v>
      </c>
      <c r="D23" s="106">
        <v>11</v>
      </c>
      <c r="E23" s="106">
        <v>10</v>
      </c>
      <c r="F23" s="106">
        <v>13</v>
      </c>
      <c r="G23" s="106">
        <v>11</v>
      </c>
      <c r="H23" s="106">
        <v>12</v>
      </c>
      <c r="I23" s="163">
        <f t="shared" si="12"/>
        <v>57</v>
      </c>
      <c r="J23" s="163">
        <f t="shared" si="13"/>
        <v>8.5499999999999989</v>
      </c>
      <c r="K23" s="107">
        <v>5</v>
      </c>
      <c r="L23" s="107">
        <v>4</v>
      </c>
      <c r="M23" s="107">
        <v>5.5</v>
      </c>
      <c r="N23" s="107">
        <v>4</v>
      </c>
      <c r="O23" s="107">
        <v>3.5</v>
      </c>
      <c r="P23" s="164">
        <f t="shared" si="10"/>
        <v>22</v>
      </c>
      <c r="Q23" s="164">
        <f t="shared" si="11"/>
        <v>1.1000000000000001</v>
      </c>
      <c r="R23" s="108">
        <f t="shared" si="5"/>
        <v>16</v>
      </c>
      <c r="S23" s="108">
        <f t="shared" si="5"/>
        <v>14</v>
      </c>
      <c r="T23" s="108">
        <f t="shared" si="5"/>
        <v>18.5</v>
      </c>
      <c r="U23" s="108">
        <f t="shared" si="5"/>
        <v>15</v>
      </c>
      <c r="V23" s="108">
        <f t="shared" si="5"/>
        <v>15.5</v>
      </c>
      <c r="W23" s="26">
        <f t="shared" si="8"/>
        <v>79</v>
      </c>
      <c r="X23" s="162">
        <f t="shared" si="9"/>
        <v>15.8</v>
      </c>
      <c r="Y23" s="128">
        <v>21</v>
      </c>
      <c r="Z23" s="112">
        <f t="shared" si="7"/>
        <v>16.8</v>
      </c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3"/>
    </row>
    <row r="24" spans="1:44" s="111" customFormat="1" x14ac:dyDescent="0.3">
      <c r="A24" s="105">
        <v>18</v>
      </c>
      <c r="B24" s="121">
        <v>671204</v>
      </c>
      <c r="C24" s="122" t="s">
        <v>113</v>
      </c>
      <c r="D24" s="106">
        <v>10</v>
      </c>
      <c r="E24" s="106">
        <v>12</v>
      </c>
      <c r="F24" s="106">
        <v>11</v>
      </c>
      <c r="G24" s="106">
        <v>10</v>
      </c>
      <c r="H24" s="106">
        <v>12</v>
      </c>
      <c r="I24" s="163">
        <f t="shared" si="12"/>
        <v>55</v>
      </c>
      <c r="J24" s="163">
        <f t="shared" si="13"/>
        <v>8.25</v>
      </c>
      <c r="K24" s="107">
        <v>3</v>
      </c>
      <c r="L24" s="107">
        <v>4</v>
      </c>
      <c r="M24" s="107">
        <v>3.5</v>
      </c>
      <c r="N24" s="107">
        <v>4.5</v>
      </c>
      <c r="O24" s="107">
        <v>5</v>
      </c>
      <c r="P24" s="164">
        <f t="shared" si="10"/>
        <v>20</v>
      </c>
      <c r="Q24" s="164">
        <f t="shared" si="11"/>
        <v>1</v>
      </c>
      <c r="R24" s="108">
        <f t="shared" si="5"/>
        <v>13</v>
      </c>
      <c r="S24" s="108">
        <f t="shared" si="5"/>
        <v>16</v>
      </c>
      <c r="T24" s="108">
        <f t="shared" si="5"/>
        <v>14.5</v>
      </c>
      <c r="U24" s="108">
        <f t="shared" si="5"/>
        <v>14.5</v>
      </c>
      <c r="V24" s="108">
        <f t="shared" si="5"/>
        <v>17</v>
      </c>
      <c r="W24" s="26">
        <f t="shared" si="8"/>
        <v>75</v>
      </c>
      <c r="X24" s="162">
        <f t="shared" si="9"/>
        <v>15</v>
      </c>
      <c r="Y24" s="128">
        <v>41</v>
      </c>
      <c r="Z24" s="112">
        <f t="shared" si="7"/>
        <v>32.800000000000004</v>
      </c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3"/>
    </row>
    <row r="25" spans="1:44" s="111" customFormat="1" x14ac:dyDescent="0.3">
      <c r="A25" s="105">
        <v>19</v>
      </c>
      <c r="B25" s="121">
        <v>671205</v>
      </c>
      <c r="C25" s="122" t="s">
        <v>114</v>
      </c>
      <c r="D25" s="106">
        <v>10</v>
      </c>
      <c r="E25" s="106">
        <v>11</v>
      </c>
      <c r="F25" s="106">
        <v>12</v>
      </c>
      <c r="G25" s="106">
        <v>13</v>
      </c>
      <c r="H25" s="106">
        <v>10</v>
      </c>
      <c r="I25" s="163">
        <f t="shared" si="12"/>
        <v>56</v>
      </c>
      <c r="J25" s="163">
        <f t="shared" si="13"/>
        <v>8.4</v>
      </c>
      <c r="K25" s="107">
        <v>5</v>
      </c>
      <c r="L25" s="107">
        <v>3.5</v>
      </c>
      <c r="M25" s="107">
        <v>3</v>
      </c>
      <c r="N25" s="107">
        <v>4.5</v>
      </c>
      <c r="O25" s="107">
        <v>5</v>
      </c>
      <c r="P25" s="164">
        <f t="shared" si="10"/>
        <v>21</v>
      </c>
      <c r="Q25" s="164">
        <f t="shared" si="11"/>
        <v>1.05</v>
      </c>
      <c r="R25" s="108">
        <f t="shared" si="5"/>
        <v>15</v>
      </c>
      <c r="S25" s="108">
        <f t="shared" si="5"/>
        <v>14.5</v>
      </c>
      <c r="T25" s="108">
        <f t="shared" si="5"/>
        <v>15</v>
      </c>
      <c r="U25" s="108">
        <f t="shared" si="5"/>
        <v>17.5</v>
      </c>
      <c r="V25" s="108">
        <f t="shared" si="5"/>
        <v>15</v>
      </c>
      <c r="W25" s="26">
        <f t="shared" si="8"/>
        <v>77</v>
      </c>
      <c r="X25" s="162">
        <f t="shared" si="9"/>
        <v>15.4</v>
      </c>
      <c r="Y25" s="128">
        <v>19</v>
      </c>
      <c r="Z25" s="112">
        <f t="shared" si="7"/>
        <v>15.200000000000001</v>
      </c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3"/>
    </row>
    <row r="26" spans="1:44" s="111" customFormat="1" x14ac:dyDescent="0.3">
      <c r="A26" s="105">
        <v>20</v>
      </c>
      <c r="B26" s="121">
        <v>671206</v>
      </c>
      <c r="C26" s="122" t="s">
        <v>115</v>
      </c>
      <c r="D26" s="106">
        <v>10</v>
      </c>
      <c r="E26" s="106">
        <v>12</v>
      </c>
      <c r="F26" s="106">
        <v>13</v>
      </c>
      <c r="G26" s="106">
        <v>14</v>
      </c>
      <c r="H26" s="106">
        <v>12</v>
      </c>
      <c r="I26" s="163">
        <f t="shared" si="12"/>
        <v>61</v>
      </c>
      <c r="J26" s="163">
        <f t="shared" si="13"/>
        <v>9.15</v>
      </c>
      <c r="K26" s="107">
        <v>6</v>
      </c>
      <c r="L26" s="107">
        <v>4</v>
      </c>
      <c r="M26" s="107">
        <v>3.5</v>
      </c>
      <c r="N26" s="107">
        <v>5</v>
      </c>
      <c r="O26" s="107">
        <v>4</v>
      </c>
      <c r="P26" s="164">
        <f t="shared" si="10"/>
        <v>22.5</v>
      </c>
      <c r="Q26" s="164">
        <f t="shared" si="11"/>
        <v>1.125</v>
      </c>
      <c r="R26" s="108">
        <f t="shared" si="5"/>
        <v>16</v>
      </c>
      <c r="S26" s="108">
        <f t="shared" si="5"/>
        <v>16</v>
      </c>
      <c r="T26" s="108">
        <f t="shared" si="5"/>
        <v>16.5</v>
      </c>
      <c r="U26" s="108">
        <f t="shared" si="5"/>
        <v>19</v>
      </c>
      <c r="V26" s="108">
        <f t="shared" si="5"/>
        <v>16</v>
      </c>
      <c r="W26" s="26">
        <f t="shared" si="8"/>
        <v>83.5</v>
      </c>
      <c r="X26" s="162">
        <f t="shared" si="9"/>
        <v>16.7</v>
      </c>
      <c r="Y26" s="128">
        <v>48</v>
      </c>
      <c r="Z26" s="112">
        <f t="shared" si="7"/>
        <v>38.400000000000006</v>
      </c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3"/>
    </row>
    <row r="27" spans="1:44" s="111" customFormat="1" x14ac:dyDescent="0.3">
      <c r="A27" s="105">
        <v>21</v>
      </c>
      <c r="B27" s="121">
        <v>671207</v>
      </c>
      <c r="C27" s="122" t="s">
        <v>116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63">
        <f t="shared" si="12"/>
        <v>0</v>
      </c>
      <c r="J27" s="163">
        <f t="shared" si="13"/>
        <v>0</v>
      </c>
      <c r="K27" s="107"/>
      <c r="L27" s="107"/>
      <c r="M27" s="107"/>
      <c r="N27" s="107"/>
      <c r="O27" s="107"/>
      <c r="P27" s="164">
        <f t="shared" si="10"/>
        <v>0</v>
      </c>
      <c r="Q27" s="164">
        <f t="shared" si="11"/>
        <v>0</v>
      </c>
      <c r="R27" s="108">
        <f t="shared" si="5"/>
        <v>0</v>
      </c>
      <c r="S27" s="108">
        <f t="shared" si="5"/>
        <v>0</v>
      </c>
      <c r="T27" s="108">
        <f t="shared" si="5"/>
        <v>0</v>
      </c>
      <c r="U27" s="108">
        <f t="shared" si="5"/>
        <v>0</v>
      </c>
      <c r="V27" s="108">
        <f t="shared" si="5"/>
        <v>0</v>
      </c>
      <c r="W27" s="26">
        <f t="shared" si="8"/>
        <v>0</v>
      </c>
      <c r="X27" s="162">
        <f t="shared" si="9"/>
        <v>0</v>
      </c>
      <c r="Y27" s="128">
        <v>0</v>
      </c>
      <c r="Z27" s="112">
        <f t="shared" si="7"/>
        <v>0</v>
      </c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3"/>
    </row>
    <row r="28" spans="1:44" s="111" customFormat="1" x14ac:dyDescent="0.3">
      <c r="A28" s="105">
        <v>22</v>
      </c>
      <c r="B28" s="121">
        <v>671208</v>
      </c>
      <c r="C28" s="122" t="s">
        <v>117</v>
      </c>
      <c r="D28" s="106">
        <v>10</v>
      </c>
      <c r="E28" s="106">
        <v>12</v>
      </c>
      <c r="F28" s="106">
        <v>14</v>
      </c>
      <c r="G28" s="106">
        <v>15</v>
      </c>
      <c r="H28" s="106">
        <v>13</v>
      </c>
      <c r="I28" s="163">
        <f t="shared" si="12"/>
        <v>64</v>
      </c>
      <c r="J28" s="163">
        <f t="shared" si="13"/>
        <v>9.6</v>
      </c>
      <c r="K28" s="107">
        <v>4</v>
      </c>
      <c r="L28" s="107">
        <v>4.5</v>
      </c>
      <c r="M28" s="107">
        <v>5</v>
      </c>
      <c r="N28" s="107">
        <v>2.5</v>
      </c>
      <c r="O28" s="107">
        <v>3</v>
      </c>
      <c r="P28" s="164">
        <f t="shared" si="10"/>
        <v>19</v>
      </c>
      <c r="Q28" s="164">
        <f t="shared" si="11"/>
        <v>0.95000000000000007</v>
      </c>
      <c r="R28" s="108">
        <f t="shared" si="5"/>
        <v>14</v>
      </c>
      <c r="S28" s="108">
        <f t="shared" si="5"/>
        <v>16.5</v>
      </c>
      <c r="T28" s="108">
        <f t="shared" si="5"/>
        <v>19</v>
      </c>
      <c r="U28" s="108">
        <f t="shared" si="5"/>
        <v>17.5</v>
      </c>
      <c r="V28" s="108">
        <f t="shared" si="5"/>
        <v>16</v>
      </c>
      <c r="W28" s="26">
        <f t="shared" si="8"/>
        <v>83</v>
      </c>
      <c r="X28" s="162">
        <f t="shared" si="9"/>
        <v>16.600000000000001</v>
      </c>
      <c r="Y28" s="128">
        <v>69</v>
      </c>
      <c r="Z28" s="112">
        <f t="shared" si="7"/>
        <v>55.2</v>
      </c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3"/>
    </row>
    <row r="29" spans="1:44" s="111" customFormat="1" x14ac:dyDescent="0.3">
      <c r="A29" s="105">
        <v>23</v>
      </c>
      <c r="B29" s="121">
        <v>671209</v>
      </c>
      <c r="C29" s="122" t="s">
        <v>118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63">
        <f t="shared" si="12"/>
        <v>0</v>
      </c>
      <c r="J29" s="163">
        <f t="shared" si="13"/>
        <v>0</v>
      </c>
      <c r="K29" s="107"/>
      <c r="L29" s="107"/>
      <c r="M29" s="107"/>
      <c r="N29" s="107"/>
      <c r="O29" s="107"/>
      <c r="P29" s="164">
        <f t="shared" si="10"/>
        <v>0</v>
      </c>
      <c r="Q29" s="164">
        <f t="shared" si="11"/>
        <v>0</v>
      </c>
      <c r="R29" s="108">
        <f t="shared" si="5"/>
        <v>0</v>
      </c>
      <c r="S29" s="108">
        <f t="shared" si="5"/>
        <v>0</v>
      </c>
      <c r="T29" s="108">
        <f t="shared" si="5"/>
        <v>0</v>
      </c>
      <c r="U29" s="108">
        <f t="shared" si="5"/>
        <v>0</v>
      </c>
      <c r="V29" s="108">
        <f t="shared" si="5"/>
        <v>0</v>
      </c>
      <c r="W29" s="26">
        <f t="shared" si="8"/>
        <v>0</v>
      </c>
      <c r="X29" s="162">
        <f t="shared" si="9"/>
        <v>0</v>
      </c>
      <c r="Y29" s="128">
        <v>1</v>
      </c>
      <c r="Z29" s="112">
        <f t="shared" si="7"/>
        <v>0.8</v>
      </c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3"/>
    </row>
    <row r="30" spans="1:44" s="111" customFormat="1" x14ac:dyDescent="0.3">
      <c r="A30" s="105">
        <v>24</v>
      </c>
      <c r="B30" s="121">
        <v>671210</v>
      </c>
      <c r="C30" s="122" t="s">
        <v>119</v>
      </c>
      <c r="D30" s="106">
        <v>12</v>
      </c>
      <c r="E30" s="106">
        <v>13</v>
      </c>
      <c r="F30" s="106">
        <v>14</v>
      </c>
      <c r="G30" s="106">
        <v>10</v>
      </c>
      <c r="H30" s="106">
        <v>12</v>
      </c>
      <c r="I30" s="163">
        <f t="shared" si="12"/>
        <v>61</v>
      </c>
      <c r="J30" s="163">
        <f t="shared" si="13"/>
        <v>9.15</v>
      </c>
      <c r="K30" s="107">
        <v>4</v>
      </c>
      <c r="L30" s="107">
        <v>3.5</v>
      </c>
      <c r="M30" s="107">
        <v>2</v>
      </c>
      <c r="N30" s="107">
        <v>2.5</v>
      </c>
      <c r="O30" s="107">
        <v>2</v>
      </c>
      <c r="P30" s="164"/>
      <c r="Q30" s="164">
        <f t="shared" si="11"/>
        <v>0</v>
      </c>
      <c r="R30" s="108">
        <f t="shared" si="5"/>
        <v>16</v>
      </c>
      <c r="S30" s="108">
        <f t="shared" si="5"/>
        <v>16.5</v>
      </c>
      <c r="T30" s="108">
        <f t="shared" si="5"/>
        <v>16</v>
      </c>
      <c r="U30" s="108">
        <f t="shared" si="5"/>
        <v>12.5</v>
      </c>
      <c r="V30" s="108">
        <f t="shared" si="5"/>
        <v>14</v>
      </c>
      <c r="W30" s="26">
        <f t="shared" si="8"/>
        <v>61</v>
      </c>
      <c r="X30" s="162">
        <f t="shared" si="9"/>
        <v>12.200000000000001</v>
      </c>
      <c r="Y30" s="128">
        <v>40</v>
      </c>
      <c r="Z30" s="112">
        <f t="shared" si="7"/>
        <v>32</v>
      </c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3"/>
    </row>
    <row r="31" spans="1:44" s="111" customFormat="1" x14ac:dyDescent="0.3">
      <c r="A31" s="105">
        <v>25</v>
      </c>
      <c r="B31" s="121">
        <v>671211</v>
      </c>
      <c r="C31" s="122" t="s">
        <v>120</v>
      </c>
      <c r="D31" s="106">
        <v>6</v>
      </c>
      <c r="E31" s="106">
        <v>10</v>
      </c>
      <c r="F31" s="106">
        <v>4</v>
      </c>
      <c r="G31" s="106">
        <v>6</v>
      </c>
      <c r="H31" s="106">
        <v>2</v>
      </c>
      <c r="I31" s="163">
        <f t="shared" si="12"/>
        <v>28</v>
      </c>
      <c r="J31" s="163">
        <f t="shared" si="13"/>
        <v>4.2</v>
      </c>
      <c r="K31" s="107">
        <v>3.5</v>
      </c>
      <c r="L31" s="107">
        <v>2.5</v>
      </c>
      <c r="M31" s="107">
        <v>3</v>
      </c>
      <c r="N31" s="107">
        <v>4</v>
      </c>
      <c r="O31" s="107">
        <v>3</v>
      </c>
      <c r="P31" s="164">
        <f t="shared" si="10"/>
        <v>16</v>
      </c>
      <c r="Q31" s="164">
        <f t="shared" si="11"/>
        <v>0.8</v>
      </c>
      <c r="R31" s="108">
        <f t="shared" si="5"/>
        <v>9.5</v>
      </c>
      <c r="S31" s="108">
        <f t="shared" si="5"/>
        <v>12.5</v>
      </c>
      <c r="T31" s="108">
        <f t="shared" si="5"/>
        <v>7</v>
      </c>
      <c r="U31" s="108">
        <f t="shared" si="5"/>
        <v>10</v>
      </c>
      <c r="V31" s="108">
        <f t="shared" si="5"/>
        <v>5</v>
      </c>
      <c r="W31" s="26">
        <f t="shared" si="8"/>
        <v>44</v>
      </c>
      <c r="X31" s="162">
        <f t="shared" si="9"/>
        <v>8.8000000000000007</v>
      </c>
      <c r="Y31" s="128">
        <v>12</v>
      </c>
      <c r="Z31" s="112">
        <f t="shared" si="7"/>
        <v>9.6000000000000014</v>
      </c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3"/>
    </row>
    <row r="32" spans="1:44" s="111" customFormat="1" x14ac:dyDescent="0.3">
      <c r="A32" s="105">
        <v>26</v>
      </c>
      <c r="B32" s="121">
        <v>671212</v>
      </c>
      <c r="C32" s="122" t="s">
        <v>121</v>
      </c>
      <c r="D32" s="106">
        <v>0</v>
      </c>
      <c r="E32" s="106">
        <v>0</v>
      </c>
      <c r="F32" s="106">
        <v>2</v>
      </c>
      <c r="G32" s="106">
        <v>3</v>
      </c>
      <c r="H32" s="106">
        <v>6</v>
      </c>
      <c r="I32" s="163">
        <f t="shared" si="12"/>
        <v>11</v>
      </c>
      <c r="J32" s="163">
        <f t="shared" si="13"/>
        <v>1.65</v>
      </c>
      <c r="K32" s="107">
        <v>2.5</v>
      </c>
      <c r="L32" s="107">
        <v>4</v>
      </c>
      <c r="M32" s="107">
        <v>3</v>
      </c>
      <c r="N32" s="107">
        <v>4</v>
      </c>
      <c r="O32" s="107">
        <v>2.5</v>
      </c>
      <c r="P32" s="164">
        <f t="shared" si="10"/>
        <v>16</v>
      </c>
      <c r="Q32" s="164">
        <f t="shared" si="11"/>
        <v>0.8</v>
      </c>
      <c r="R32" s="108">
        <f t="shared" si="5"/>
        <v>2.5</v>
      </c>
      <c r="S32" s="108">
        <f t="shared" si="5"/>
        <v>4</v>
      </c>
      <c r="T32" s="108">
        <f t="shared" si="5"/>
        <v>5</v>
      </c>
      <c r="U32" s="108">
        <f t="shared" si="5"/>
        <v>7</v>
      </c>
      <c r="V32" s="108">
        <f t="shared" si="5"/>
        <v>8.5</v>
      </c>
      <c r="W32" s="26">
        <f t="shared" si="8"/>
        <v>27</v>
      </c>
      <c r="X32" s="162">
        <f t="shared" si="9"/>
        <v>5.4</v>
      </c>
      <c r="Y32" s="128">
        <v>7</v>
      </c>
      <c r="Z32" s="112">
        <f t="shared" si="7"/>
        <v>5.6000000000000005</v>
      </c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3"/>
    </row>
    <row r="33" spans="1:44" s="111" customFormat="1" x14ac:dyDescent="0.3">
      <c r="A33" s="105">
        <v>27</v>
      </c>
      <c r="B33" s="121">
        <v>671213</v>
      </c>
      <c r="C33" s="122" t="s">
        <v>122</v>
      </c>
      <c r="D33" s="106">
        <v>3</v>
      </c>
      <c r="E33" s="106">
        <v>2</v>
      </c>
      <c r="F33" s="106">
        <v>3</v>
      </c>
      <c r="G33" s="106">
        <v>2</v>
      </c>
      <c r="H33" s="106">
        <v>3.1</v>
      </c>
      <c r="I33" s="163">
        <f t="shared" si="12"/>
        <v>13.1</v>
      </c>
      <c r="J33" s="163">
        <f t="shared" si="13"/>
        <v>1.9649999999999999</v>
      </c>
      <c r="K33" s="107">
        <v>2</v>
      </c>
      <c r="L33" s="107">
        <v>3</v>
      </c>
      <c r="M33" s="107">
        <v>2.5</v>
      </c>
      <c r="N33" s="107">
        <v>4.5</v>
      </c>
      <c r="O33" s="107">
        <v>3</v>
      </c>
      <c r="P33" s="164">
        <f t="shared" si="10"/>
        <v>15</v>
      </c>
      <c r="Q33" s="164">
        <f t="shared" si="11"/>
        <v>0.75</v>
      </c>
      <c r="R33" s="108">
        <f t="shared" si="5"/>
        <v>5</v>
      </c>
      <c r="S33" s="108">
        <f t="shared" si="5"/>
        <v>5</v>
      </c>
      <c r="T33" s="108">
        <f t="shared" si="5"/>
        <v>5.5</v>
      </c>
      <c r="U33" s="108">
        <f t="shared" si="5"/>
        <v>6.5</v>
      </c>
      <c r="V33" s="108">
        <f t="shared" si="5"/>
        <v>6.1</v>
      </c>
      <c r="W33" s="26">
        <f t="shared" si="8"/>
        <v>28.1</v>
      </c>
      <c r="X33" s="162">
        <f t="shared" si="9"/>
        <v>5.620000000000001</v>
      </c>
      <c r="Y33" s="128">
        <v>14</v>
      </c>
      <c r="Z33" s="112">
        <f t="shared" si="7"/>
        <v>11.200000000000001</v>
      </c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3"/>
    </row>
    <row r="34" spans="1:44" s="111" customFormat="1" x14ac:dyDescent="0.3">
      <c r="A34" s="105">
        <v>28</v>
      </c>
      <c r="B34" s="121">
        <v>671214</v>
      </c>
      <c r="C34" s="122" t="s">
        <v>123</v>
      </c>
      <c r="D34" s="106"/>
      <c r="E34" s="106"/>
      <c r="F34" s="106"/>
      <c r="G34" s="106"/>
      <c r="H34" s="106"/>
      <c r="I34" s="163">
        <f t="shared" si="12"/>
        <v>0</v>
      </c>
      <c r="J34" s="163">
        <f t="shared" si="13"/>
        <v>0</v>
      </c>
      <c r="K34" s="107"/>
      <c r="L34" s="107"/>
      <c r="M34" s="107"/>
      <c r="N34" s="107"/>
      <c r="O34" s="107"/>
      <c r="P34" s="164">
        <f t="shared" si="10"/>
        <v>0</v>
      </c>
      <c r="Q34" s="164">
        <f t="shared" si="11"/>
        <v>0</v>
      </c>
      <c r="R34" s="108">
        <f t="shared" si="5"/>
        <v>0</v>
      </c>
      <c r="S34" s="108">
        <f t="shared" si="5"/>
        <v>0</v>
      </c>
      <c r="T34" s="108">
        <f t="shared" si="5"/>
        <v>0</v>
      </c>
      <c r="U34" s="108">
        <f t="shared" si="5"/>
        <v>0</v>
      </c>
      <c r="V34" s="108">
        <f t="shared" si="5"/>
        <v>0</v>
      </c>
      <c r="W34" s="26">
        <f t="shared" si="8"/>
        <v>0</v>
      </c>
      <c r="X34" s="162">
        <f t="shared" si="9"/>
        <v>0</v>
      </c>
      <c r="Y34" s="128" t="s">
        <v>105</v>
      </c>
      <c r="Z34" s="112" t="e">
        <f t="shared" si="7"/>
        <v>#VALUE!</v>
      </c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3"/>
    </row>
    <row r="35" spans="1:44" s="111" customFormat="1" x14ac:dyDescent="0.3">
      <c r="A35" s="105">
        <v>29</v>
      </c>
      <c r="B35" s="121">
        <v>671215</v>
      </c>
      <c r="C35" s="122" t="s">
        <v>124</v>
      </c>
      <c r="D35" s="106">
        <v>4</v>
      </c>
      <c r="E35" s="106">
        <v>6</v>
      </c>
      <c r="F35" s="106">
        <v>8</v>
      </c>
      <c r="G35" s="106">
        <v>9</v>
      </c>
      <c r="H35" s="106">
        <v>5</v>
      </c>
      <c r="I35" s="163">
        <f t="shared" si="12"/>
        <v>32</v>
      </c>
      <c r="J35" s="163">
        <f t="shared" si="13"/>
        <v>4.8</v>
      </c>
      <c r="K35" s="107">
        <v>5</v>
      </c>
      <c r="L35" s="107">
        <v>4</v>
      </c>
      <c r="M35" s="107">
        <v>4.5</v>
      </c>
      <c r="N35" s="107">
        <v>6</v>
      </c>
      <c r="O35" s="107">
        <v>4</v>
      </c>
      <c r="P35" s="164">
        <f t="shared" si="10"/>
        <v>23.5</v>
      </c>
      <c r="Q35" s="164">
        <f t="shared" si="11"/>
        <v>1.175</v>
      </c>
      <c r="R35" s="108">
        <f t="shared" si="5"/>
        <v>9</v>
      </c>
      <c r="S35" s="108">
        <f t="shared" si="5"/>
        <v>10</v>
      </c>
      <c r="T35" s="108">
        <f t="shared" si="5"/>
        <v>12.5</v>
      </c>
      <c r="U35" s="108">
        <f t="shared" si="5"/>
        <v>15</v>
      </c>
      <c r="V35" s="108">
        <f t="shared" si="5"/>
        <v>9</v>
      </c>
      <c r="W35" s="26">
        <f t="shared" si="8"/>
        <v>55.5</v>
      </c>
      <c r="X35" s="162">
        <f t="shared" si="9"/>
        <v>11.100000000000001</v>
      </c>
      <c r="Y35" s="128">
        <v>40</v>
      </c>
      <c r="Z35" s="112">
        <f t="shared" si="7"/>
        <v>32</v>
      </c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3"/>
    </row>
    <row r="36" spans="1:44" s="111" customFormat="1" x14ac:dyDescent="0.3">
      <c r="A36" s="105">
        <v>30</v>
      </c>
      <c r="B36" s="121">
        <v>671230</v>
      </c>
      <c r="C36" s="122" t="s">
        <v>139</v>
      </c>
      <c r="D36" s="106">
        <v>4</v>
      </c>
      <c r="E36" s="106">
        <v>3</v>
      </c>
      <c r="F36" s="106">
        <v>2.5</v>
      </c>
      <c r="G36" s="106">
        <v>10</v>
      </c>
      <c r="H36" s="106">
        <v>6</v>
      </c>
      <c r="I36" s="163">
        <f t="shared" si="12"/>
        <v>25.5</v>
      </c>
      <c r="J36" s="163">
        <f t="shared" si="13"/>
        <v>3.8249999999999997</v>
      </c>
      <c r="K36" s="111">
        <v>2</v>
      </c>
      <c r="L36" s="107">
        <v>2.5</v>
      </c>
      <c r="M36" s="107">
        <v>4</v>
      </c>
      <c r="N36" s="107">
        <v>3.5</v>
      </c>
      <c r="O36" s="107">
        <v>3</v>
      </c>
      <c r="P36" s="164">
        <f t="shared" si="10"/>
        <v>15</v>
      </c>
      <c r="Q36" s="164">
        <f t="shared" si="11"/>
        <v>0.75</v>
      </c>
      <c r="R36" s="108">
        <f>D36+K36</f>
        <v>6</v>
      </c>
      <c r="S36" s="108">
        <f t="shared" si="5"/>
        <v>5.5</v>
      </c>
      <c r="T36" s="108">
        <f t="shared" si="5"/>
        <v>6.5</v>
      </c>
      <c r="U36" s="108">
        <f t="shared" si="5"/>
        <v>13.5</v>
      </c>
      <c r="V36" s="108">
        <f t="shared" si="5"/>
        <v>9</v>
      </c>
      <c r="W36" s="26">
        <f t="shared" si="8"/>
        <v>40.5</v>
      </c>
      <c r="X36" s="162">
        <f t="shared" si="9"/>
        <v>8.1</v>
      </c>
      <c r="Y36" s="128">
        <v>24</v>
      </c>
      <c r="Z36" s="112">
        <f t="shared" si="7"/>
        <v>19.200000000000003</v>
      </c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3"/>
    </row>
    <row r="37" spans="1:44" s="111" customFormat="1" x14ac:dyDescent="0.3">
      <c r="A37" s="105">
        <v>31</v>
      </c>
      <c r="B37" s="121">
        <v>671231</v>
      </c>
      <c r="C37" s="122" t="s">
        <v>139</v>
      </c>
      <c r="D37" s="106">
        <v>6</v>
      </c>
      <c r="E37" s="106">
        <v>4</v>
      </c>
      <c r="F37" s="106">
        <v>6</v>
      </c>
      <c r="G37" s="106">
        <v>9</v>
      </c>
      <c r="H37" s="106">
        <v>8</v>
      </c>
      <c r="I37" s="163">
        <f t="shared" si="12"/>
        <v>33</v>
      </c>
      <c r="J37" s="163">
        <f t="shared" si="13"/>
        <v>4.95</v>
      </c>
      <c r="K37" s="107">
        <v>4</v>
      </c>
      <c r="L37" s="107">
        <v>4.2</v>
      </c>
      <c r="M37" s="107">
        <v>2.2999999999999998</v>
      </c>
      <c r="N37" s="107">
        <v>4</v>
      </c>
      <c r="O37" s="107">
        <v>3.5</v>
      </c>
      <c r="P37" s="164">
        <f t="shared" si="10"/>
        <v>18</v>
      </c>
      <c r="Q37" s="164">
        <f t="shared" si="11"/>
        <v>0.9</v>
      </c>
      <c r="R37" s="108">
        <f>D37+K37</f>
        <v>10</v>
      </c>
      <c r="S37" s="108">
        <f t="shared" si="5"/>
        <v>8.1999999999999993</v>
      </c>
      <c r="T37" s="108">
        <f t="shared" si="5"/>
        <v>8.3000000000000007</v>
      </c>
      <c r="U37" s="108">
        <f t="shared" si="5"/>
        <v>13</v>
      </c>
      <c r="V37" s="108">
        <f t="shared" si="5"/>
        <v>11.5</v>
      </c>
      <c r="W37" s="26">
        <f t="shared" si="8"/>
        <v>51</v>
      </c>
      <c r="X37" s="162">
        <f t="shared" si="9"/>
        <v>10.200000000000001</v>
      </c>
      <c r="Y37" s="128">
        <v>41</v>
      </c>
      <c r="Z37" s="112">
        <f t="shared" si="7"/>
        <v>32.800000000000004</v>
      </c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3"/>
    </row>
    <row r="38" spans="1:44" s="111" customFormat="1" x14ac:dyDescent="0.3">
      <c r="A38" s="105">
        <v>32</v>
      </c>
      <c r="B38" s="121">
        <v>671232</v>
      </c>
      <c r="C38" s="122" t="s">
        <v>140</v>
      </c>
      <c r="D38" s="106">
        <v>10</v>
      </c>
      <c r="E38" s="106">
        <v>12</v>
      </c>
      <c r="F38" s="106">
        <v>14</v>
      </c>
      <c r="G38" s="106">
        <v>10</v>
      </c>
      <c r="H38" s="106">
        <v>11</v>
      </c>
      <c r="I38" s="163">
        <f t="shared" si="12"/>
        <v>57</v>
      </c>
      <c r="J38" s="163">
        <f t="shared" si="13"/>
        <v>8.5499999999999989</v>
      </c>
      <c r="K38" s="107">
        <v>12</v>
      </c>
      <c r="L38" s="107">
        <v>10.5</v>
      </c>
      <c r="M38" s="107">
        <v>12</v>
      </c>
      <c r="N38" s="107">
        <v>10</v>
      </c>
      <c r="O38" s="107">
        <v>12</v>
      </c>
      <c r="P38" s="164">
        <f t="shared" si="10"/>
        <v>56.5</v>
      </c>
      <c r="Q38" s="164">
        <f t="shared" si="11"/>
        <v>2.8250000000000002</v>
      </c>
      <c r="R38" s="108">
        <f t="shared" si="5"/>
        <v>22</v>
      </c>
      <c r="S38" s="108">
        <f t="shared" si="5"/>
        <v>22.5</v>
      </c>
      <c r="T38" s="108">
        <f t="shared" si="5"/>
        <v>26</v>
      </c>
      <c r="U38" s="108">
        <f t="shared" si="5"/>
        <v>20</v>
      </c>
      <c r="V38" s="108">
        <f t="shared" si="5"/>
        <v>23</v>
      </c>
      <c r="W38" s="26">
        <f t="shared" si="8"/>
        <v>113.5</v>
      </c>
      <c r="X38" s="162">
        <f t="shared" si="9"/>
        <v>22.700000000000003</v>
      </c>
      <c r="Y38" s="128">
        <v>40</v>
      </c>
      <c r="Z38" s="112">
        <f t="shared" si="7"/>
        <v>32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3"/>
    </row>
    <row r="39" spans="1:44" s="111" customFormat="1" x14ac:dyDescent="0.3">
      <c r="A39" s="105">
        <v>33</v>
      </c>
      <c r="B39" s="121">
        <v>671233</v>
      </c>
      <c r="C39" s="122" t="s">
        <v>104</v>
      </c>
      <c r="D39" s="106">
        <v>2</v>
      </c>
      <c r="E39" s="106">
        <v>2</v>
      </c>
      <c r="F39" s="106">
        <v>2.2000000000000002</v>
      </c>
      <c r="G39" s="106">
        <v>1</v>
      </c>
      <c r="H39" s="106">
        <v>0</v>
      </c>
      <c r="I39" s="163"/>
      <c r="J39" s="163">
        <f t="shared" si="13"/>
        <v>0</v>
      </c>
      <c r="K39" s="107"/>
      <c r="L39" s="107"/>
      <c r="M39" s="107"/>
      <c r="N39" s="107"/>
      <c r="O39" s="107"/>
      <c r="P39" s="164">
        <f t="shared" si="10"/>
        <v>0</v>
      </c>
      <c r="Q39" s="164">
        <f t="shared" si="11"/>
        <v>0</v>
      </c>
      <c r="R39" s="108">
        <f t="shared" si="5"/>
        <v>2</v>
      </c>
      <c r="S39" s="108">
        <f t="shared" si="5"/>
        <v>2</v>
      </c>
      <c r="T39" s="108">
        <f t="shared" si="5"/>
        <v>2.2000000000000002</v>
      </c>
      <c r="U39" s="108">
        <f t="shared" si="5"/>
        <v>1</v>
      </c>
      <c r="V39" s="108">
        <f t="shared" si="5"/>
        <v>0</v>
      </c>
      <c r="W39" s="26">
        <f t="shared" si="8"/>
        <v>0</v>
      </c>
      <c r="X39" s="162">
        <f t="shared" si="9"/>
        <v>0</v>
      </c>
      <c r="Y39" s="128">
        <v>6</v>
      </c>
      <c r="Z39" s="112">
        <f t="shared" si="7"/>
        <v>4.8000000000000007</v>
      </c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3"/>
    </row>
    <row r="40" spans="1:44" s="111" customFormat="1" x14ac:dyDescent="0.3">
      <c r="A40" s="105">
        <v>34</v>
      </c>
      <c r="B40" s="121">
        <v>671234</v>
      </c>
      <c r="C40" s="122" t="s">
        <v>141</v>
      </c>
      <c r="D40" s="106">
        <v>0</v>
      </c>
      <c r="E40" s="106">
        <v>2</v>
      </c>
      <c r="F40" s="106">
        <v>3</v>
      </c>
      <c r="G40" s="106">
        <v>1</v>
      </c>
      <c r="H40" s="106">
        <v>2</v>
      </c>
      <c r="I40" s="163">
        <f t="shared" si="12"/>
        <v>8</v>
      </c>
      <c r="J40" s="163">
        <f t="shared" si="13"/>
        <v>1.2</v>
      </c>
      <c r="K40" s="107">
        <v>3</v>
      </c>
      <c r="L40" s="107">
        <v>2</v>
      </c>
      <c r="M40" s="107">
        <v>3</v>
      </c>
      <c r="N40" s="107">
        <v>2.2000000000000002</v>
      </c>
      <c r="O40" s="107">
        <v>2.5</v>
      </c>
      <c r="P40" s="164">
        <f t="shared" si="10"/>
        <v>12.7</v>
      </c>
      <c r="Q40" s="164">
        <f t="shared" si="11"/>
        <v>0.63500000000000001</v>
      </c>
      <c r="R40" s="108">
        <f t="shared" si="5"/>
        <v>3</v>
      </c>
      <c r="S40" s="108">
        <f t="shared" si="5"/>
        <v>4</v>
      </c>
      <c r="T40" s="108">
        <f t="shared" si="5"/>
        <v>6</v>
      </c>
      <c r="U40" s="108">
        <f t="shared" si="5"/>
        <v>3.2</v>
      </c>
      <c r="V40" s="108">
        <f t="shared" si="5"/>
        <v>4.5</v>
      </c>
      <c r="W40" s="26">
        <f t="shared" si="8"/>
        <v>20.7</v>
      </c>
      <c r="X40" s="162">
        <f t="shared" si="9"/>
        <v>4.1399999999999997</v>
      </c>
      <c r="Y40" s="128">
        <v>4</v>
      </c>
      <c r="Z40" s="112">
        <f t="shared" si="7"/>
        <v>3.2</v>
      </c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3"/>
    </row>
    <row r="41" spans="1:44" s="111" customFormat="1" x14ac:dyDescent="0.3">
      <c r="A41" s="105">
        <v>35</v>
      </c>
      <c r="B41" s="121">
        <v>671235</v>
      </c>
      <c r="C41" s="122" t="s">
        <v>142</v>
      </c>
      <c r="D41" s="106">
        <v>4</v>
      </c>
      <c r="E41" s="106">
        <v>3</v>
      </c>
      <c r="F41" s="106">
        <v>2</v>
      </c>
      <c r="G41" s="106">
        <v>2.2000000000000002</v>
      </c>
      <c r="H41" s="106">
        <v>5</v>
      </c>
      <c r="I41" s="163">
        <f t="shared" si="12"/>
        <v>16.2</v>
      </c>
      <c r="J41" s="163">
        <f t="shared" si="13"/>
        <v>2.4299999999999997</v>
      </c>
      <c r="K41" s="107">
        <v>4</v>
      </c>
      <c r="L41" s="107">
        <v>2.2999999999999998</v>
      </c>
      <c r="M41" s="107">
        <v>4</v>
      </c>
      <c r="N41" s="107">
        <v>2.5</v>
      </c>
      <c r="O41" s="107">
        <v>3</v>
      </c>
      <c r="P41" s="164">
        <f t="shared" si="10"/>
        <v>15.8</v>
      </c>
      <c r="Q41" s="164">
        <f t="shared" si="11"/>
        <v>0.79</v>
      </c>
      <c r="R41" s="108">
        <f t="shared" si="5"/>
        <v>8</v>
      </c>
      <c r="S41" s="108">
        <f t="shared" si="5"/>
        <v>5.3</v>
      </c>
      <c r="T41" s="108">
        <f t="shared" si="5"/>
        <v>6</v>
      </c>
      <c r="U41" s="108">
        <f t="shared" si="5"/>
        <v>4.7</v>
      </c>
      <c r="V41" s="108">
        <f t="shared" si="5"/>
        <v>8</v>
      </c>
      <c r="W41" s="26">
        <f t="shared" si="8"/>
        <v>32</v>
      </c>
      <c r="X41" s="162">
        <f t="shared" si="9"/>
        <v>6.4</v>
      </c>
      <c r="Y41" s="128">
        <v>21</v>
      </c>
      <c r="Z41" s="112">
        <f t="shared" si="7"/>
        <v>16.8</v>
      </c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3"/>
    </row>
    <row r="42" spans="1:44" s="111" customFormat="1" x14ac:dyDescent="0.3">
      <c r="A42" s="105">
        <v>36</v>
      </c>
      <c r="B42" s="121">
        <v>671236</v>
      </c>
      <c r="C42" s="122" t="s">
        <v>143</v>
      </c>
      <c r="D42" s="106">
        <v>6</v>
      </c>
      <c r="E42" s="106">
        <v>4</v>
      </c>
      <c r="F42" s="106">
        <v>2.2000000000000002</v>
      </c>
      <c r="G42" s="106">
        <v>3</v>
      </c>
      <c r="H42" s="106">
        <v>4</v>
      </c>
      <c r="I42" s="163">
        <f t="shared" si="12"/>
        <v>19.2</v>
      </c>
      <c r="J42" s="163">
        <f t="shared" si="13"/>
        <v>2.88</v>
      </c>
      <c r="K42" s="107">
        <v>3.5</v>
      </c>
      <c r="L42" s="107">
        <v>3</v>
      </c>
      <c r="M42" s="107">
        <v>3.5</v>
      </c>
      <c r="N42" s="107">
        <v>2</v>
      </c>
      <c r="O42" s="107">
        <v>2.5</v>
      </c>
      <c r="P42" s="164">
        <f t="shared" si="10"/>
        <v>14.5</v>
      </c>
      <c r="Q42" s="164">
        <f t="shared" si="11"/>
        <v>0.72500000000000009</v>
      </c>
      <c r="R42" s="108">
        <f t="shared" si="5"/>
        <v>9.5</v>
      </c>
      <c r="S42" s="108">
        <f t="shared" si="5"/>
        <v>7</v>
      </c>
      <c r="T42" s="108">
        <f t="shared" si="5"/>
        <v>5.7</v>
      </c>
      <c r="U42" s="108">
        <f t="shared" si="5"/>
        <v>5</v>
      </c>
      <c r="V42" s="108">
        <f t="shared" si="5"/>
        <v>6.5</v>
      </c>
      <c r="W42" s="26">
        <f t="shared" si="8"/>
        <v>33.700000000000003</v>
      </c>
      <c r="X42" s="162">
        <f t="shared" si="9"/>
        <v>6.7400000000000011</v>
      </c>
      <c r="Y42" s="128">
        <v>18</v>
      </c>
      <c r="Z42" s="112">
        <f t="shared" si="7"/>
        <v>14.4</v>
      </c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3"/>
    </row>
    <row r="43" spans="1:44" s="111" customFormat="1" x14ac:dyDescent="0.3">
      <c r="A43" s="105">
        <v>37</v>
      </c>
      <c r="B43" s="121">
        <v>671237</v>
      </c>
      <c r="C43" s="122" t="s">
        <v>144</v>
      </c>
      <c r="D43" s="106">
        <v>10</v>
      </c>
      <c r="E43" s="106">
        <v>12</v>
      </c>
      <c r="F43" s="106">
        <v>14</v>
      </c>
      <c r="G43" s="106">
        <v>15</v>
      </c>
      <c r="H43" s="106">
        <v>10</v>
      </c>
      <c r="I43" s="163">
        <f t="shared" si="12"/>
        <v>61</v>
      </c>
      <c r="J43" s="163">
        <f t="shared" si="13"/>
        <v>9.15</v>
      </c>
      <c r="K43" s="107">
        <v>2.5</v>
      </c>
      <c r="L43" s="107">
        <v>4</v>
      </c>
      <c r="M43" s="107">
        <v>3.5</v>
      </c>
      <c r="N43" s="107">
        <v>2.5</v>
      </c>
      <c r="O43" s="107">
        <v>4</v>
      </c>
      <c r="P43" s="164">
        <f t="shared" si="10"/>
        <v>16.5</v>
      </c>
      <c r="Q43" s="164">
        <f t="shared" si="11"/>
        <v>0.82500000000000007</v>
      </c>
      <c r="R43" s="108">
        <f t="shared" si="5"/>
        <v>12.5</v>
      </c>
      <c r="S43" s="108">
        <f t="shared" si="5"/>
        <v>16</v>
      </c>
      <c r="T43" s="108">
        <f t="shared" si="5"/>
        <v>17.5</v>
      </c>
      <c r="U43" s="108">
        <f t="shared" si="5"/>
        <v>17.5</v>
      </c>
      <c r="V43" s="108">
        <f t="shared" si="5"/>
        <v>14</v>
      </c>
      <c r="W43" s="26">
        <f t="shared" si="8"/>
        <v>77.5</v>
      </c>
      <c r="X43" s="162">
        <f t="shared" si="9"/>
        <v>15.5</v>
      </c>
      <c r="Y43" s="128">
        <v>41</v>
      </c>
      <c r="Z43" s="112">
        <f t="shared" si="7"/>
        <v>32.800000000000004</v>
      </c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3"/>
    </row>
    <row r="44" spans="1:44" s="111" customFormat="1" x14ac:dyDescent="0.3">
      <c r="A44" s="105">
        <v>38</v>
      </c>
      <c r="B44" s="121">
        <v>671238</v>
      </c>
      <c r="C44" s="122" t="s">
        <v>145</v>
      </c>
      <c r="D44" s="106">
        <v>4</v>
      </c>
      <c r="E44" s="106">
        <v>6</v>
      </c>
      <c r="F44" s="106">
        <v>5</v>
      </c>
      <c r="G44" s="106">
        <v>10</v>
      </c>
      <c r="H44" s="106">
        <v>5</v>
      </c>
      <c r="I44" s="163">
        <f t="shared" si="12"/>
        <v>30</v>
      </c>
      <c r="J44" s="163">
        <f t="shared" si="13"/>
        <v>4.5</v>
      </c>
      <c r="K44" s="107">
        <v>4</v>
      </c>
      <c r="L44" s="107">
        <v>4.5</v>
      </c>
      <c r="M44" s="107">
        <v>3</v>
      </c>
      <c r="N44" s="107">
        <v>4</v>
      </c>
      <c r="O44" s="107">
        <v>3.5</v>
      </c>
      <c r="P44" s="164">
        <f t="shared" si="10"/>
        <v>19</v>
      </c>
      <c r="Q44" s="164">
        <f t="shared" si="11"/>
        <v>0.95000000000000007</v>
      </c>
      <c r="R44" s="108">
        <f t="shared" si="5"/>
        <v>8</v>
      </c>
      <c r="S44" s="108">
        <f t="shared" si="5"/>
        <v>10.5</v>
      </c>
      <c r="T44" s="108">
        <f t="shared" si="5"/>
        <v>8</v>
      </c>
      <c r="U44" s="108">
        <f t="shared" si="5"/>
        <v>14</v>
      </c>
      <c r="V44" s="108">
        <f t="shared" si="5"/>
        <v>8.5</v>
      </c>
      <c r="W44" s="26">
        <f t="shared" si="8"/>
        <v>49</v>
      </c>
      <c r="X44" s="162">
        <f t="shared" si="9"/>
        <v>9.8000000000000007</v>
      </c>
      <c r="Y44" s="128">
        <v>13</v>
      </c>
      <c r="Z44" s="112">
        <f t="shared" si="7"/>
        <v>10.4</v>
      </c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3"/>
    </row>
    <row r="45" spans="1:44" s="111" customFormat="1" x14ac:dyDescent="0.3">
      <c r="A45" s="105">
        <v>39</v>
      </c>
      <c r="B45" s="121">
        <v>671239</v>
      </c>
      <c r="C45" s="122" t="s">
        <v>146</v>
      </c>
      <c r="D45" s="106">
        <v>10</v>
      </c>
      <c r="E45" s="106">
        <v>11</v>
      </c>
      <c r="F45" s="106">
        <v>12</v>
      </c>
      <c r="G45" s="106">
        <v>10</v>
      </c>
      <c r="H45" s="106">
        <v>12</v>
      </c>
      <c r="I45" s="163">
        <f t="shared" si="12"/>
        <v>55</v>
      </c>
      <c r="J45" s="163">
        <f t="shared" si="13"/>
        <v>8.25</v>
      </c>
      <c r="K45" s="107">
        <v>5</v>
      </c>
      <c r="L45" s="107">
        <v>4.5</v>
      </c>
      <c r="M45" s="107">
        <v>3</v>
      </c>
      <c r="N45" s="107">
        <v>3.5</v>
      </c>
      <c r="O45" s="107">
        <v>4</v>
      </c>
      <c r="P45" s="164">
        <f t="shared" si="10"/>
        <v>20</v>
      </c>
      <c r="Q45" s="164">
        <f t="shared" si="11"/>
        <v>1</v>
      </c>
      <c r="R45" s="108">
        <f t="shared" si="5"/>
        <v>15</v>
      </c>
      <c r="S45" s="108">
        <f t="shared" si="5"/>
        <v>15.5</v>
      </c>
      <c r="T45" s="108">
        <f t="shared" si="5"/>
        <v>15</v>
      </c>
      <c r="U45" s="108">
        <f t="shared" si="5"/>
        <v>13.5</v>
      </c>
      <c r="V45" s="108">
        <f t="shared" si="5"/>
        <v>16</v>
      </c>
      <c r="W45" s="26">
        <f t="shared" si="8"/>
        <v>75</v>
      </c>
      <c r="X45" s="162">
        <f t="shared" si="9"/>
        <v>15</v>
      </c>
      <c r="Y45" s="128">
        <v>32</v>
      </c>
      <c r="Z45" s="112">
        <f t="shared" si="7"/>
        <v>25.6</v>
      </c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3"/>
    </row>
    <row r="46" spans="1:44" s="111" customFormat="1" x14ac:dyDescent="0.3">
      <c r="A46" s="105">
        <v>40</v>
      </c>
      <c r="B46" s="121">
        <v>671240</v>
      </c>
      <c r="C46" s="122" t="s">
        <v>147</v>
      </c>
      <c r="D46" s="106">
        <v>10</v>
      </c>
      <c r="E46" s="106">
        <v>6</v>
      </c>
      <c r="F46" s="106">
        <v>4</v>
      </c>
      <c r="G46" s="106">
        <v>8</v>
      </c>
      <c r="H46" s="106">
        <v>9</v>
      </c>
      <c r="I46" s="163">
        <f t="shared" si="12"/>
        <v>37</v>
      </c>
      <c r="J46" s="163">
        <f t="shared" si="13"/>
        <v>5.55</v>
      </c>
      <c r="K46" s="107">
        <v>4</v>
      </c>
      <c r="L46" s="107">
        <v>3.5</v>
      </c>
      <c r="M46" s="107">
        <v>3</v>
      </c>
      <c r="N46" s="107">
        <v>3</v>
      </c>
      <c r="O46" s="107">
        <v>2</v>
      </c>
      <c r="P46" s="164">
        <f t="shared" si="10"/>
        <v>15.5</v>
      </c>
      <c r="Q46" s="164">
        <f t="shared" si="11"/>
        <v>0.77500000000000002</v>
      </c>
      <c r="R46" s="108">
        <f t="shared" si="5"/>
        <v>14</v>
      </c>
      <c r="S46" s="108">
        <f t="shared" si="5"/>
        <v>9.5</v>
      </c>
      <c r="T46" s="108">
        <f t="shared" si="5"/>
        <v>7</v>
      </c>
      <c r="U46" s="108">
        <f t="shared" si="5"/>
        <v>11</v>
      </c>
      <c r="V46" s="108">
        <f t="shared" si="5"/>
        <v>11</v>
      </c>
      <c r="W46" s="26">
        <f t="shared" si="8"/>
        <v>52.5</v>
      </c>
      <c r="X46" s="162">
        <f t="shared" si="9"/>
        <v>10.5</v>
      </c>
      <c r="Y46" s="128">
        <v>17</v>
      </c>
      <c r="Z46" s="112">
        <f t="shared" si="7"/>
        <v>13.600000000000001</v>
      </c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3"/>
    </row>
    <row r="47" spans="1:44" s="111" customFormat="1" x14ac:dyDescent="0.3">
      <c r="A47" s="105">
        <v>41</v>
      </c>
      <c r="B47" s="121">
        <v>671241</v>
      </c>
      <c r="C47" s="122" t="s">
        <v>148</v>
      </c>
      <c r="D47" s="106">
        <v>0</v>
      </c>
      <c r="E47" s="106">
        <v>0</v>
      </c>
      <c r="F47" s="106">
        <v>3</v>
      </c>
      <c r="G47" s="106">
        <v>2</v>
      </c>
      <c r="H47" s="106">
        <v>3</v>
      </c>
      <c r="I47" s="163">
        <f t="shared" si="12"/>
        <v>8</v>
      </c>
      <c r="J47" s="163">
        <f t="shared" si="13"/>
        <v>1.2</v>
      </c>
      <c r="K47" s="107">
        <v>1</v>
      </c>
      <c r="L47" s="107">
        <v>1.5</v>
      </c>
      <c r="M47" s="107">
        <v>2</v>
      </c>
      <c r="N47" s="107">
        <v>1</v>
      </c>
      <c r="O47" s="107">
        <v>2</v>
      </c>
      <c r="P47" s="164">
        <f t="shared" si="10"/>
        <v>7.5</v>
      </c>
      <c r="Q47" s="164">
        <f t="shared" si="11"/>
        <v>0.375</v>
      </c>
      <c r="R47" s="108">
        <f t="shared" si="5"/>
        <v>1</v>
      </c>
      <c r="S47" s="108">
        <f t="shared" si="5"/>
        <v>1.5</v>
      </c>
      <c r="T47" s="108">
        <f t="shared" si="5"/>
        <v>5</v>
      </c>
      <c r="U47" s="108">
        <f t="shared" si="5"/>
        <v>3</v>
      </c>
      <c r="V47" s="108">
        <f t="shared" si="5"/>
        <v>5</v>
      </c>
      <c r="W47" s="26">
        <f t="shared" si="8"/>
        <v>15.5</v>
      </c>
      <c r="X47" s="162">
        <f t="shared" si="9"/>
        <v>3.1</v>
      </c>
      <c r="Y47" s="128">
        <v>6</v>
      </c>
      <c r="Z47" s="112">
        <f t="shared" si="7"/>
        <v>4.8000000000000007</v>
      </c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3"/>
    </row>
    <row r="48" spans="1:44" s="111" customFormat="1" x14ac:dyDescent="0.3">
      <c r="A48" s="105">
        <v>42</v>
      </c>
      <c r="B48" s="121">
        <v>671242</v>
      </c>
      <c r="C48" s="122" t="s">
        <v>149</v>
      </c>
      <c r="D48" s="106">
        <v>6</v>
      </c>
      <c r="E48" s="106">
        <v>2</v>
      </c>
      <c r="F48" s="106">
        <v>4</v>
      </c>
      <c r="G48" s="106">
        <v>3</v>
      </c>
      <c r="H48" s="106">
        <v>6</v>
      </c>
      <c r="I48" s="163">
        <f t="shared" si="12"/>
        <v>21</v>
      </c>
      <c r="J48" s="163">
        <f t="shared" si="13"/>
        <v>3.15</v>
      </c>
      <c r="K48" s="107">
        <v>2</v>
      </c>
      <c r="L48" s="107">
        <v>2.2000000000000002</v>
      </c>
      <c r="M48" s="107">
        <v>3</v>
      </c>
      <c r="N48" s="107">
        <v>4</v>
      </c>
      <c r="O48" s="107">
        <v>3</v>
      </c>
      <c r="P48" s="164">
        <f t="shared" si="10"/>
        <v>14.2</v>
      </c>
      <c r="Q48" s="164">
        <f t="shared" si="11"/>
        <v>0.71</v>
      </c>
      <c r="R48" s="108">
        <f t="shared" si="5"/>
        <v>8</v>
      </c>
      <c r="S48" s="108">
        <f t="shared" si="5"/>
        <v>4.2</v>
      </c>
      <c r="T48" s="108">
        <f t="shared" si="5"/>
        <v>7</v>
      </c>
      <c r="U48" s="108">
        <f t="shared" si="5"/>
        <v>7</v>
      </c>
      <c r="V48" s="108">
        <f t="shared" si="5"/>
        <v>9</v>
      </c>
      <c r="W48" s="26">
        <f t="shared" si="8"/>
        <v>35.200000000000003</v>
      </c>
      <c r="X48" s="162">
        <f t="shared" si="9"/>
        <v>7.0400000000000009</v>
      </c>
      <c r="Y48" s="128">
        <v>14</v>
      </c>
      <c r="Z48" s="112">
        <f t="shared" si="7"/>
        <v>11.200000000000001</v>
      </c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3"/>
    </row>
    <row r="49" spans="1:44" s="111" customFormat="1" x14ac:dyDescent="0.3">
      <c r="A49" s="105">
        <v>43</v>
      </c>
      <c r="B49" s="121">
        <v>671243</v>
      </c>
      <c r="C49" s="122" t="s">
        <v>150</v>
      </c>
      <c r="D49" s="106">
        <v>3</v>
      </c>
      <c r="E49" s="106">
        <v>2</v>
      </c>
      <c r="F49" s="106">
        <v>4</v>
      </c>
      <c r="G49" s="106">
        <v>3</v>
      </c>
      <c r="H49" s="106">
        <v>5</v>
      </c>
      <c r="I49" s="163">
        <f t="shared" si="12"/>
        <v>17</v>
      </c>
      <c r="J49" s="163">
        <f t="shared" si="13"/>
        <v>2.5499999999999998</v>
      </c>
      <c r="K49" s="107">
        <v>2</v>
      </c>
      <c r="L49" s="107">
        <v>2.2000000000000002</v>
      </c>
      <c r="M49" s="107">
        <v>3</v>
      </c>
      <c r="N49" s="107">
        <v>4</v>
      </c>
      <c r="O49" s="107">
        <v>3</v>
      </c>
      <c r="P49" s="164">
        <f t="shared" si="10"/>
        <v>14.2</v>
      </c>
      <c r="Q49" s="164">
        <f t="shared" si="11"/>
        <v>0.71</v>
      </c>
      <c r="R49" s="108">
        <f t="shared" ref="R49:R112" si="14">D49+K49</f>
        <v>5</v>
      </c>
      <c r="S49" s="108">
        <f t="shared" ref="S49:S112" si="15">E49+L49</f>
        <v>4.2</v>
      </c>
      <c r="T49" s="108">
        <f t="shared" ref="T49:T112" si="16">F49+M49</f>
        <v>7</v>
      </c>
      <c r="U49" s="108">
        <f t="shared" ref="U49:U112" si="17">G49+N49</f>
        <v>7</v>
      </c>
      <c r="V49" s="108">
        <f t="shared" ref="V49:V112" si="18">H49+O49</f>
        <v>8</v>
      </c>
      <c r="W49" s="26">
        <f t="shared" si="8"/>
        <v>31.2</v>
      </c>
      <c r="X49" s="162">
        <f t="shared" si="9"/>
        <v>6.24</v>
      </c>
      <c r="Y49" s="128">
        <v>14</v>
      </c>
      <c r="Z49" s="112">
        <f t="shared" si="7"/>
        <v>11.200000000000001</v>
      </c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3"/>
    </row>
    <row r="50" spans="1:44" s="111" customFormat="1" x14ac:dyDescent="0.3">
      <c r="A50" s="105">
        <v>44</v>
      </c>
      <c r="B50" s="121">
        <v>671244</v>
      </c>
      <c r="C50" s="122" t="s">
        <v>151</v>
      </c>
      <c r="D50" s="106">
        <v>4</v>
      </c>
      <c r="E50" s="106">
        <v>2</v>
      </c>
      <c r="F50" s="106">
        <v>3</v>
      </c>
      <c r="G50" s="106">
        <v>6</v>
      </c>
      <c r="H50" s="106">
        <v>4</v>
      </c>
      <c r="I50" s="163">
        <f t="shared" si="12"/>
        <v>19</v>
      </c>
      <c r="J50" s="163">
        <f t="shared" si="13"/>
        <v>2.85</v>
      </c>
      <c r="K50" s="107">
        <v>4</v>
      </c>
      <c r="L50" s="107">
        <v>4.5</v>
      </c>
      <c r="M50" s="107">
        <v>2</v>
      </c>
      <c r="N50" s="107">
        <v>3</v>
      </c>
      <c r="O50" s="107">
        <v>1</v>
      </c>
      <c r="P50" s="164">
        <f t="shared" si="10"/>
        <v>14.5</v>
      </c>
      <c r="Q50" s="164">
        <f t="shared" si="11"/>
        <v>0.72500000000000009</v>
      </c>
      <c r="R50" s="108">
        <f t="shared" si="14"/>
        <v>8</v>
      </c>
      <c r="S50" s="108">
        <f t="shared" si="15"/>
        <v>6.5</v>
      </c>
      <c r="T50" s="108">
        <f t="shared" si="16"/>
        <v>5</v>
      </c>
      <c r="U50" s="108">
        <f t="shared" si="17"/>
        <v>9</v>
      </c>
      <c r="V50" s="108">
        <f t="shared" si="18"/>
        <v>5</v>
      </c>
      <c r="W50" s="26">
        <f t="shared" si="8"/>
        <v>33.5</v>
      </c>
      <c r="X50" s="162">
        <f t="shared" si="9"/>
        <v>6.7</v>
      </c>
      <c r="Y50" s="128">
        <v>12</v>
      </c>
      <c r="Z50" s="112">
        <f t="shared" si="7"/>
        <v>9.6000000000000014</v>
      </c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3"/>
    </row>
    <row r="51" spans="1:44" s="111" customFormat="1" x14ac:dyDescent="0.3">
      <c r="A51" s="105">
        <v>45</v>
      </c>
      <c r="B51" s="121">
        <v>671245</v>
      </c>
      <c r="C51" s="122" t="s">
        <v>152</v>
      </c>
      <c r="D51" s="106">
        <v>12</v>
      </c>
      <c r="E51" s="106">
        <v>15</v>
      </c>
      <c r="F51" s="106">
        <v>12</v>
      </c>
      <c r="G51" s="106">
        <v>10</v>
      </c>
      <c r="H51" s="106">
        <v>11</v>
      </c>
      <c r="I51" s="163">
        <f t="shared" si="12"/>
        <v>60</v>
      </c>
      <c r="J51" s="163">
        <f t="shared" si="13"/>
        <v>9</v>
      </c>
      <c r="K51" s="107">
        <v>4</v>
      </c>
      <c r="L51" s="107">
        <v>5</v>
      </c>
      <c r="M51" s="107">
        <v>4</v>
      </c>
      <c r="N51" s="107">
        <v>4.5</v>
      </c>
      <c r="O51" s="107">
        <v>6</v>
      </c>
      <c r="P51" s="164">
        <f t="shared" si="10"/>
        <v>23.5</v>
      </c>
      <c r="Q51" s="164">
        <f t="shared" si="11"/>
        <v>1.175</v>
      </c>
      <c r="R51" s="108">
        <f t="shared" si="14"/>
        <v>16</v>
      </c>
      <c r="S51" s="108">
        <f t="shared" si="15"/>
        <v>20</v>
      </c>
      <c r="T51" s="108">
        <f t="shared" si="16"/>
        <v>16</v>
      </c>
      <c r="U51" s="108">
        <f t="shared" si="17"/>
        <v>14.5</v>
      </c>
      <c r="V51" s="108">
        <f t="shared" si="18"/>
        <v>17</v>
      </c>
      <c r="W51" s="26">
        <f t="shared" si="8"/>
        <v>83.5</v>
      </c>
      <c r="X51" s="162">
        <f t="shared" si="9"/>
        <v>16.7</v>
      </c>
      <c r="Y51" s="128">
        <v>55</v>
      </c>
      <c r="Z51" s="112">
        <f t="shared" si="7"/>
        <v>44</v>
      </c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3"/>
    </row>
    <row r="52" spans="1:44" s="111" customFormat="1" x14ac:dyDescent="0.3">
      <c r="A52" s="105">
        <v>46</v>
      </c>
      <c r="B52" s="121">
        <v>671246</v>
      </c>
      <c r="C52" s="122" t="s">
        <v>153</v>
      </c>
      <c r="D52" s="106">
        <v>6</v>
      </c>
      <c r="E52" s="106">
        <v>4</v>
      </c>
      <c r="F52" s="106">
        <v>5</v>
      </c>
      <c r="G52" s="106">
        <v>2</v>
      </c>
      <c r="H52" s="106">
        <v>6</v>
      </c>
      <c r="I52" s="163">
        <f t="shared" si="12"/>
        <v>23</v>
      </c>
      <c r="J52" s="163">
        <f t="shared" si="13"/>
        <v>3.4499999999999997</v>
      </c>
      <c r="K52" s="107">
        <v>4</v>
      </c>
      <c r="L52" s="107">
        <v>4</v>
      </c>
      <c r="M52" s="107">
        <v>3</v>
      </c>
      <c r="N52" s="107">
        <v>3.5</v>
      </c>
      <c r="O52" s="107">
        <v>4</v>
      </c>
      <c r="P52" s="164">
        <f t="shared" si="10"/>
        <v>18.5</v>
      </c>
      <c r="Q52" s="164">
        <f t="shared" si="11"/>
        <v>0.92500000000000004</v>
      </c>
      <c r="R52" s="108">
        <f t="shared" si="14"/>
        <v>10</v>
      </c>
      <c r="S52" s="108">
        <f t="shared" si="15"/>
        <v>8</v>
      </c>
      <c r="T52" s="108">
        <f t="shared" si="16"/>
        <v>8</v>
      </c>
      <c r="U52" s="108">
        <f t="shared" si="17"/>
        <v>5.5</v>
      </c>
      <c r="V52" s="108">
        <f t="shared" si="18"/>
        <v>10</v>
      </c>
      <c r="W52" s="26">
        <f t="shared" si="8"/>
        <v>41.5</v>
      </c>
      <c r="X52" s="162">
        <f t="shared" si="9"/>
        <v>8.3000000000000007</v>
      </c>
      <c r="Y52" s="128">
        <v>13</v>
      </c>
      <c r="Z52" s="112">
        <f t="shared" si="7"/>
        <v>10.4</v>
      </c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3"/>
    </row>
    <row r="53" spans="1:44" s="111" customFormat="1" x14ac:dyDescent="0.3">
      <c r="A53" s="105">
        <v>47</v>
      </c>
      <c r="B53" s="121">
        <v>671247</v>
      </c>
      <c r="C53" s="122" t="s">
        <v>154</v>
      </c>
      <c r="D53" s="106">
        <v>10</v>
      </c>
      <c r="E53" s="106">
        <v>9</v>
      </c>
      <c r="F53" s="106">
        <v>8</v>
      </c>
      <c r="G53" s="106">
        <v>9</v>
      </c>
      <c r="H53" s="106">
        <v>5.6</v>
      </c>
      <c r="I53" s="163">
        <f t="shared" si="12"/>
        <v>41.6</v>
      </c>
      <c r="J53" s="163">
        <f t="shared" si="13"/>
        <v>6.24</v>
      </c>
      <c r="K53" s="107">
        <v>3</v>
      </c>
      <c r="L53" s="107">
        <v>2</v>
      </c>
      <c r="M53" s="107">
        <v>2.6</v>
      </c>
      <c r="N53" s="107">
        <v>4</v>
      </c>
      <c r="O53" s="107">
        <v>3</v>
      </c>
      <c r="P53" s="164">
        <f t="shared" si="10"/>
        <v>14.6</v>
      </c>
      <c r="Q53" s="164">
        <f t="shared" si="11"/>
        <v>0.73</v>
      </c>
      <c r="R53" s="108">
        <f t="shared" si="14"/>
        <v>13</v>
      </c>
      <c r="S53" s="108">
        <f t="shared" si="15"/>
        <v>11</v>
      </c>
      <c r="T53" s="108">
        <f t="shared" si="16"/>
        <v>10.6</v>
      </c>
      <c r="U53" s="108">
        <f t="shared" si="17"/>
        <v>13</v>
      </c>
      <c r="V53" s="108">
        <f t="shared" si="18"/>
        <v>8.6</v>
      </c>
      <c r="W53" s="26">
        <f t="shared" si="8"/>
        <v>56.2</v>
      </c>
      <c r="X53" s="162">
        <f t="shared" si="9"/>
        <v>11.240000000000002</v>
      </c>
      <c r="Y53" s="128">
        <v>22</v>
      </c>
      <c r="Z53" s="112">
        <f t="shared" si="7"/>
        <v>17.600000000000001</v>
      </c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3"/>
    </row>
    <row r="54" spans="1:44" s="111" customFormat="1" x14ac:dyDescent="0.3">
      <c r="A54" s="105">
        <v>48</v>
      </c>
      <c r="B54" s="121">
        <v>671248</v>
      </c>
      <c r="C54" s="122" t="s">
        <v>155</v>
      </c>
      <c r="D54" s="106">
        <v>2</v>
      </c>
      <c r="E54" s="106">
        <v>1</v>
      </c>
      <c r="F54" s="106">
        <v>0</v>
      </c>
      <c r="G54" s="106">
        <v>3</v>
      </c>
      <c r="H54" s="106">
        <v>2</v>
      </c>
      <c r="I54" s="163">
        <f t="shared" si="12"/>
        <v>8</v>
      </c>
      <c r="J54" s="163">
        <f t="shared" si="13"/>
        <v>1.2</v>
      </c>
      <c r="K54" s="107">
        <v>1</v>
      </c>
      <c r="L54" s="107">
        <v>2</v>
      </c>
      <c r="M54" s="107">
        <v>0</v>
      </c>
      <c r="N54" s="107">
        <v>2</v>
      </c>
      <c r="O54" s="107">
        <v>2</v>
      </c>
      <c r="P54" s="164">
        <f t="shared" si="10"/>
        <v>7</v>
      </c>
      <c r="Q54" s="164">
        <f t="shared" si="11"/>
        <v>0.35000000000000003</v>
      </c>
      <c r="R54" s="108">
        <f t="shared" si="14"/>
        <v>3</v>
      </c>
      <c r="S54" s="108">
        <f t="shared" si="15"/>
        <v>3</v>
      </c>
      <c r="T54" s="108">
        <f t="shared" si="16"/>
        <v>0</v>
      </c>
      <c r="U54" s="108">
        <f t="shared" si="17"/>
        <v>5</v>
      </c>
      <c r="V54" s="108">
        <f t="shared" si="18"/>
        <v>4</v>
      </c>
      <c r="W54" s="26">
        <f t="shared" si="8"/>
        <v>15</v>
      </c>
      <c r="X54" s="162">
        <f t="shared" si="9"/>
        <v>3</v>
      </c>
      <c r="Y54" s="128">
        <v>4</v>
      </c>
      <c r="Z54" s="112">
        <f t="shared" si="7"/>
        <v>3.2</v>
      </c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3"/>
    </row>
    <row r="55" spans="1:44" s="111" customFormat="1" x14ac:dyDescent="0.3">
      <c r="A55" s="105">
        <v>49</v>
      </c>
      <c r="B55" s="121">
        <v>671249</v>
      </c>
      <c r="C55" s="122" t="s">
        <v>156</v>
      </c>
      <c r="D55" s="106">
        <v>9</v>
      </c>
      <c r="E55" s="106">
        <v>8</v>
      </c>
      <c r="F55" s="106">
        <v>8</v>
      </c>
      <c r="G55" s="106">
        <v>6</v>
      </c>
      <c r="H55" s="106">
        <v>8</v>
      </c>
      <c r="I55" s="163">
        <f t="shared" si="12"/>
        <v>39</v>
      </c>
      <c r="J55" s="163">
        <f t="shared" si="13"/>
        <v>5.85</v>
      </c>
      <c r="K55" s="107">
        <v>4</v>
      </c>
      <c r="L55" s="107">
        <v>4.5</v>
      </c>
      <c r="M55" s="107">
        <v>63</v>
      </c>
      <c r="N55" s="107">
        <v>4</v>
      </c>
      <c r="O55" s="107">
        <v>3</v>
      </c>
      <c r="P55" s="164">
        <f t="shared" si="10"/>
        <v>78.5</v>
      </c>
      <c r="Q55" s="164">
        <f t="shared" si="11"/>
        <v>3.9250000000000003</v>
      </c>
      <c r="R55" s="108">
        <f t="shared" si="14"/>
        <v>13</v>
      </c>
      <c r="S55" s="108">
        <f t="shared" si="15"/>
        <v>12.5</v>
      </c>
      <c r="T55" s="108">
        <f t="shared" si="16"/>
        <v>71</v>
      </c>
      <c r="U55" s="108">
        <f t="shared" si="17"/>
        <v>10</v>
      </c>
      <c r="V55" s="108">
        <f t="shared" si="18"/>
        <v>11</v>
      </c>
      <c r="W55" s="26">
        <f t="shared" si="8"/>
        <v>117.5</v>
      </c>
      <c r="X55" s="162">
        <f t="shared" si="9"/>
        <v>23.5</v>
      </c>
      <c r="Y55" s="128">
        <v>17</v>
      </c>
      <c r="Z55" s="112">
        <f t="shared" si="7"/>
        <v>13.600000000000001</v>
      </c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3"/>
    </row>
    <row r="56" spans="1:44" s="111" customFormat="1" x14ac:dyDescent="0.3">
      <c r="A56" s="105">
        <v>50</v>
      </c>
      <c r="B56" s="121">
        <v>671250</v>
      </c>
      <c r="C56" s="122" t="s">
        <v>157</v>
      </c>
      <c r="D56" s="106">
        <v>6</v>
      </c>
      <c r="E56" s="106">
        <v>4</v>
      </c>
      <c r="F56" s="106">
        <v>8</v>
      </c>
      <c r="G56" s="106">
        <v>7</v>
      </c>
      <c r="H56" s="106">
        <v>6</v>
      </c>
      <c r="I56" s="163">
        <f t="shared" si="12"/>
        <v>31</v>
      </c>
      <c r="J56" s="163">
        <f t="shared" si="13"/>
        <v>4.6499999999999995</v>
      </c>
      <c r="K56" s="107">
        <v>3.5</v>
      </c>
      <c r="L56" s="107">
        <v>4</v>
      </c>
      <c r="M56" s="107">
        <v>2.5</v>
      </c>
      <c r="N56" s="107">
        <v>3</v>
      </c>
      <c r="O56" s="107">
        <v>4</v>
      </c>
      <c r="P56" s="164">
        <f t="shared" si="10"/>
        <v>17</v>
      </c>
      <c r="Q56" s="164">
        <f t="shared" si="11"/>
        <v>0.85000000000000009</v>
      </c>
      <c r="R56" s="108">
        <f t="shared" si="14"/>
        <v>9.5</v>
      </c>
      <c r="S56" s="108">
        <f t="shared" si="15"/>
        <v>8</v>
      </c>
      <c r="T56" s="108">
        <f t="shared" si="16"/>
        <v>10.5</v>
      </c>
      <c r="U56" s="108">
        <f t="shared" si="17"/>
        <v>10</v>
      </c>
      <c r="V56" s="108">
        <f t="shared" si="18"/>
        <v>10</v>
      </c>
      <c r="W56" s="26">
        <f t="shared" si="8"/>
        <v>48</v>
      </c>
      <c r="X56" s="162">
        <f t="shared" si="9"/>
        <v>9.6000000000000014</v>
      </c>
      <c r="Y56" s="128">
        <v>10</v>
      </c>
      <c r="Z56" s="112">
        <f t="shared" si="7"/>
        <v>8</v>
      </c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3"/>
    </row>
    <row r="57" spans="1:44" s="111" customFormat="1" x14ac:dyDescent="0.3">
      <c r="A57" s="105">
        <v>51</v>
      </c>
      <c r="B57" s="121">
        <v>671251</v>
      </c>
      <c r="C57" s="122" t="s">
        <v>158</v>
      </c>
      <c r="D57" s="106">
        <v>4</v>
      </c>
      <c r="E57" s="106">
        <v>5</v>
      </c>
      <c r="F57" s="106">
        <v>6</v>
      </c>
      <c r="G57" s="106">
        <v>7</v>
      </c>
      <c r="H57" s="106">
        <v>8</v>
      </c>
      <c r="I57" s="163">
        <f t="shared" si="12"/>
        <v>30</v>
      </c>
      <c r="J57" s="163">
        <f t="shared" si="13"/>
        <v>4.5</v>
      </c>
      <c r="K57" s="107">
        <v>4</v>
      </c>
      <c r="L57" s="107">
        <v>4.5</v>
      </c>
      <c r="M57" s="107">
        <v>4</v>
      </c>
      <c r="N57" s="107">
        <v>3</v>
      </c>
      <c r="O57" s="107">
        <v>4</v>
      </c>
      <c r="P57" s="164">
        <f t="shared" si="10"/>
        <v>19.5</v>
      </c>
      <c r="Q57" s="164">
        <f t="shared" si="11"/>
        <v>0.97500000000000009</v>
      </c>
      <c r="R57" s="108">
        <f t="shared" si="14"/>
        <v>8</v>
      </c>
      <c r="S57" s="108">
        <f t="shared" si="15"/>
        <v>9.5</v>
      </c>
      <c r="T57" s="108">
        <f t="shared" si="16"/>
        <v>10</v>
      </c>
      <c r="U57" s="108">
        <f t="shared" si="17"/>
        <v>10</v>
      </c>
      <c r="V57" s="108">
        <f t="shared" si="18"/>
        <v>12</v>
      </c>
      <c r="W57" s="26">
        <f t="shared" si="8"/>
        <v>49.5</v>
      </c>
      <c r="X57" s="162">
        <f t="shared" si="9"/>
        <v>9.9</v>
      </c>
      <c r="Y57" s="128">
        <v>7</v>
      </c>
      <c r="Z57" s="112">
        <f t="shared" si="7"/>
        <v>5.6000000000000005</v>
      </c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3"/>
    </row>
    <row r="58" spans="1:44" s="111" customFormat="1" x14ac:dyDescent="0.3">
      <c r="A58" s="105">
        <v>52</v>
      </c>
      <c r="B58" s="121">
        <v>671252</v>
      </c>
      <c r="C58" s="122" t="s">
        <v>159</v>
      </c>
      <c r="D58" s="106"/>
      <c r="E58" s="106"/>
      <c r="F58" s="106"/>
      <c r="G58" s="106"/>
      <c r="H58" s="106"/>
      <c r="I58" s="163">
        <f t="shared" si="12"/>
        <v>0</v>
      </c>
      <c r="J58" s="163">
        <f t="shared" si="13"/>
        <v>0</v>
      </c>
      <c r="K58" s="107"/>
      <c r="L58" s="107"/>
      <c r="M58" s="107"/>
      <c r="N58" s="107"/>
      <c r="O58" s="107"/>
      <c r="P58" s="164">
        <f t="shared" si="10"/>
        <v>0</v>
      </c>
      <c r="Q58" s="164">
        <f t="shared" si="11"/>
        <v>0</v>
      </c>
      <c r="R58" s="108">
        <f t="shared" si="14"/>
        <v>0</v>
      </c>
      <c r="S58" s="108">
        <f t="shared" si="15"/>
        <v>0</v>
      </c>
      <c r="T58" s="108">
        <f t="shared" si="16"/>
        <v>0</v>
      </c>
      <c r="U58" s="108">
        <f t="shared" si="17"/>
        <v>0</v>
      </c>
      <c r="V58" s="108">
        <f t="shared" si="18"/>
        <v>0</v>
      </c>
      <c r="W58" s="26">
        <f t="shared" si="8"/>
        <v>0</v>
      </c>
      <c r="X58" s="162">
        <f t="shared" si="9"/>
        <v>0</v>
      </c>
      <c r="Y58" s="128" t="s">
        <v>105</v>
      </c>
      <c r="Z58" s="112" t="e">
        <f t="shared" si="7"/>
        <v>#VALUE!</v>
      </c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3"/>
    </row>
    <row r="59" spans="1:44" s="111" customFormat="1" x14ac:dyDescent="0.3">
      <c r="A59" s="105">
        <v>53</v>
      </c>
      <c r="B59" s="121">
        <v>671253</v>
      </c>
      <c r="C59" s="122" t="s">
        <v>160</v>
      </c>
      <c r="D59" s="106"/>
      <c r="E59" s="106"/>
      <c r="F59" s="106"/>
      <c r="G59" s="106"/>
      <c r="H59" s="106"/>
      <c r="I59" s="163">
        <f t="shared" si="12"/>
        <v>0</v>
      </c>
      <c r="J59" s="163">
        <f t="shared" si="13"/>
        <v>0</v>
      </c>
      <c r="K59" s="107"/>
      <c r="L59" s="107"/>
      <c r="M59" s="107"/>
      <c r="N59" s="107"/>
      <c r="O59" s="107"/>
      <c r="P59" s="164">
        <f t="shared" si="10"/>
        <v>0</v>
      </c>
      <c r="Q59" s="164">
        <f t="shared" si="11"/>
        <v>0</v>
      </c>
      <c r="R59" s="108">
        <f t="shared" si="14"/>
        <v>0</v>
      </c>
      <c r="S59" s="108">
        <f t="shared" si="15"/>
        <v>0</v>
      </c>
      <c r="T59" s="108">
        <f t="shared" si="16"/>
        <v>0</v>
      </c>
      <c r="U59" s="108">
        <f t="shared" si="17"/>
        <v>0</v>
      </c>
      <c r="V59" s="108">
        <f t="shared" si="18"/>
        <v>0</v>
      </c>
      <c r="W59" s="26">
        <f t="shared" si="8"/>
        <v>0</v>
      </c>
      <c r="X59" s="162">
        <f t="shared" si="9"/>
        <v>0</v>
      </c>
      <c r="Y59" s="128" t="s">
        <v>105</v>
      </c>
      <c r="Z59" s="112" t="e">
        <f t="shared" si="7"/>
        <v>#VALUE!</v>
      </c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3"/>
    </row>
    <row r="60" spans="1:44" s="111" customFormat="1" x14ac:dyDescent="0.3">
      <c r="A60" s="105">
        <v>54</v>
      </c>
      <c r="B60" s="121">
        <v>671254</v>
      </c>
      <c r="C60" s="122" t="s">
        <v>161</v>
      </c>
      <c r="D60" s="106">
        <v>6</v>
      </c>
      <c r="E60" s="106">
        <v>4</v>
      </c>
      <c r="F60" s="106">
        <v>5</v>
      </c>
      <c r="G60" s="106">
        <v>7</v>
      </c>
      <c r="H60" s="106">
        <v>6</v>
      </c>
      <c r="I60" s="163">
        <f t="shared" si="12"/>
        <v>28</v>
      </c>
      <c r="J60" s="163">
        <f t="shared" si="13"/>
        <v>4.2</v>
      </c>
      <c r="K60" s="107">
        <v>5</v>
      </c>
      <c r="L60" s="107">
        <v>4</v>
      </c>
      <c r="M60" s="107">
        <v>2</v>
      </c>
      <c r="N60" s="107">
        <v>2.5</v>
      </c>
      <c r="O60" s="107">
        <v>3</v>
      </c>
      <c r="P60" s="164">
        <f t="shared" si="10"/>
        <v>16.5</v>
      </c>
      <c r="Q60" s="164">
        <f t="shared" si="11"/>
        <v>0.82500000000000007</v>
      </c>
      <c r="R60" s="108">
        <f t="shared" si="14"/>
        <v>11</v>
      </c>
      <c r="S60" s="108">
        <f t="shared" si="15"/>
        <v>8</v>
      </c>
      <c r="T60" s="108">
        <f t="shared" si="16"/>
        <v>7</v>
      </c>
      <c r="U60" s="108">
        <f t="shared" si="17"/>
        <v>9.5</v>
      </c>
      <c r="V60" s="108">
        <f t="shared" si="18"/>
        <v>9</v>
      </c>
      <c r="W60" s="26">
        <f t="shared" si="8"/>
        <v>44.5</v>
      </c>
      <c r="X60" s="162">
        <f t="shared" si="9"/>
        <v>8.9</v>
      </c>
      <c r="Y60" s="128">
        <v>16</v>
      </c>
      <c r="Z60" s="112">
        <f t="shared" si="7"/>
        <v>12.8</v>
      </c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3"/>
    </row>
    <row r="61" spans="1:44" s="111" customFormat="1" x14ac:dyDescent="0.3">
      <c r="A61" s="105">
        <v>55</v>
      </c>
      <c r="B61" s="121">
        <v>671255</v>
      </c>
      <c r="C61" s="122" t="s">
        <v>162</v>
      </c>
      <c r="D61" s="106">
        <v>9</v>
      </c>
      <c r="E61" s="106">
        <v>8</v>
      </c>
      <c r="F61" s="106">
        <v>9</v>
      </c>
      <c r="G61" s="106">
        <v>8</v>
      </c>
      <c r="H61" s="106">
        <v>9</v>
      </c>
      <c r="I61" s="163">
        <f t="shared" si="12"/>
        <v>43</v>
      </c>
      <c r="J61" s="163">
        <f t="shared" si="13"/>
        <v>6.45</v>
      </c>
      <c r="K61" s="107">
        <v>4</v>
      </c>
      <c r="L61" s="107">
        <v>5</v>
      </c>
      <c r="M61" s="107">
        <v>6</v>
      </c>
      <c r="N61" s="107">
        <v>4</v>
      </c>
      <c r="O61" s="107">
        <v>3</v>
      </c>
      <c r="P61" s="164">
        <f t="shared" si="10"/>
        <v>22</v>
      </c>
      <c r="Q61" s="164">
        <f t="shared" si="11"/>
        <v>1.1000000000000001</v>
      </c>
      <c r="R61" s="108">
        <f t="shared" si="14"/>
        <v>13</v>
      </c>
      <c r="S61" s="108">
        <f t="shared" si="15"/>
        <v>13</v>
      </c>
      <c r="T61" s="108">
        <f t="shared" si="16"/>
        <v>15</v>
      </c>
      <c r="U61" s="108">
        <f t="shared" si="17"/>
        <v>12</v>
      </c>
      <c r="V61" s="108">
        <f t="shared" si="18"/>
        <v>12</v>
      </c>
      <c r="W61" s="26">
        <f t="shared" si="8"/>
        <v>65</v>
      </c>
      <c r="X61" s="162">
        <f t="shared" si="9"/>
        <v>13</v>
      </c>
      <c r="Y61" s="128">
        <v>18</v>
      </c>
      <c r="Z61" s="112">
        <f t="shared" si="7"/>
        <v>14.4</v>
      </c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3"/>
    </row>
    <row r="62" spans="1:44" s="111" customFormat="1" x14ac:dyDescent="0.3">
      <c r="A62" s="105">
        <v>56</v>
      </c>
      <c r="B62" s="121">
        <v>671256</v>
      </c>
      <c r="C62" s="122" t="s">
        <v>163</v>
      </c>
      <c r="D62" s="106">
        <v>15</v>
      </c>
      <c r="E62" s="106">
        <v>14</v>
      </c>
      <c r="F62" s="106">
        <v>16</v>
      </c>
      <c r="G62" s="106">
        <v>10</v>
      </c>
      <c r="H62" s="106">
        <v>11</v>
      </c>
      <c r="I62" s="163">
        <f t="shared" si="12"/>
        <v>66</v>
      </c>
      <c r="J62" s="163">
        <f t="shared" si="13"/>
        <v>9.9</v>
      </c>
      <c r="K62" s="107">
        <v>4</v>
      </c>
      <c r="L62" s="107">
        <v>4</v>
      </c>
      <c r="M62" s="107">
        <v>4.5</v>
      </c>
      <c r="N62" s="107">
        <v>5</v>
      </c>
      <c r="O62" s="107">
        <v>3</v>
      </c>
      <c r="P62" s="164">
        <v>2.6</v>
      </c>
      <c r="Q62" s="164">
        <f t="shared" si="11"/>
        <v>0.13</v>
      </c>
      <c r="R62" s="108">
        <f t="shared" si="14"/>
        <v>19</v>
      </c>
      <c r="S62" s="108">
        <f t="shared" si="15"/>
        <v>18</v>
      </c>
      <c r="T62" s="108">
        <f t="shared" si="16"/>
        <v>20.5</v>
      </c>
      <c r="U62" s="108">
        <f t="shared" si="17"/>
        <v>15</v>
      </c>
      <c r="V62" s="108">
        <f t="shared" si="18"/>
        <v>14</v>
      </c>
      <c r="W62" s="26">
        <f t="shared" si="8"/>
        <v>68.599999999999994</v>
      </c>
      <c r="X62" s="162">
        <f t="shared" si="9"/>
        <v>13.719999999999999</v>
      </c>
      <c r="Y62" s="128">
        <v>64</v>
      </c>
      <c r="Z62" s="112">
        <f t="shared" si="7"/>
        <v>51.2</v>
      </c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3"/>
    </row>
    <row r="63" spans="1:44" s="111" customFormat="1" x14ac:dyDescent="0.3">
      <c r="A63" s="105">
        <v>57</v>
      </c>
      <c r="B63" s="121">
        <v>671257</v>
      </c>
      <c r="C63" s="122" t="s">
        <v>164</v>
      </c>
      <c r="D63" s="106">
        <v>10</v>
      </c>
      <c r="E63" s="106">
        <v>12.3</v>
      </c>
      <c r="F63" s="106">
        <v>5</v>
      </c>
      <c r="G63" s="106">
        <v>6</v>
      </c>
      <c r="H63" s="106">
        <v>9</v>
      </c>
      <c r="I63" s="163">
        <f t="shared" si="12"/>
        <v>42.3</v>
      </c>
      <c r="J63" s="163">
        <f t="shared" si="13"/>
        <v>6.3449999999999998</v>
      </c>
      <c r="K63" s="107">
        <v>4</v>
      </c>
      <c r="L63" s="107">
        <v>2</v>
      </c>
      <c r="M63" s="107">
        <v>3</v>
      </c>
      <c r="N63" s="107">
        <v>4</v>
      </c>
      <c r="O63" s="107">
        <v>2.5</v>
      </c>
      <c r="P63" s="164">
        <f t="shared" si="10"/>
        <v>15.5</v>
      </c>
      <c r="Q63" s="164">
        <f t="shared" si="11"/>
        <v>0.77500000000000002</v>
      </c>
      <c r="R63" s="108">
        <f t="shared" si="14"/>
        <v>14</v>
      </c>
      <c r="S63" s="108">
        <f t="shared" si="15"/>
        <v>14.3</v>
      </c>
      <c r="T63" s="108">
        <f t="shared" si="16"/>
        <v>8</v>
      </c>
      <c r="U63" s="108">
        <f t="shared" si="17"/>
        <v>10</v>
      </c>
      <c r="V63" s="108">
        <f t="shared" si="18"/>
        <v>11.5</v>
      </c>
      <c r="W63" s="26">
        <f t="shared" si="8"/>
        <v>57.8</v>
      </c>
      <c r="X63" s="162">
        <f t="shared" si="9"/>
        <v>11.56</v>
      </c>
      <c r="Y63" s="128">
        <v>48</v>
      </c>
      <c r="Z63" s="112">
        <f t="shared" si="7"/>
        <v>38.400000000000006</v>
      </c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3"/>
    </row>
    <row r="64" spans="1:44" s="111" customFormat="1" x14ac:dyDescent="0.3">
      <c r="A64" s="105">
        <v>58</v>
      </c>
      <c r="B64" s="121">
        <v>671258</v>
      </c>
      <c r="C64" s="122" t="s">
        <v>165</v>
      </c>
      <c r="D64" s="106">
        <v>10</v>
      </c>
      <c r="E64" s="106">
        <v>14</v>
      </c>
      <c r="F64" s="106">
        <v>13</v>
      </c>
      <c r="G64" s="106">
        <v>12</v>
      </c>
      <c r="H64" s="106">
        <v>10</v>
      </c>
      <c r="I64" s="163">
        <f t="shared" si="12"/>
        <v>59</v>
      </c>
      <c r="J64" s="163">
        <f t="shared" si="13"/>
        <v>8.85</v>
      </c>
      <c r="K64" s="107">
        <v>5</v>
      </c>
      <c r="L64" s="107">
        <v>4.2</v>
      </c>
      <c r="M64" s="107">
        <v>3.5</v>
      </c>
      <c r="N64" s="107">
        <v>4</v>
      </c>
      <c r="O64" s="107">
        <v>2</v>
      </c>
      <c r="P64" s="164">
        <f t="shared" si="10"/>
        <v>18.7</v>
      </c>
      <c r="Q64" s="164">
        <f t="shared" si="11"/>
        <v>0.93500000000000005</v>
      </c>
      <c r="R64" s="108">
        <f t="shared" si="14"/>
        <v>15</v>
      </c>
      <c r="S64" s="108">
        <f t="shared" si="15"/>
        <v>18.2</v>
      </c>
      <c r="T64" s="108">
        <f t="shared" si="16"/>
        <v>16.5</v>
      </c>
      <c r="U64" s="108">
        <f t="shared" si="17"/>
        <v>16</v>
      </c>
      <c r="V64" s="108">
        <f t="shared" si="18"/>
        <v>12</v>
      </c>
      <c r="W64" s="26">
        <f t="shared" si="8"/>
        <v>77.7</v>
      </c>
      <c r="X64" s="162">
        <f t="shared" si="9"/>
        <v>15.540000000000001</v>
      </c>
      <c r="Y64" s="128">
        <v>66</v>
      </c>
      <c r="Z64" s="112">
        <f t="shared" si="7"/>
        <v>52.800000000000004</v>
      </c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3"/>
    </row>
    <row r="65" spans="1:44" s="111" customFormat="1" x14ac:dyDescent="0.3">
      <c r="A65" s="105">
        <v>59</v>
      </c>
      <c r="B65" s="121">
        <v>671259</v>
      </c>
      <c r="C65" s="122" t="s">
        <v>166</v>
      </c>
      <c r="D65" s="106">
        <v>3</v>
      </c>
      <c r="E65" s="106">
        <v>9</v>
      </c>
      <c r="F65" s="106">
        <v>8</v>
      </c>
      <c r="G65" s="106">
        <v>5</v>
      </c>
      <c r="H65" s="106">
        <v>10</v>
      </c>
      <c r="I65" s="163">
        <f t="shared" si="12"/>
        <v>35</v>
      </c>
      <c r="J65" s="163">
        <f t="shared" si="13"/>
        <v>5.25</v>
      </c>
      <c r="K65" s="107">
        <v>4</v>
      </c>
      <c r="L65" s="107">
        <v>2.2999999999999998</v>
      </c>
      <c r="M65" s="107">
        <v>4</v>
      </c>
      <c r="N65" s="107">
        <v>3</v>
      </c>
      <c r="O65" s="107">
        <v>2.5</v>
      </c>
      <c r="P65" s="164">
        <f t="shared" si="10"/>
        <v>15.8</v>
      </c>
      <c r="Q65" s="164">
        <f t="shared" si="11"/>
        <v>0.79</v>
      </c>
      <c r="R65" s="108">
        <f t="shared" si="14"/>
        <v>7</v>
      </c>
      <c r="S65" s="108">
        <f t="shared" si="15"/>
        <v>11.3</v>
      </c>
      <c r="T65" s="108">
        <f t="shared" si="16"/>
        <v>12</v>
      </c>
      <c r="U65" s="108">
        <f t="shared" si="17"/>
        <v>8</v>
      </c>
      <c r="V65" s="108">
        <f t="shared" si="18"/>
        <v>12.5</v>
      </c>
      <c r="W65" s="26">
        <f t="shared" si="8"/>
        <v>50.8</v>
      </c>
      <c r="X65" s="162">
        <f t="shared" si="9"/>
        <v>10.16</v>
      </c>
      <c r="Y65" s="128">
        <v>21</v>
      </c>
      <c r="Z65" s="112">
        <f t="shared" si="7"/>
        <v>16.8</v>
      </c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3"/>
    </row>
    <row r="66" spans="1:44" s="111" customFormat="1" x14ac:dyDescent="0.3">
      <c r="A66" s="105">
        <v>60</v>
      </c>
      <c r="B66" s="121">
        <v>671260</v>
      </c>
      <c r="C66" s="122" t="s">
        <v>167</v>
      </c>
      <c r="D66" s="106">
        <v>21</v>
      </c>
      <c r="E66" s="106">
        <v>1</v>
      </c>
      <c r="F66" s="106">
        <v>0</v>
      </c>
      <c r="G66" s="106">
        <v>2</v>
      </c>
      <c r="H66" s="106">
        <v>3</v>
      </c>
      <c r="I66" s="163">
        <f t="shared" si="12"/>
        <v>27</v>
      </c>
      <c r="J66" s="163">
        <f t="shared" si="13"/>
        <v>4.05</v>
      </c>
      <c r="K66" s="107">
        <v>4</v>
      </c>
      <c r="L66" s="107">
        <v>2.5</v>
      </c>
      <c r="M66" s="107">
        <v>3</v>
      </c>
      <c r="N66" s="107">
        <v>4</v>
      </c>
      <c r="O66" s="107">
        <v>4</v>
      </c>
      <c r="P66" s="164">
        <f t="shared" si="10"/>
        <v>17.5</v>
      </c>
      <c r="Q66" s="164">
        <f t="shared" si="11"/>
        <v>0.875</v>
      </c>
      <c r="R66" s="108">
        <f t="shared" si="14"/>
        <v>25</v>
      </c>
      <c r="S66" s="108">
        <f t="shared" si="15"/>
        <v>3.5</v>
      </c>
      <c r="T66" s="108">
        <f t="shared" si="16"/>
        <v>3</v>
      </c>
      <c r="U66" s="108">
        <f t="shared" si="17"/>
        <v>6</v>
      </c>
      <c r="V66" s="108">
        <f t="shared" si="18"/>
        <v>7</v>
      </c>
      <c r="W66" s="26">
        <f t="shared" si="8"/>
        <v>44.5</v>
      </c>
      <c r="X66" s="162">
        <f t="shared" si="9"/>
        <v>8.9</v>
      </c>
      <c r="Y66" s="128">
        <v>6</v>
      </c>
      <c r="Z66" s="112">
        <f t="shared" si="7"/>
        <v>4.8000000000000007</v>
      </c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3"/>
    </row>
    <row r="67" spans="1:44" s="111" customFormat="1" x14ac:dyDescent="0.3">
      <c r="A67" s="105">
        <v>61</v>
      </c>
      <c r="B67" s="121">
        <v>671261</v>
      </c>
      <c r="C67" s="122" t="s">
        <v>168</v>
      </c>
      <c r="D67" s="106">
        <v>10</v>
      </c>
      <c r="E67" s="106">
        <v>12</v>
      </c>
      <c r="F67" s="106">
        <v>10</v>
      </c>
      <c r="G67" s="106">
        <v>9</v>
      </c>
      <c r="H67" s="106">
        <v>4</v>
      </c>
      <c r="I67" s="163">
        <f t="shared" si="12"/>
        <v>45</v>
      </c>
      <c r="J67" s="163">
        <f t="shared" si="13"/>
        <v>6.75</v>
      </c>
      <c r="K67" s="107">
        <v>3.5</v>
      </c>
      <c r="L67" s="107">
        <v>4</v>
      </c>
      <c r="M67" s="107">
        <v>3</v>
      </c>
      <c r="N67" s="107">
        <v>2.5</v>
      </c>
      <c r="O67" s="107">
        <v>2</v>
      </c>
      <c r="P67" s="164">
        <f t="shared" si="10"/>
        <v>15</v>
      </c>
      <c r="Q67" s="164">
        <f t="shared" si="11"/>
        <v>0.75</v>
      </c>
      <c r="R67" s="108">
        <f t="shared" si="14"/>
        <v>13.5</v>
      </c>
      <c r="S67" s="108">
        <f t="shared" si="15"/>
        <v>16</v>
      </c>
      <c r="T67" s="108">
        <f t="shared" si="16"/>
        <v>13</v>
      </c>
      <c r="U67" s="108">
        <f t="shared" si="17"/>
        <v>11.5</v>
      </c>
      <c r="V67" s="108">
        <f t="shared" si="18"/>
        <v>6</v>
      </c>
      <c r="W67" s="26">
        <f t="shared" si="8"/>
        <v>60</v>
      </c>
      <c r="X67" s="162">
        <f t="shared" si="9"/>
        <v>12</v>
      </c>
      <c r="Y67" s="128">
        <v>28</v>
      </c>
      <c r="Z67" s="112">
        <f t="shared" si="7"/>
        <v>22.400000000000002</v>
      </c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3"/>
    </row>
    <row r="68" spans="1:44" s="111" customFormat="1" x14ac:dyDescent="0.3">
      <c r="A68" s="105">
        <v>62</v>
      </c>
      <c r="B68" s="121">
        <v>671262</v>
      </c>
      <c r="C68" s="122" t="s">
        <v>169</v>
      </c>
      <c r="D68" s="106">
        <v>10</v>
      </c>
      <c r="E68" s="106">
        <v>9</v>
      </c>
      <c r="F68" s="106">
        <v>8</v>
      </c>
      <c r="G68" s="106">
        <v>8</v>
      </c>
      <c r="H68" s="106">
        <v>9</v>
      </c>
      <c r="I68" s="163">
        <f t="shared" si="12"/>
        <v>44</v>
      </c>
      <c r="J68" s="163">
        <f t="shared" si="13"/>
        <v>6.6</v>
      </c>
      <c r="K68" s="107">
        <v>4</v>
      </c>
      <c r="L68" s="107">
        <v>5</v>
      </c>
      <c r="M68" s="107">
        <v>2.5</v>
      </c>
      <c r="N68" s="107">
        <v>4</v>
      </c>
      <c r="O68" s="107">
        <v>3</v>
      </c>
      <c r="P68" s="164">
        <f t="shared" si="10"/>
        <v>18.5</v>
      </c>
      <c r="Q68" s="164">
        <f t="shared" si="11"/>
        <v>0.92500000000000004</v>
      </c>
      <c r="R68" s="108">
        <f t="shared" si="14"/>
        <v>14</v>
      </c>
      <c r="S68" s="108">
        <f t="shared" si="15"/>
        <v>14</v>
      </c>
      <c r="T68" s="108">
        <f t="shared" si="16"/>
        <v>10.5</v>
      </c>
      <c r="U68" s="108">
        <f t="shared" si="17"/>
        <v>12</v>
      </c>
      <c r="V68" s="108">
        <f t="shared" si="18"/>
        <v>12</v>
      </c>
      <c r="W68" s="26">
        <f t="shared" si="8"/>
        <v>62.5</v>
      </c>
      <c r="X68" s="162">
        <f t="shared" si="9"/>
        <v>12.5</v>
      </c>
      <c r="Y68" s="128">
        <v>40</v>
      </c>
      <c r="Z68" s="112">
        <f t="shared" si="7"/>
        <v>32</v>
      </c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3"/>
    </row>
    <row r="69" spans="1:44" s="111" customFormat="1" x14ac:dyDescent="0.3">
      <c r="A69" s="105">
        <v>63</v>
      </c>
      <c r="B69" s="121">
        <v>671263</v>
      </c>
      <c r="C69" s="122" t="s">
        <v>170</v>
      </c>
      <c r="D69" s="106">
        <v>6</v>
      </c>
      <c r="E69" s="106">
        <v>5</v>
      </c>
      <c r="F69" s="106">
        <v>8</v>
      </c>
      <c r="G69" s="106">
        <v>9</v>
      </c>
      <c r="H69" s="106">
        <v>8</v>
      </c>
      <c r="I69" s="163">
        <f t="shared" si="12"/>
        <v>36</v>
      </c>
      <c r="J69" s="163">
        <f t="shared" si="13"/>
        <v>5.3999999999999995</v>
      </c>
      <c r="K69" s="107">
        <v>4</v>
      </c>
      <c r="L69" s="107">
        <v>2.5</v>
      </c>
      <c r="M69" s="107">
        <v>3</v>
      </c>
      <c r="N69" s="107">
        <v>2.5</v>
      </c>
      <c r="O69" s="107">
        <v>3</v>
      </c>
      <c r="P69" s="164">
        <f t="shared" si="10"/>
        <v>15</v>
      </c>
      <c r="Q69" s="164">
        <f t="shared" si="11"/>
        <v>0.75</v>
      </c>
      <c r="R69" s="108">
        <f t="shared" si="14"/>
        <v>10</v>
      </c>
      <c r="S69" s="108">
        <f t="shared" si="15"/>
        <v>7.5</v>
      </c>
      <c r="T69" s="108">
        <f t="shared" si="16"/>
        <v>11</v>
      </c>
      <c r="U69" s="108">
        <f t="shared" si="17"/>
        <v>11.5</v>
      </c>
      <c r="V69" s="108">
        <f t="shared" si="18"/>
        <v>11</v>
      </c>
      <c r="W69" s="26">
        <f t="shared" si="8"/>
        <v>51</v>
      </c>
      <c r="X69" s="162">
        <f t="shared" si="9"/>
        <v>10.200000000000001</v>
      </c>
      <c r="Y69" s="128">
        <v>12</v>
      </c>
      <c r="Z69" s="112">
        <f t="shared" si="7"/>
        <v>9.6000000000000014</v>
      </c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3"/>
    </row>
    <row r="70" spans="1:44" s="111" customFormat="1" x14ac:dyDescent="0.3">
      <c r="A70" s="105">
        <v>64</v>
      </c>
      <c r="B70" s="121">
        <v>671264</v>
      </c>
      <c r="C70" s="122" t="s">
        <v>171</v>
      </c>
      <c r="D70" s="106">
        <v>0</v>
      </c>
      <c r="E70" s="106">
        <v>0</v>
      </c>
      <c r="F70" s="106">
        <v>0</v>
      </c>
      <c r="G70" s="106">
        <v>0</v>
      </c>
      <c r="H70" s="106">
        <v>0</v>
      </c>
      <c r="I70" s="163">
        <f t="shared" si="12"/>
        <v>0</v>
      </c>
      <c r="J70" s="163">
        <f t="shared" si="13"/>
        <v>0</v>
      </c>
      <c r="K70" s="107"/>
      <c r="L70" s="107"/>
      <c r="M70" s="107"/>
      <c r="N70" s="107"/>
      <c r="O70" s="107"/>
      <c r="P70" s="164">
        <f t="shared" si="10"/>
        <v>0</v>
      </c>
      <c r="Q70" s="164">
        <f t="shared" si="11"/>
        <v>0</v>
      </c>
      <c r="R70" s="108">
        <f t="shared" si="14"/>
        <v>0</v>
      </c>
      <c r="S70" s="108">
        <f t="shared" si="15"/>
        <v>0</v>
      </c>
      <c r="T70" s="108">
        <f t="shared" si="16"/>
        <v>0</v>
      </c>
      <c r="U70" s="108">
        <f t="shared" si="17"/>
        <v>0</v>
      </c>
      <c r="V70" s="108">
        <f t="shared" si="18"/>
        <v>0</v>
      </c>
      <c r="W70" s="26">
        <f t="shared" si="8"/>
        <v>0</v>
      </c>
      <c r="X70" s="162">
        <f t="shared" si="9"/>
        <v>0</v>
      </c>
      <c r="Y70" s="128">
        <v>0</v>
      </c>
      <c r="Z70" s="112">
        <f t="shared" si="7"/>
        <v>0</v>
      </c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3"/>
    </row>
    <row r="71" spans="1:44" s="111" customFormat="1" x14ac:dyDescent="0.3">
      <c r="A71" s="105">
        <v>65</v>
      </c>
      <c r="B71" s="121">
        <v>671265</v>
      </c>
      <c r="C71" s="122" t="s">
        <v>172</v>
      </c>
      <c r="D71" s="106">
        <v>10</v>
      </c>
      <c r="E71" s="106">
        <v>12</v>
      </c>
      <c r="F71" s="106">
        <v>13</v>
      </c>
      <c r="G71" s="106">
        <v>10</v>
      </c>
      <c r="H71" s="106">
        <v>9.5</v>
      </c>
      <c r="I71" s="163">
        <f t="shared" si="12"/>
        <v>54.5</v>
      </c>
      <c r="J71" s="163">
        <f t="shared" si="13"/>
        <v>8.1749999999999989</v>
      </c>
      <c r="K71" s="107">
        <v>4</v>
      </c>
      <c r="L71" s="107">
        <v>5</v>
      </c>
      <c r="M71" s="107">
        <v>4.5</v>
      </c>
      <c r="N71" s="107">
        <v>4</v>
      </c>
      <c r="O71" s="107">
        <v>5</v>
      </c>
      <c r="P71" s="164">
        <f t="shared" si="10"/>
        <v>22.5</v>
      </c>
      <c r="Q71" s="164">
        <f t="shared" si="11"/>
        <v>1.125</v>
      </c>
      <c r="R71" s="108">
        <f t="shared" si="14"/>
        <v>14</v>
      </c>
      <c r="S71" s="108">
        <f t="shared" si="15"/>
        <v>17</v>
      </c>
      <c r="T71" s="108">
        <f t="shared" si="16"/>
        <v>17.5</v>
      </c>
      <c r="U71" s="108">
        <f t="shared" si="17"/>
        <v>14</v>
      </c>
      <c r="V71" s="108">
        <f t="shared" si="18"/>
        <v>14.5</v>
      </c>
      <c r="W71" s="26">
        <f t="shared" si="8"/>
        <v>77</v>
      </c>
      <c r="X71" s="162">
        <f t="shared" si="9"/>
        <v>15.4</v>
      </c>
      <c r="Y71" s="128">
        <v>40</v>
      </c>
      <c r="Z71" s="112">
        <f t="shared" si="7"/>
        <v>32</v>
      </c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3"/>
    </row>
    <row r="72" spans="1:44" s="111" customFormat="1" x14ac:dyDescent="0.3">
      <c r="A72" s="105">
        <v>66</v>
      </c>
      <c r="B72" s="121">
        <v>671266</v>
      </c>
      <c r="C72" s="122" t="s">
        <v>173</v>
      </c>
      <c r="D72" s="106">
        <v>15</v>
      </c>
      <c r="E72" s="106">
        <v>14</v>
      </c>
      <c r="F72" s="106">
        <v>10</v>
      </c>
      <c r="G72" s="106">
        <v>12</v>
      </c>
      <c r="H72" s="106">
        <v>11</v>
      </c>
      <c r="I72" s="163">
        <f t="shared" si="12"/>
        <v>62</v>
      </c>
      <c r="J72" s="163">
        <f t="shared" si="13"/>
        <v>9.2999999999999989</v>
      </c>
      <c r="K72" s="107">
        <v>5</v>
      </c>
      <c r="L72" s="107">
        <v>5.5</v>
      </c>
      <c r="M72" s="107">
        <v>4</v>
      </c>
      <c r="N72" s="107">
        <v>6</v>
      </c>
      <c r="O72" s="107">
        <v>4</v>
      </c>
      <c r="P72" s="164">
        <f t="shared" si="10"/>
        <v>24.5</v>
      </c>
      <c r="Q72" s="164">
        <f t="shared" si="11"/>
        <v>1.2250000000000001</v>
      </c>
      <c r="R72" s="108">
        <f t="shared" si="14"/>
        <v>20</v>
      </c>
      <c r="S72" s="108">
        <f t="shared" si="15"/>
        <v>19.5</v>
      </c>
      <c r="T72" s="108">
        <f t="shared" si="16"/>
        <v>14</v>
      </c>
      <c r="U72" s="108">
        <f t="shared" si="17"/>
        <v>18</v>
      </c>
      <c r="V72" s="108">
        <f t="shared" si="18"/>
        <v>15</v>
      </c>
      <c r="W72" s="26">
        <f t="shared" si="8"/>
        <v>86.5</v>
      </c>
      <c r="X72" s="162">
        <f t="shared" si="9"/>
        <v>17.3</v>
      </c>
      <c r="Y72" s="128">
        <v>53</v>
      </c>
      <c r="Z72" s="112">
        <f t="shared" ref="Z72:Z358" si="19">Y72*0.8</f>
        <v>42.400000000000006</v>
      </c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3"/>
    </row>
    <row r="73" spans="1:44" s="111" customFormat="1" x14ac:dyDescent="0.3">
      <c r="A73" s="105">
        <v>67</v>
      </c>
      <c r="B73" s="121">
        <v>671267</v>
      </c>
      <c r="C73" s="122" t="s">
        <v>174</v>
      </c>
      <c r="D73" s="106">
        <v>9</v>
      </c>
      <c r="E73" s="106">
        <v>8.6</v>
      </c>
      <c r="F73" s="106">
        <v>5.5</v>
      </c>
      <c r="G73" s="106">
        <v>4</v>
      </c>
      <c r="H73" s="106">
        <v>9</v>
      </c>
      <c r="I73" s="163">
        <f t="shared" si="12"/>
        <v>36.1</v>
      </c>
      <c r="J73" s="163">
        <f t="shared" si="13"/>
        <v>5.415</v>
      </c>
      <c r="K73" s="107">
        <v>3.5</v>
      </c>
      <c r="L73" s="107">
        <v>4</v>
      </c>
      <c r="M73" s="107">
        <v>3.5</v>
      </c>
      <c r="N73" s="107">
        <v>4</v>
      </c>
      <c r="O73" s="107">
        <v>3.2</v>
      </c>
      <c r="P73" s="164">
        <f t="shared" si="10"/>
        <v>18.2</v>
      </c>
      <c r="Q73" s="164">
        <f t="shared" si="11"/>
        <v>0.91</v>
      </c>
      <c r="R73" s="108">
        <f t="shared" si="14"/>
        <v>12.5</v>
      </c>
      <c r="S73" s="108">
        <f t="shared" si="15"/>
        <v>12.6</v>
      </c>
      <c r="T73" s="108">
        <f t="shared" si="16"/>
        <v>9</v>
      </c>
      <c r="U73" s="108">
        <f t="shared" si="17"/>
        <v>8</v>
      </c>
      <c r="V73" s="108">
        <f t="shared" si="18"/>
        <v>12.2</v>
      </c>
      <c r="W73" s="26">
        <f t="shared" si="8"/>
        <v>54.3</v>
      </c>
      <c r="X73" s="162">
        <f t="shared" si="9"/>
        <v>10.86</v>
      </c>
      <c r="Y73" s="128">
        <v>20</v>
      </c>
      <c r="Z73" s="112">
        <f t="shared" si="19"/>
        <v>16</v>
      </c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3"/>
    </row>
    <row r="74" spans="1:44" s="111" customFormat="1" x14ac:dyDescent="0.3">
      <c r="A74" s="105">
        <v>68</v>
      </c>
      <c r="B74" s="121">
        <v>671268</v>
      </c>
      <c r="C74" s="122" t="s">
        <v>175</v>
      </c>
      <c r="D74" s="106">
        <v>10</v>
      </c>
      <c r="E74" s="106">
        <v>12</v>
      </c>
      <c r="F74" s="106">
        <v>14</v>
      </c>
      <c r="G74" s="106">
        <v>9</v>
      </c>
      <c r="H74" s="106">
        <v>6.6</v>
      </c>
      <c r="I74" s="163">
        <f t="shared" si="12"/>
        <v>51.6</v>
      </c>
      <c r="J74" s="163">
        <f t="shared" si="13"/>
        <v>7.74</v>
      </c>
      <c r="K74" s="107">
        <v>4</v>
      </c>
      <c r="L74" s="107">
        <v>4.2</v>
      </c>
      <c r="M74" s="107">
        <v>3</v>
      </c>
      <c r="N74" s="107">
        <v>5</v>
      </c>
      <c r="O74" s="107">
        <v>4</v>
      </c>
      <c r="P74" s="164">
        <f t="shared" si="10"/>
        <v>20.2</v>
      </c>
      <c r="Q74" s="164">
        <f t="shared" si="11"/>
        <v>1.01</v>
      </c>
      <c r="R74" s="108">
        <f t="shared" si="14"/>
        <v>14</v>
      </c>
      <c r="S74" s="108">
        <f t="shared" si="15"/>
        <v>16.2</v>
      </c>
      <c r="T74" s="108">
        <f t="shared" si="16"/>
        <v>17</v>
      </c>
      <c r="U74" s="108">
        <f t="shared" si="17"/>
        <v>14</v>
      </c>
      <c r="V74" s="108">
        <f t="shared" si="18"/>
        <v>10.6</v>
      </c>
      <c r="W74" s="26">
        <f t="shared" ref="W74:W137" si="20">I74+P74</f>
        <v>71.8</v>
      </c>
      <c r="X74" s="162">
        <f t="shared" ref="X74:X137" si="21">W74*0.2</f>
        <v>14.36</v>
      </c>
      <c r="Y74" s="128">
        <v>40</v>
      </c>
      <c r="Z74" s="112">
        <f t="shared" si="19"/>
        <v>32</v>
      </c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3"/>
    </row>
    <row r="75" spans="1:44" s="111" customFormat="1" x14ac:dyDescent="0.3">
      <c r="A75" s="105">
        <v>69</v>
      </c>
      <c r="B75" s="121">
        <v>671269</v>
      </c>
      <c r="C75" s="122" t="s">
        <v>176</v>
      </c>
      <c r="D75" s="106">
        <v>0</v>
      </c>
      <c r="E75" s="106">
        <v>0</v>
      </c>
      <c r="F75" s="106">
        <v>0</v>
      </c>
      <c r="G75" s="106">
        <v>0</v>
      </c>
      <c r="H75" s="106">
        <v>0</v>
      </c>
      <c r="I75" s="163">
        <f t="shared" si="12"/>
        <v>0</v>
      </c>
      <c r="J75" s="163">
        <f t="shared" si="13"/>
        <v>0</v>
      </c>
      <c r="K75" s="107"/>
      <c r="L75" s="107"/>
      <c r="M75" s="107"/>
      <c r="N75" s="107"/>
      <c r="O75" s="107"/>
      <c r="P75" s="164">
        <f t="shared" ref="P75:P138" si="22">SUM(K75:O75)</f>
        <v>0</v>
      </c>
      <c r="Q75" s="164">
        <f t="shared" ref="Q75:Q138" si="23">P75*0.05</f>
        <v>0</v>
      </c>
      <c r="R75" s="108">
        <f t="shared" si="14"/>
        <v>0</v>
      </c>
      <c r="S75" s="108">
        <f t="shared" si="15"/>
        <v>0</v>
      </c>
      <c r="T75" s="108">
        <f t="shared" si="16"/>
        <v>0</v>
      </c>
      <c r="U75" s="108">
        <f t="shared" si="17"/>
        <v>0</v>
      </c>
      <c r="V75" s="108">
        <f t="shared" si="18"/>
        <v>0</v>
      </c>
      <c r="W75" s="26">
        <f t="shared" si="20"/>
        <v>0</v>
      </c>
      <c r="X75" s="162">
        <f t="shared" si="21"/>
        <v>0</v>
      </c>
      <c r="Y75" s="128">
        <v>0</v>
      </c>
      <c r="Z75" s="112">
        <f t="shared" si="19"/>
        <v>0</v>
      </c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3"/>
    </row>
    <row r="76" spans="1:44" s="111" customFormat="1" x14ac:dyDescent="0.3">
      <c r="A76" s="105">
        <v>70</v>
      </c>
      <c r="B76" s="121">
        <v>671270</v>
      </c>
      <c r="C76" s="122" t="s">
        <v>177</v>
      </c>
      <c r="D76" s="106">
        <v>3</v>
      </c>
      <c r="E76" s="106">
        <v>2</v>
      </c>
      <c r="F76" s="106">
        <v>1</v>
      </c>
      <c r="G76" s="106">
        <v>2.1</v>
      </c>
      <c r="H76" s="106">
        <v>2</v>
      </c>
      <c r="I76" s="163">
        <f t="shared" ref="I76:I139" si="24">SUM(D76:H76)</f>
        <v>10.1</v>
      </c>
      <c r="J76" s="163">
        <f t="shared" ref="J76:J139" si="25">I76*0.15</f>
        <v>1.5149999999999999</v>
      </c>
      <c r="K76" s="107">
        <v>2</v>
      </c>
      <c r="L76" s="107">
        <v>2.5</v>
      </c>
      <c r="M76" s="107">
        <v>4</v>
      </c>
      <c r="N76" s="107">
        <v>3</v>
      </c>
      <c r="O76" s="107">
        <v>2</v>
      </c>
      <c r="P76" s="164">
        <f t="shared" si="22"/>
        <v>13.5</v>
      </c>
      <c r="Q76" s="164">
        <f t="shared" si="23"/>
        <v>0.67500000000000004</v>
      </c>
      <c r="R76" s="108">
        <f t="shared" si="14"/>
        <v>5</v>
      </c>
      <c r="S76" s="108">
        <f t="shared" si="15"/>
        <v>4.5</v>
      </c>
      <c r="T76" s="108">
        <f t="shared" si="16"/>
        <v>5</v>
      </c>
      <c r="U76" s="108">
        <f t="shared" si="17"/>
        <v>5.0999999999999996</v>
      </c>
      <c r="V76" s="108">
        <f t="shared" si="18"/>
        <v>4</v>
      </c>
      <c r="W76" s="26">
        <f t="shared" si="20"/>
        <v>23.6</v>
      </c>
      <c r="X76" s="162">
        <f t="shared" si="21"/>
        <v>4.7200000000000006</v>
      </c>
      <c r="Y76" s="128">
        <v>7</v>
      </c>
      <c r="Z76" s="112">
        <f t="shared" si="19"/>
        <v>5.6000000000000005</v>
      </c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3"/>
    </row>
    <row r="77" spans="1:44" s="111" customFormat="1" x14ac:dyDescent="0.3">
      <c r="A77" s="105">
        <v>71</v>
      </c>
      <c r="B77" s="121">
        <v>671271</v>
      </c>
      <c r="C77" s="122" t="s">
        <v>178</v>
      </c>
      <c r="D77" s="106">
        <v>10</v>
      </c>
      <c r="E77" s="106">
        <v>9</v>
      </c>
      <c r="F77" s="106">
        <v>8</v>
      </c>
      <c r="G77" s="106">
        <v>6</v>
      </c>
      <c r="H77" s="106">
        <v>5</v>
      </c>
      <c r="I77" s="163">
        <f t="shared" si="24"/>
        <v>38</v>
      </c>
      <c r="J77" s="163">
        <f t="shared" si="25"/>
        <v>5.7</v>
      </c>
      <c r="K77" s="107">
        <v>2</v>
      </c>
      <c r="L77" s="107">
        <v>3</v>
      </c>
      <c r="M77" s="107">
        <v>2</v>
      </c>
      <c r="N77" s="107">
        <v>4</v>
      </c>
      <c r="O77" s="107">
        <v>3</v>
      </c>
      <c r="P77" s="164">
        <f t="shared" si="22"/>
        <v>14</v>
      </c>
      <c r="Q77" s="164">
        <f t="shared" si="23"/>
        <v>0.70000000000000007</v>
      </c>
      <c r="R77" s="108">
        <f t="shared" si="14"/>
        <v>12</v>
      </c>
      <c r="S77" s="108">
        <f t="shared" si="15"/>
        <v>12</v>
      </c>
      <c r="T77" s="108">
        <f t="shared" si="16"/>
        <v>10</v>
      </c>
      <c r="U77" s="108">
        <f t="shared" si="17"/>
        <v>10</v>
      </c>
      <c r="V77" s="108">
        <f t="shared" si="18"/>
        <v>8</v>
      </c>
      <c r="W77" s="26">
        <f t="shared" si="20"/>
        <v>52</v>
      </c>
      <c r="X77" s="162">
        <f t="shared" si="21"/>
        <v>10.4</v>
      </c>
      <c r="Y77" s="128">
        <v>19</v>
      </c>
      <c r="Z77" s="112">
        <f t="shared" si="19"/>
        <v>15.200000000000001</v>
      </c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3"/>
    </row>
    <row r="78" spans="1:44" s="111" customFormat="1" x14ac:dyDescent="0.3">
      <c r="A78" s="105">
        <v>72</v>
      </c>
      <c r="B78" s="121">
        <v>671272</v>
      </c>
      <c r="C78" s="122" t="s">
        <v>179</v>
      </c>
      <c r="D78" s="106">
        <v>2</v>
      </c>
      <c r="E78" s="106">
        <v>1</v>
      </c>
      <c r="F78" s="106">
        <v>0</v>
      </c>
      <c r="G78" s="106">
        <v>3</v>
      </c>
      <c r="H78" s="106">
        <v>2</v>
      </c>
      <c r="I78" s="163">
        <f t="shared" si="24"/>
        <v>8</v>
      </c>
      <c r="J78" s="163">
        <f t="shared" si="25"/>
        <v>1.2</v>
      </c>
      <c r="K78" s="107">
        <v>2</v>
      </c>
      <c r="L78" s="107">
        <v>1</v>
      </c>
      <c r="M78" s="107">
        <v>2</v>
      </c>
      <c r="N78" s="107">
        <v>2</v>
      </c>
      <c r="O78" s="107">
        <v>2</v>
      </c>
      <c r="P78" s="164">
        <f t="shared" si="22"/>
        <v>9</v>
      </c>
      <c r="Q78" s="164">
        <f t="shared" si="23"/>
        <v>0.45</v>
      </c>
      <c r="R78" s="108">
        <f t="shared" si="14"/>
        <v>4</v>
      </c>
      <c r="S78" s="108">
        <f t="shared" si="15"/>
        <v>2</v>
      </c>
      <c r="T78" s="108">
        <f t="shared" si="16"/>
        <v>2</v>
      </c>
      <c r="U78" s="108">
        <f t="shared" si="17"/>
        <v>5</v>
      </c>
      <c r="V78" s="108">
        <f t="shared" si="18"/>
        <v>4</v>
      </c>
      <c r="W78" s="26">
        <f t="shared" si="20"/>
        <v>17</v>
      </c>
      <c r="X78" s="162">
        <f t="shared" si="21"/>
        <v>3.4000000000000004</v>
      </c>
      <c r="Y78" s="128">
        <v>6</v>
      </c>
      <c r="Z78" s="112">
        <f t="shared" si="19"/>
        <v>4.8000000000000007</v>
      </c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3"/>
    </row>
    <row r="79" spans="1:44" s="111" customFormat="1" x14ac:dyDescent="0.3">
      <c r="A79" s="105">
        <v>73</v>
      </c>
      <c r="B79" s="121">
        <v>671273</v>
      </c>
      <c r="C79" s="122" t="s">
        <v>180</v>
      </c>
      <c r="D79" s="106">
        <v>0</v>
      </c>
      <c r="E79" s="106">
        <v>1</v>
      </c>
      <c r="F79" s="106">
        <v>0</v>
      </c>
      <c r="G79" s="106">
        <v>1</v>
      </c>
      <c r="H79" s="106">
        <v>2</v>
      </c>
      <c r="I79" s="163">
        <f t="shared" si="24"/>
        <v>4</v>
      </c>
      <c r="J79" s="163">
        <f t="shared" si="25"/>
        <v>0.6</v>
      </c>
      <c r="K79" s="107">
        <v>2</v>
      </c>
      <c r="L79" s="107">
        <v>2</v>
      </c>
      <c r="M79" s="107">
        <v>0</v>
      </c>
      <c r="N79" s="107">
        <v>1</v>
      </c>
      <c r="O79" s="107">
        <v>1</v>
      </c>
      <c r="P79" s="164">
        <f t="shared" si="22"/>
        <v>6</v>
      </c>
      <c r="Q79" s="164">
        <f t="shared" si="23"/>
        <v>0.30000000000000004</v>
      </c>
      <c r="R79" s="108">
        <f t="shared" si="14"/>
        <v>2</v>
      </c>
      <c r="S79" s="108">
        <f t="shared" si="15"/>
        <v>3</v>
      </c>
      <c r="T79" s="108">
        <f t="shared" si="16"/>
        <v>0</v>
      </c>
      <c r="U79" s="108">
        <f t="shared" si="17"/>
        <v>2</v>
      </c>
      <c r="V79" s="108">
        <f t="shared" si="18"/>
        <v>3</v>
      </c>
      <c r="W79" s="26">
        <f t="shared" si="20"/>
        <v>10</v>
      </c>
      <c r="X79" s="162">
        <f t="shared" si="21"/>
        <v>2</v>
      </c>
      <c r="Y79" s="128">
        <v>2</v>
      </c>
      <c r="Z79" s="112">
        <f t="shared" si="19"/>
        <v>1.6</v>
      </c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3"/>
    </row>
    <row r="80" spans="1:44" s="111" customFormat="1" x14ac:dyDescent="0.3">
      <c r="A80" s="105">
        <v>74</v>
      </c>
      <c r="B80" s="121">
        <v>671274</v>
      </c>
      <c r="C80" s="122" t="s">
        <v>181</v>
      </c>
      <c r="D80" s="106">
        <v>3</v>
      </c>
      <c r="E80" s="106">
        <v>4</v>
      </c>
      <c r="F80" s="106">
        <v>2.2000000000000002</v>
      </c>
      <c r="G80" s="106">
        <v>3</v>
      </c>
      <c r="H80" s="106">
        <v>1.2</v>
      </c>
      <c r="I80" s="163">
        <f t="shared" si="24"/>
        <v>13.399999999999999</v>
      </c>
      <c r="J80" s="163">
        <f t="shared" si="25"/>
        <v>2.0099999999999998</v>
      </c>
      <c r="K80" s="107">
        <v>2</v>
      </c>
      <c r="L80" s="107">
        <v>4</v>
      </c>
      <c r="M80" s="107">
        <v>3</v>
      </c>
      <c r="N80" s="107">
        <v>2.5</v>
      </c>
      <c r="O80" s="107">
        <v>2</v>
      </c>
      <c r="P80" s="164">
        <f t="shared" si="22"/>
        <v>13.5</v>
      </c>
      <c r="Q80" s="164">
        <f t="shared" si="23"/>
        <v>0.67500000000000004</v>
      </c>
      <c r="R80" s="108">
        <f t="shared" si="14"/>
        <v>5</v>
      </c>
      <c r="S80" s="108">
        <f t="shared" si="15"/>
        <v>8</v>
      </c>
      <c r="T80" s="108">
        <f t="shared" si="16"/>
        <v>5.2</v>
      </c>
      <c r="U80" s="108">
        <f t="shared" si="17"/>
        <v>5.5</v>
      </c>
      <c r="V80" s="108">
        <f t="shared" si="18"/>
        <v>3.2</v>
      </c>
      <c r="W80" s="26">
        <f t="shared" si="20"/>
        <v>26.9</v>
      </c>
      <c r="X80" s="162">
        <f t="shared" si="21"/>
        <v>5.38</v>
      </c>
      <c r="Y80" s="128">
        <v>19</v>
      </c>
      <c r="Z80" s="112">
        <f t="shared" si="19"/>
        <v>15.200000000000001</v>
      </c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3"/>
    </row>
    <row r="81" spans="1:44" s="111" customFormat="1" x14ac:dyDescent="0.3">
      <c r="A81" s="105">
        <v>75</v>
      </c>
      <c r="B81" s="121">
        <v>671275</v>
      </c>
      <c r="C81" s="122" t="s">
        <v>182</v>
      </c>
      <c r="D81" s="106">
        <v>13</v>
      </c>
      <c r="E81" s="106">
        <v>10</v>
      </c>
      <c r="F81" s="106">
        <v>12</v>
      </c>
      <c r="G81" s="106">
        <v>11</v>
      </c>
      <c r="H81" s="106">
        <v>10</v>
      </c>
      <c r="I81" s="163">
        <f t="shared" si="24"/>
        <v>56</v>
      </c>
      <c r="J81" s="163">
        <f t="shared" si="25"/>
        <v>8.4</v>
      </c>
      <c r="K81" s="107">
        <v>4</v>
      </c>
      <c r="L81" s="107">
        <v>5</v>
      </c>
      <c r="M81" s="107">
        <v>4.2</v>
      </c>
      <c r="N81" s="107">
        <v>5</v>
      </c>
      <c r="O81" s="107">
        <v>4</v>
      </c>
      <c r="P81" s="164">
        <f t="shared" si="22"/>
        <v>22.2</v>
      </c>
      <c r="Q81" s="164">
        <f t="shared" si="23"/>
        <v>1.1100000000000001</v>
      </c>
      <c r="R81" s="108">
        <f t="shared" si="14"/>
        <v>17</v>
      </c>
      <c r="S81" s="108">
        <f t="shared" si="15"/>
        <v>15</v>
      </c>
      <c r="T81" s="108">
        <f t="shared" si="16"/>
        <v>16.2</v>
      </c>
      <c r="U81" s="108">
        <f t="shared" si="17"/>
        <v>16</v>
      </c>
      <c r="V81" s="108">
        <f t="shared" si="18"/>
        <v>14</v>
      </c>
      <c r="W81" s="26">
        <f t="shared" si="20"/>
        <v>78.2</v>
      </c>
      <c r="X81" s="162">
        <f t="shared" si="21"/>
        <v>15.64</v>
      </c>
      <c r="Y81" s="128">
        <v>43</v>
      </c>
      <c r="Z81" s="112">
        <f t="shared" si="19"/>
        <v>34.4</v>
      </c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3"/>
    </row>
    <row r="82" spans="1:44" s="111" customFormat="1" x14ac:dyDescent="0.3">
      <c r="A82" s="105">
        <v>76</v>
      </c>
      <c r="B82" s="121">
        <v>671276</v>
      </c>
      <c r="C82" s="122" t="s">
        <v>183</v>
      </c>
      <c r="D82" s="106">
        <v>2</v>
      </c>
      <c r="E82" s="106">
        <v>2</v>
      </c>
      <c r="F82" s="106">
        <v>3</v>
      </c>
      <c r="G82" s="106">
        <v>2</v>
      </c>
      <c r="H82" s="106">
        <v>2.2000000000000002</v>
      </c>
      <c r="I82" s="163">
        <f t="shared" si="24"/>
        <v>11.2</v>
      </c>
      <c r="J82" s="163">
        <f t="shared" si="25"/>
        <v>1.68</v>
      </c>
      <c r="K82" s="107">
        <v>2</v>
      </c>
      <c r="L82" s="107">
        <v>2.5</v>
      </c>
      <c r="M82" s="107">
        <v>2</v>
      </c>
      <c r="N82" s="107">
        <v>3</v>
      </c>
      <c r="O82" s="107">
        <v>2.6</v>
      </c>
      <c r="P82" s="164">
        <f t="shared" si="22"/>
        <v>12.1</v>
      </c>
      <c r="Q82" s="164">
        <f t="shared" si="23"/>
        <v>0.60499999999999998</v>
      </c>
      <c r="R82" s="108">
        <f t="shared" si="14"/>
        <v>4</v>
      </c>
      <c r="S82" s="108">
        <f t="shared" si="15"/>
        <v>4.5</v>
      </c>
      <c r="T82" s="108">
        <f t="shared" si="16"/>
        <v>5</v>
      </c>
      <c r="U82" s="108">
        <f t="shared" si="17"/>
        <v>5</v>
      </c>
      <c r="V82" s="108">
        <f t="shared" si="18"/>
        <v>4.8000000000000007</v>
      </c>
      <c r="W82" s="26">
        <f t="shared" si="20"/>
        <v>23.299999999999997</v>
      </c>
      <c r="X82" s="162">
        <f t="shared" si="21"/>
        <v>4.6599999999999993</v>
      </c>
      <c r="Y82" s="128">
        <v>8</v>
      </c>
      <c r="Z82" s="112">
        <f t="shared" si="19"/>
        <v>6.4</v>
      </c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3"/>
    </row>
    <row r="83" spans="1:44" s="111" customFormat="1" x14ac:dyDescent="0.3">
      <c r="A83" s="105">
        <v>77</v>
      </c>
      <c r="B83" s="121">
        <v>671277</v>
      </c>
      <c r="C83" s="122" t="s">
        <v>184</v>
      </c>
      <c r="D83" s="106">
        <v>10</v>
      </c>
      <c r="E83" s="106">
        <v>9</v>
      </c>
      <c r="F83" s="106">
        <v>8</v>
      </c>
      <c r="G83" s="106">
        <v>6.5</v>
      </c>
      <c r="H83" s="106">
        <v>4</v>
      </c>
      <c r="I83" s="163">
        <f t="shared" si="24"/>
        <v>37.5</v>
      </c>
      <c r="J83" s="163">
        <f t="shared" si="25"/>
        <v>5.625</v>
      </c>
      <c r="K83" s="107">
        <v>5</v>
      </c>
      <c r="L83" s="107">
        <v>2.2000000000000002</v>
      </c>
      <c r="M83" s="107">
        <v>2</v>
      </c>
      <c r="N83" s="107">
        <v>1</v>
      </c>
      <c r="O83" s="107">
        <v>3</v>
      </c>
      <c r="P83" s="164">
        <f t="shared" si="22"/>
        <v>13.2</v>
      </c>
      <c r="Q83" s="164">
        <f t="shared" si="23"/>
        <v>0.66</v>
      </c>
      <c r="R83" s="108">
        <f t="shared" si="14"/>
        <v>15</v>
      </c>
      <c r="S83" s="108">
        <f t="shared" si="15"/>
        <v>11.2</v>
      </c>
      <c r="T83" s="108">
        <f t="shared" si="16"/>
        <v>10</v>
      </c>
      <c r="U83" s="108">
        <f t="shared" si="17"/>
        <v>7.5</v>
      </c>
      <c r="V83" s="108">
        <f t="shared" si="18"/>
        <v>7</v>
      </c>
      <c r="W83" s="26">
        <f t="shared" si="20"/>
        <v>50.7</v>
      </c>
      <c r="X83" s="162">
        <f t="shared" si="21"/>
        <v>10.14</v>
      </c>
      <c r="Y83" s="128">
        <v>22</v>
      </c>
      <c r="Z83" s="112">
        <f t="shared" si="19"/>
        <v>17.600000000000001</v>
      </c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3"/>
    </row>
    <row r="84" spans="1:44" s="111" customFormat="1" x14ac:dyDescent="0.3">
      <c r="A84" s="105">
        <v>78</v>
      </c>
      <c r="B84" s="121">
        <v>671278</v>
      </c>
      <c r="C84" s="122" t="s">
        <v>185</v>
      </c>
      <c r="D84" s="106">
        <v>10</v>
      </c>
      <c r="E84" s="106">
        <v>12</v>
      </c>
      <c r="F84" s="106">
        <v>14</v>
      </c>
      <c r="G84" s="106">
        <v>10</v>
      </c>
      <c r="H84" s="106">
        <v>9</v>
      </c>
      <c r="I84" s="163">
        <f t="shared" si="24"/>
        <v>55</v>
      </c>
      <c r="J84" s="163">
        <f t="shared" si="25"/>
        <v>8.25</v>
      </c>
      <c r="K84" s="107">
        <v>4</v>
      </c>
      <c r="L84" s="107">
        <v>4.2</v>
      </c>
      <c r="M84" s="107">
        <v>2.5</v>
      </c>
      <c r="N84" s="107">
        <v>2</v>
      </c>
      <c r="O84" s="107">
        <v>3</v>
      </c>
      <c r="P84" s="164">
        <f t="shared" si="22"/>
        <v>15.7</v>
      </c>
      <c r="Q84" s="164">
        <f t="shared" si="23"/>
        <v>0.78500000000000003</v>
      </c>
      <c r="R84" s="108">
        <f t="shared" si="14"/>
        <v>14</v>
      </c>
      <c r="S84" s="108">
        <f t="shared" si="15"/>
        <v>16.2</v>
      </c>
      <c r="T84" s="108">
        <f t="shared" si="16"/>
        <v>16.5</v>
      </c>
      <c r="U84" s="108">
        <f t="shared" si="17"/>
        <v>12</v>
      </c>
      <c r="V84" s="108">
        <f t="shared" si="18"/>
        <v>12</v>
      </c>
      <c r="W84" s="26">
        <f t="shared" si="20"/>
        <v>70.7</v>
      </c>
      <c r="X84" s="162">
        <f t="shared" si="21"/>
        <v>14.14</v>
      </c>
      <c r="Y84" s="128">
        <v>40</v>
      </c>
      <c r="Z84" s="112">
        <f t="shared" si="19"/>
        <v>32</v>
      </c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3"/>
    </row>
    <row r="85" spans="1:44" s="111" customFormat="1" x14ac:dyDescent="0.3">
      <c r="A85" s="105">
        <v>79</v>
      </c>
      <c r="B85" s="121">
        <v>671279</v>
      </c>
      <c r="C85" s="122" t="s">
        <v>186</v>
      </c>
      <c r="D85" s="106"/>
      <c r="E85" s="106"/>
      <c r="F85" s="106"/>
      <c r="G85" s="106"/>
      <c r="H85" s="106"/>
      <c r="I85" s="163">
        <f t="shared" si="24"/>
        <v>0</v>
      </c>
      <c r="J85" s="163">
        <f t="shared" si="25"/>
        <v>0</v>
      </c>
      <c r="K85" s="107"/>
      <c r="L85" s="107"/>
      <c r="M85" s="107"/>
      <c r="N85" s="107"/>
      <c r="O85" s="107"/>
      <c r="P85" s="164">
        <f t="shared" si="22"/>
        <v>0</v>
      </c>
      <c r="Q85" s="164">
        <f t="shared" si="23"/>
        <v>0</v>
      </c>
      <c r="R85" s="108">
        <f t="shared" si="14"/>
        <v>0</v>
      </c>
      <c r="S85" s="108">
        <f t="shared" si="15"/>
        <v>0</v>
      </c>
      <c r="T85" s="108">
        <f t="shared" si="16"/>
        <v>0</v>
      </c>
      <c r="U85" s="108">
        <f t="shared" si="17"/>
        <v>0</v>
      </c>
      <c r="V85" s="108">
        <f t="shared" si="18"/>
        <v>0</v>
      </c>
      <c r="W85" s="26">
        <f t="shared" si="20"/>
        <v>0</v>
      </c>
      <c r="X85" s="162">
        <f t="shared" si="21"/>
        <v>0</v>
      </c>
      <c r="Y85" s="128" t="s">
        <v>105</v>
      </c>
      <c r="Z85" s="112" t="e">
        <f t="shared" si="19"/>
        <v>#VALUE!</v>
      </c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3"/>
    </row>
    <row r="86" spans="1:44" s="111" customFormat="1" x14ac:dyDescent="0.3">
      <c r="A86" s="105">
        <v>80</v>
      </c>
      <c r="B86" s="121">
        <v>671280</v>
      </c>
      <c r="C86" s="122" t="s">
        <v>187</v>
      </c>
      <c r="D86" s="106">
        <v>3</v>
      </c>
      <c r="E86" s="106">
        <v>2</v>
      </c>
      <c r="F86" s="106">
        <v>4</v>
      </c>
      <c r="G86" s="106">
        <v>5</v>
      </c>
      <c r="H86" s="106">
        <v>6</v>
      </c>
      <c r="I86" s="163">
        <f t="shared" si="24"/>
        <v>20</v>
      </c>
      <c r="J86" s="163">
        <f t="shared" si="25"/>
        <v>3</v>
      </c>
      <c r="K86" s="107">
        <v>3.2</v>
      </c>
      <c r="L86" s="107">
        <v>2</v>
      </c>
      <c r="M86" s="107">
        <v>2.5</v>
      </c>
      <c r="N86" s="107">
        <v>3</v>
      </c>
      <c r="O86" s="107">
        <v>2</v>
      </c>
      <c r="P86" s="164">
        <f t="shared" si="22"/>
        <v>12.7</v>
      </c>
      <c r="Q86" s="164">
        <f t="shared" si="23"/>
        <v>0.63500000000000001</v>
      </c>
      <c r="R86" s="108">
        <f t="shared" si="14"/>
        <v>6.2</v>
      </c>
      <c r="S86" s="108">
        <f t="shared" si="15"/>
        <v>4</v>
      </c>
      <c r="T86" s="108">
        <f t="shared" si="16"/>
        <v>6.5</v>
      </c>
      <c r="U86" s="108">
        <f t="shared" si="17"/>
        <v>8</v>
      </c>
      <c r="V86" s="108">
        <f t="shared" si="18"/>
        <v>8</v>
      </c>
      <c r="W86" s="26">
        <f t="shared" si="20"/>
        <v>32.700000000000003</v>
      </c>
      <c r="X86" s="162">
        <f t="shared" si="21"/>
        <v>6.5400000000000009</v>
      </c>
      <c r="Y86" s="128">
        <v>24</v>
      </c>
      <c r="Z86" s="112">
        <f t="shared" si="19"/>
        <v>19.200000000000003</v>
      </c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3"/>
    </row>
    <row r="87" spans="1:44" s="111" customFormat="1" x14ac:dyDescent="0.3">
      <c r="A87" s="105">
        <v>81</v>
      </c>
      <c r="B87" s="121">
        <v>671281</v>
      </c>
      <c r="C87" s="122" t="s">
        <v>188</v>
      </c>
      <c r="D87" s="106">
        <v>10</v>
      </c>
      <c r="E87" s="106">
        <v>12</v>
      </c>
      <c r="F87" s="106">
        <v>11</v>
      </c>
      <c r="G87" s="106">
        <v>10</v>
      </c>
      <c r="H87" s="106">
        <v>12</v>
      </c>
      <c r="I87" s="163">
        <f t="shared" si="24"/>
        <v>55</v>
      </c>
      <c r="J87" s="163">
        <f t="shared" si="25"/>
        <v>8.25</v>
      </c>
      <c r="K87" s="107">
        <v>2.5</v>
      </c>
      <c r="L87" s="107">
        <v>4</v>
      </c>
      <c r="M87" s="107">
        <v>5</v>
      </c>
      <c r="N87" s="107">
        <v>4.5</v>
      </c>
      <c r="O87" s="107">
        <v>4</v>
      </c>
      <c r="P87" s="164">
        <f t="shared" si="22"/>
        <v>20</v>
      </c>
      <c r="Q87" s="164">
        <f t="shared" si="23"/>
        <v>1</v>
      </c>
      <c r="R87" s="108">
        <f t="shared" si="14"/>
        <v>12.5</v>
      </c>
      <c r="S87" s="108">
        <f t="shared" si="15"/>
        <v>16</v>
      </c>
      <c r="T87" s="108">
        <f t="shared" si="16"/>
        <v>16</v>
      </c>
      <c r="U87" s="108">
        <f t="shared" si="17"/>
        <v>14.5</v>
      </c>
      <c r="V87" s="108">
        <f t="shared" si="18"/>
        <v>16</v>
      </c>
      <c r="W87" s="26">
        <f t="shared" si="20"/>
        <v>75</v>
      </c>
      <c r="X87" s="162">
        <f t="shared" si="21"/>
        <v>15</v>
      </c>
      <c r="Y87" s="128">
        <v>54</v>
      </c>
      <c r="Z87" s="112">
        <f t="shared" si="19"/>
        <v>43.2</v>
      </c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3"/>
    </row>
    <row r="88" spans="1:44" s="111" customFormat="1" x14ac:dyDescent="0.3">
      <c r="A88" s="105">
        <v>82</v>
      </c>
      <c r="B88" s="121">
        <v>671282</v>
      </c>
      <c r="C88" s="122" t="s">
        <v>189</v>
      </c>
      <c r="D88" s="106">
        <v>10</v>
      </c>
      <c r="E88" s="106">
        <v>12</v>
      </c>
      <c r="F88" s="106">
        <v>14</v>
      </c>
      <c r="G88" s="106">
        <v>10</v>
      </c>
      <c r="H88" s="106">
        <v>12</v>
      </c>
      <c r="I88" s="163">
        <f t="shared" si="24"/>
        <v>58</v>
      </c>
      <c r="J88" s="163">
        <f t="shared" si="25"/>
        <v>8.6999999999999993</v>
      </c>
      <c r="K88" s="107">
        <v>3</v>
      </c>
      <c r="L88" s="107">
        <v>2.5</v>
      </c>
      <c r="M88" s="107">
        <v>4</v>
      </c>
      <c r="N88" s="107">
        <v>2</v>
      </c>
      <c r="O88" s="107">
        <v>3</v>
      </c>
      <c r="P88" s="164">
        <f t="shared" si="22"/>
        <v>14.5</v>
      </c>
      <c r="Q88" s="164">
        <f t="shared" si="23"/>
        <v>0.72500000000000009</v>
      </c>
      <c r="R88" s="108">
        <f t="shared" si="14"/>
        <v>13</v>
      </c>
      <c r="S88" s="108">
        <f t="shared" si="15"/>
        <v>14.5</v>
      </c>
      <c r="T88" s="108">
        <f t="shared" si="16"/>
        <v>18</v>
      </c>
      <c r="U88" s="108">
        <f t="shared" si="17"/>
        <v>12</v>
      </c>
      <c r="V88" s="108">
        <f t="shared" si="18"/>
        <v>15</v>
      </c>
      <c r="W88" s="26">
        <f t="shared" si="20"/>
        <v>72.5</v>
      </c>
      <c r="X88" s="162">
        <f t="shared" si="21"/>
        <v>14.5</v>
      </c>
      <c r="Y88" s="128">
        <v>42</v>
      </c>
      <c r="Z88" s="112">
        <f t="shared" si="19"/>
        <v>33.6</v>
      </c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3"/>
    </row>
    <row r="89" spans="1:44" s="111" customFormat="1" x14ac:dyDescent="0.3">
      <c r="A89" s="105">
        <v>83</v>
      </c>
      <c r="B89" s="121">
        <v>671283</v>
      </c>
      <c r="C89" s="122" t="s">
        <v>190</v>
      </c>
      <c r="D89" s="106">
        <v>9</v>
      </c>
      <c r="E89" s="106">
        <v>4</v>
      </c>
      <c r="F89" s="106">
        <v>5</v>
      </c>
      <c r="G89" s="106">
        <v>4</v>
      </c>
      <c r="H89" s="106">
        <v>10</v>
      </c>
      <c r="I89" s="163">
        <f t="shared" si="24"/>
        <v>32</v>
      </c>
      <c r="J89" s="163">
        <f t="shared" si="25"/>
        <v>4.8</v>
      </c>
      <c r="K89" s="107">
        <v>4</v>
      </c>
      <c r="L89" s="107">
        <v>4</v>
      </c>
      <c r="M89" s="107">
        <v>2.5</v>
      </c>
      <c r="N89" s="107">
        <v>3</v>
      </c>
      <c r="O89" s="107">
        <v>3.5</v>
      </c>
      <c r="P89" s="164">
        <f t="shared" si="22"/>
        <v>17</v>
      </c>
      <c r="Q89" s="164">
        <f t="shared" si="23"/>
        <v>0.85000000000000009</v>
      </c>
      <c r="R89" s="108">
        <f t="shared" si="14"/>
        <v>13</v>
      </c>
      <c r="S89" s="108">
        <f t="shared" si="15"/>
        <v>8</v>
      </c>
      <c r="T89" s="108">
        <f t="shared" si="16"/>
        <v>7.5</v>
      </c>
      <c r="U89" s="108">
        <f t="shared" si="17"/>
        <v>7</v>
      </c>
      <c r="V89" s="108">
        <f t="shared" si="18"/>
        <v>13.5</v>
      </c>
      <c r="W89" s="26">
        <f t="shared" si="20"/>
        <v>49</v>
      </c>
      <c r="X89" s="162">
        <f t="shared" si="21"/>
        <v>9.8000000000000007</v>
      </c>
      <c r="Y89" s="128">
        <v>24</v>
      </c>
      <c r="Z89" s="112">
        <f t="shared" si="19"/>
        <v>19.200000000000003</v>
      </c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3"/>
    </row>
    <row r="90" spans="1:44" s="111" customFormat="1" x14ac:dyDescent="0.3">
      <c r="A90" s="105">
        <v>84</v>
      </c>
      <c r="B90" s="121">
        <v>671284</v>
      </c>
      <c r="C90" s="122" t="s">
        <v>191</v>
      </c>
      <c r="D90" s="106">
        <v>0</v>
      </c>
      <c r="E90" s="106">
        <v>0</v>
      </c>
      <c r="F90" s="106">
        <v>1</v>
      </c>
      <c r="G90" s="106">
        <v>1</v>
      </c>
      <c r="H90" s="106">
        <v>2</v>
      </c>
      <c r="I90" s="163">
        <f t="shared" si="24"/>
        <v>4</v>
      </c>
      <c r="J90" s="163">
        <f t="shared" si="25"/>
        <v>0.6</v>
      </c>
      <c r="K90" s="107">
        <v>1</v>
      </c>
      <c r="L90" s="107">
        <v>0</v>
      </c>
      <c r="M90" s="107">
        <v>1</v>
      </c>
      <c r="N90" s="107">
        <v>0</v>
      </c>
      <c r="O90" s="107">
        <v>2</v>
      </c>
      <c r="P90" s="164">
        <f t="shared" si="22"/>
        <v>4</v>
      </c>
      <c r="Q90" s="164">
        <f t="shared" si="23"/>
        <v>0.2</v>
      </c>
      <c r="R90" s="108">
        <f t="shared" si="14"/>
        <v>1</v>
      </c>
      <c r="S90" s="108">
        <f t="shared" si="15"/>
        <v>0</v>
      </c>
      <c r="T90" s="108">
        <f t="shared" si="16"/>
        <v>2</v>
      </c>
      <c r="U90" s="108">
        <f t="shared" si="17"/>
        <v>1</v>
      </c>
      <c r="V90" s="108">
        <f t="shared" si="18"/>
        <v>4</v>
      </c>
      <c r="W90" s="26">
        <f t="shared" si="20"/>
        <v>8</v>
      </c>
      <c r="X90" s="162">
        <f t="shared" si="21"/>
        <v>1.6</v>
      </c>
      <c r="Y90" s="128">
        <v>3</v>
      </c>
      <c r="Z90" s="112">
        <f t="shared" si="19"/>
        <v>2.4000000000000004</v>
      </c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3"/>
    </row>
    <row r="91" spans="1:44" s="111" customFormat="1" x14ac:dyDescent="0.3">
      <c r="A91" s="161">
        <v>85</v>
      </c>
      <c r="B91" s="121">
        <v>671285</v>
      </c>
      <c r="C91" s="122" t="s">
        <v>192</v>
      </c>
      <c r="D91" s="106">
        <v>10</v>
      </c>
      <c r="E91" s="106">
        <v>12</v>
      </c>
      <c r="F91" s="106">
        <v>10</v>
      </c>
      <c r="G91" s="106">
        <v>11</v>
      </c>
      <c r="H91" s="106">
        <v>12</v>
      </c>
      <c r="I91" s="163">
        <f t="shared" si="24"/>
        <v>55</v>
      </c>
      <c r="J91" s="163">
        <f t="shared" si="25"/>
        <v>8.25</v>
      </c>
      <c r="K91" s="107">
        <v>4</v>
      </c>
      <c r="L91" s="107">
        <v>5</v>
      </c>
      <c r="M91" s="107">
        <v>4</v>
      </c>
      <c r="N91" s="107">
        <v>2.5</v>
      </c>
      <c r="O91" s="107">
        <v>3</v>
      </c>
      <c r="P91" s="164">
        <f t="shared" si="22"/>
        <v>18.5</v>
      </c>
      <c r="Q91" s="164">
        <f t="shared" si="23"/>
        <v>0.92500000000000004</v>
      </c>
      <c r="R91" s="108">
        <f t="shared" si="14"/>
        <v>14</v>
      </c>
      <c r="S91" s="108">
        <f t="shared" si="15"/>
        <v>17</v>
      </c>
      <c r="T91" s="108">
        <f t="shared" si="16"/>
        <v>14</v>
      </c>
      <c r="U91" s="108">
        <f t="shared" si="17"/>
        <v>13.5</v>
      </c>
      <c r="V91" s="108">
        <f t="shared" si="18"/>
        <v>15</v>
      </c>
      <c r="W91" s="26">
        <f t="shared" si="20"/>
        <v>73.5</v>
      </c>
      <c r="X91" s="162">
        <f t="shared" si="21"/>
        <v>14.700000000000001</v>
      </c>
      <c r="Y91" s="128">
        <v>40</v>
      </c>
      <c r="Z91" s="112">
        <f t="shared" si="19"/>
        <v>32</v>
      </c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3"/>
    </row>
    <row r="92" spans="1:44" s="111" customFormat="1" x14ac:dyDescent="0.3">
      <c r="A92" s="161">
        <v>86</v>
      </c>
      <c r="B92" s="121">
        <v>671286</v>
      </c>
      <c r="C92" s="122" t="s">
        <v>193</v>
      </c>
      <c r="D92" s="106">
        <v>10</v>
      </c>
      <c r="E92" s="106">
        <v>9</v>
      </c>
      <c r="F92" s="106">
        <v>8</v>
      </c>
      <c r="G92" s="106">
        <v>5</v>
      </c>
      <c r="H92" s="106">
        <v>10</v>
      </c>
      <c r="I92" s="163">
        <f t="shared" si="24"/>
        <v>42</v>
      </c>
      <c r="J92" s="163">
        <f t="shared" si="25"/>
        <v>6.3</v>
      </c>
      <c r="K92" s="107">
        <v>3</v>
      </c>
      <c r="L92" s="107">
        <v>2.2000000000000002</v>
      </c>
      <c r="M92" s="107">
        <v>3</v>
      </c>
      <c r="N92" s="107">
        <v>4.2</v>
      </c>
      <c r="O92" s="107">
        <v>3</v>
      </c>
      <c r="P92" s="164">
        <f t="shared" si="22"/>
        <v>15.399999999999999</v>
      </c>
      <c r="Q92" s="164">
        <f t="shared" si="23"/>
        <v>0.77</v>
      </c>
      <c r="R92" s="108">
        <f t="shared" si="14"/>
        <v>13</v>
      </c>
      <c r="S92" s="108">
        <f t="shared" si="15"/>
        <v>11.2</v>
      </c>
      <c r="T92" s="108">
        <f t="shared" si="16"/>
        <v>11</v>
      </c>
      <c r="U92" s="108">
        <f t="shared" si="17"/>
        <v>9.1999999999999993</v>
      </c>
      <c r="V92" s="108">
        <f t="shared" si="18"/>
        <v>13</v>
      </c>
      <c r="W92" s="26">
        <f t="shared" si="20"/>
        <v>57.4</v>
      </c>
      <c r="X92" s="162">
        <f t="shared" si="21"/>
        <v>11.48</v>
      </c>
      <c r="Y92" s="128">
        <v>40</v>
      </c>
      <c r="Z92" s="112">
        <f t="shared" si="19"/>
        <v>32</v>
      </c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3"/>
    </row>
    <row r="93" spans="1:44" s="111" customFormat="1" x14ac:dyDescent="0.3">
      <c r="A93" s="161">
        <v>87</v>
      </c>
      <c r="B93" s="121">
        <v>671287</v>
      </c>
      <c r="C93" s="122" t="s">
        <v>194</v>
      </c>
      <c r="D93" s="163">
        <v>2</v>
      </c>
      <c r="E93" s="163">
        <v>3</v>
      </c>
      <c r="F93" s="163">
        <v>2</v>
      </c>
      <c r="G93" s="163">
        <v>2</v>
      </c>
      <c r="H93" s="163">
        <v>2</v>
      </c>
      <c r="I93" s="163">
        <f t="shared" si="24"/>
        <v>11</v>
      </c>
      <c r="J93" s="163">
        <f t="shared" si="25"/>
        <v>1.65</v>
      </c>
      <c r="K93" s="164">
        <v>2</v>
      </c>
      <c r="L93" s="164">
        <v>2.2000000000000002</v>
      </c>
      <c r="M93" s="164">
        <v>3</v>
      </c>
      <c r="N93" s="164">
        <v>3</v>
      </c>
      <c r="O93" s="164">
        <v>2.2000000000000002</v>
      </c>
      <c r="P93" s="164">
        <f t="shared" si="22"/>
        <v>12.399999999999999</v>
      </c>
      <c r="Q93" s="164">
        <f t="shared" si="23"/>
        <v>0.62</v>
      </c>
      <c r="R93" s="108">
        <f t="shared" si="14"/>
        <v>4</v>
      </c>
      <c r="S93" s="108">
        <f t="shared" si="15"/>
        <v>5.2</v>
      </c>
      <c r="T93" s="108">
        <f t="shared" si="16"/>
        <v>5</v>
      </c>
      <c r="U93" s="108">
        <f t="shared" si="17"/>
        <v>5</v>
      </c>
      <c r="V93" s="108">
        <f t="shared" si="18"/>
        <v>4.2</v>
      </c>
      <c r="W93" s="26">
        <f t="shared" si="20"/>
        <v>23.4</v>
      </c>
      <c r="X93" s="162">
        <f t="shared" si="21"/>
        <v>4.68</v>
      </c>
      <c r="Y93" s="128">
        <v>6</v>
      </c>
      <c r="Z93" s="112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3"/>
    </row>
    <row r="94" spans="1:44" s="111" customFormat="1" x14ac:dyDescent="0.3">
      <c r="A94" s="161">
        <v>88</v>
      </c>
      <c r="B94" s="121">
        <v>671288</v>
      </c>
      <c r="C94" s="122" t="s">
        <v>195</v>
      </c>
      <c r="D94" s="163">
        <v>0</v>
      </c>
      <c r="E94" s="163">
        <v>0</v>
      </c>
      <c r="F94" s="163">
        <v>0</v>
      </c>
      <c r="G94" s="163">
        <v>0</v>
      </c>
      <c r="H94" s="163">
        <v>0</v>
      </c>
      <c r="I94" s="163">
        <f t="shared" si="24"/>
        <v>0</v>
      </c>
      <c r="J94" s="163">
        <f t="shared" si="25"/>
        <v>0</v>
      </c>
      <c r="K94" s="164"/>
      <c r="L94" s="164"/>
      <c r="M94" s="164"/>
      <c r="N94" s="164"/>
      <c r="O94" s="164"/>
      <c r="P94" s="164">
        <f t="shared" si="22"/>
        <v>0</v>
      </c>
      <c r="Q94" s="164">
        <f t="shared" si="23"/>
        <v>0</v>
      </c>
      <c r="R94" s="108">
        <f t="shared" si="14"/>
        <v>0</v>
      </c>
      <c r="S94" s="108">
        <f t="shared" si="15"/>
        <v>0</v>
      </c>
      <c r="T94" s="108">
        <f t="shared" si="16"/>
        <v>0</v>
      </c>
      <c r="U94" s="108">
        <f t="shared" si="17"/>
        <v>0</v>
      </c>
      <c r="V94" s="108">
        <f t="shared" si="18"/>
        <v>0</v>
      </c>
      <c r="W94" s="26">
        <f t="shared" si="20"/>
        <v>0</v>
      </c>
      <c r="X94" s="162">
        <f t="shared" si="21"/>
        <v>0</v>
      </c>
      <c r="Y94" s="128">
        <v>1</v>
      </c>
      <c r="Z94" s="112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3"/>
    </row>
    <row r="95" spans="1:44" s="111" customFormat="1" x14ac:dyDescent="0.3">
      <c r="A95" s="161">
        <v>89</v>
      </c>
      <c r="B95" s="121">
        <v>671289</v>
      </c>
      <c r="C95" s="122" t="s">
        <v>196</v>
      </c>
      <c r="D95" s="163">
        <v>10</v>
      </c>
      <c r="E95" s="163">
        <v>2</v>
      </c>
      <c r="F95" s="163">
        <v>14</v>
      </c>
      <c r="G95" s="163">
        <v>12</v>
      </c>
      <c r="H95" s="163">
        <v>11</v>
      </c>
      <c r="I95" s="163">
        <f t="shared" si="24"/>
        <v>49</v>
      </c>
      <c r="J95" s="163">
        <f t="shared" si="25"/>
        <v>7.35</v>
      </c>
      <c r="K95" s="164">
        <v>2.5</v>
      </c>
      <c r="L95" s="164">
        <v>3</v>
      </c>
      <c r="M95" s="164">
        <v>5</v>
      </c>
      <c r="N95" s="164">
        <v>4</v>
      </c>
      <c r="O95" s="164">
        <v>3</v>
      </c>
      <c r="P95" s="164">
        <f t="shared" si="22"/>
        <v>17.5</v>
      </c>
      <c r="Q95" s="164">
        <f t="shared" si="23"/>
        <v>0.875</v>
      </c>
      <c r="R95" s="108">
        <f t="shared" si="14"/>
        <v>12.5</v>
      </c>
      <c r="S95" s="108">
        <f t="shared" si="15"/>
        <v>5</v>
      </c>
      <c r="T95" s="108">
        <f t="shared" si="16"/>
        <v>19</v>
      </c>
      <c r="U95" s="108">
        <f t="shared" si="17"/>
        <v>16</v>
      </c>
      <c r="V95" s="108">
        <f t="shared" si="18"/>
        <v>14</v>
      </c>
      <c r="W95" s="26">
        <f t="shared" si="20"/>
        <v>66.5</v>
      </c>
      <c r="X95" s="162">
        <f t="shared" si="21"/>
        <v>13.3</v>
      </c>
      <c r="Y95" s="128">
        <v>42</v>
      </c>
      <c r="Z95" s="112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3"/>
    </row>
    <row r="96" spans="1:44" s="111" customFormat="1" x14ac:dyDescent="0.3">
      <c r="A96" s="161">
        <v>90</v>
      </c>
      <c r="B96" s="121">
        <v>671290</v>
      </c>
      <c r="C96" s="122" t="s">
        <v>197</v>
      </c>
      <c r="D96" s="163">
        <v>2</v>
      </c>
      <c r="E96" s="163">
        <v>3</v>
      </c>
      <c r="F96" s="163">
        <v>1</v>
      </c>
      <c r="G96" s="163">
        <v>2</v>
      </c>
      <c r="H96" s="163">
        <v>1</v>
      </c>
      <c r="I96" s="163">
        <f t="shared" si="24"/>
        <v>9</v>
      </c>
      <c r="J96" s="163">
        <f t="shared" si="25"/>
        <v>1.3499999999999999</v>
      </c>
      <c r="K96" s="164">
        <v>3</v>
      </c>
      <c r="L96" s="164">
        <v>2.5</v>
      </c>
      <c r="M96" s="164">
        <v>2.2000000000000002</v>
      </c>
      <c r="N96" s="164">
        <v>3</v>
      </c>
      <c r="O96" s="164">
        <v>2</v>
      </c>
      <c r="P96" s="164">
        <v>1</v>
      </c>
      <c r="Q96" s="164">
        <v>2</v>
      </c>
      <c r="R96" s="108">
        <f t="shared" si="14"/>
        <v>5</v>
      </c>
      <c r="S96" s="108">
        <f t="shared" si="15"/>
        <v>5.5</v>
      </c>
      <c r="T96" s="108">
        <f t="shared" si="16"/>
        <v>3.2</v>
      </c>
      <c r="U96" s="108">
        <f t="shared" si="17"/>
        <v>5</v>
      </c>
      <c r="V96" s="108">
        <f t="shared" si="18"/>
        <v>3</v>
      </c>
      <c r="W96" s="26">
        <f t="shared" si="20"/>
        <v>10</v>
      </c>
      <c r="X96" s="162">
        <f t="shared" si="21"/>
        <v>2</v>
      </c>
      <c r="Y96" s="128">
        <v>14</v>
      </c>
      <c r="Z96" s="112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3"/>
    </row>
    <row r="97" spans="1:44" s="111" customFormat="1" x14ac:dyDescent="0.3">
      <c r="A97" s="161">
        <v>91</v>
      </c>
      <c r="B97" s="121">
        <v>671291</v>
      </c>
      <c r="C97" s="122" t="s">
        <v>198</v>
      </c>
      <c r="D97" s="163">
        <v>10</v>
      </c>
      <c r="E97" s="163">
        <v>11</v>
      </c>
      <c r="F97" s="163">
        <v>13</v>
      </c>
      <c r="G97" s="163">
        <v>11</v>
      </c>
      <c r="H97" s="163">
        <v>0</v>
      </c>
      <c r="I97" s="163">
        <f t="shared" si="24"/>
        <v>45</v>
      </c>
      <c r="J97" s="163">
        <f t="shared" si="25"/>
        <v>6.75</v>
      </c>
      <c r="K97" s="164">
        <v>4</v>
      </c>
      <c r="L97" s="164">
        <v>2.5</v>
      </c>
      <c r="M97" s="164">
        <v>4</v>
      </c>
      <c r="N97" s="164">
        <v>3.5</v>
      </c>
      <c r="O97" s="164">
        <v>2.5</v>
      </c>
      <c r="P97" s="164">
        <f t="shared" si="22"/>
        <v>16.5</v>
      </c>
      <c r="Q97" s="164">
        <f t="shared" si="23"/>
        <v>0.82500000000000007</v>
      </c>
      <c r="R97" s="108">
        <f t="shared" si="14"/>
        <v>14</v>
      </c>
      <c r="S97" s="108">
        <f t="shared" si="15"/>
        <v>13.5</v>
      </c>
      <c r="T97" s="108">
        <f t="shared" si="16"/>
        <v>17</v>
      </c>
      <c r="U97" s="108">
        <f t="shared" si="17"/>
        <v>14.5</v>
      </c>
      <c r="V97" s="108">
        <f t="shared" si="18"/>
        <v>2.5</v>
      </c>
      <c r="W97" s="26">
        <f t="shared" si="20"/>
        <v>61.5</v>
      </c>
      <c r="X97" s="162">
        <f t="shared" si="21"/>
        <v>12.3</v>
      </c>
      <c r="Y97" s="128">
        <v>41</v>
      </c>
      <c r="Z97" s="112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3"/>
    </row>
    <row r="98" spans="1:44" s="111" customFormat="1" x14ac:dyDescent="0.3">
      <c r="A98" s="161">
        <v>92</v>
      </c>
      <c r="B98" s="121">
        <v>671292</v>
      </c>
      <c r="C98" s="122" t="s">
        <v>199</v>
      </c>
      <c r="D98" s="163">
        <v>0</v>
      </c>
      <c r="E98" s="163">
        <v>2</v>
      </c>
      <c r="F98" s="163">
        <v>0</v>
      </c>
      <c r="G98" s="163">
        <v>1</v>
      </c>
      <c r="H98" s="163">
        <v>1</v>
      </c>
      <c r="I98" s="163">
        <f t="shared" si="24"/>
        <v>4</v>
      </c>
      <c r="J98" s="163">
        <f t="shared" si="25"/>
        <v>0.6</v>
      </c>
      <c r="K98" s="164">
        <v>0</v>
      </c>
      <c r="L98" s="164">
        <v>1</v>
      </c>
      <c r="M98" s="164">
        <v>2</v>
      </c>
      <c r="N98" s="164">
        <v>1</v>
      </c>
      <c r="O98" s="164">
        <v>2.5</v>
      </c>
      <c r="P98" s="164">
        <f t="shared" si="22"/>
        <v>6.5</v>
      </c>
      <c r="Q98" s="164">
        <f t="shared" si="23"/>
        <v>0.32500000000000001</v>
      </c>
      <c r="R98" s="108">
        <f t="shared" si="14"/>
        <v>0</v>
      </c>
      <c r="S98" s="108">
        <f t="shared" si="15"/>
        <v>3</v>
      </c>
      <c r="T98" s="108">
        <f t="shared" si="16"/>
        <v>2</v>
      </c>
      <c r="U98" s="108">
        <f t="shared" si="17"/>
        <v>2</v>
      </c>
      <c r="V98" s="108">
        <f t="shared" si="18"/>
        <v>3.5</v>
      </c>
      <c r="W98" s="26">
        <f t="shared" si="20"/>
        <v>10.5</v>
      </c>
      <c r="X98" s="162">
        <f t="shared" si="21"/>
        <v>2.1</v>
      </c>
      <c r="Y98" s="128">
        <v>4</v>
      </c>
      <c r="Z98" s="112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3"/>
    </row>
    <row r="99" spans="1:44" s="111" customFormat="1" x14ac:dyDescent="0.3">
      <c r="A99" s="161">
        <v>93</v>
      </c>
      <c r="B99" s="121">
        <v>671293</v>
      </c>
      <c r="C99" s="122" t="s">
        <v>200</v>
      </c>
      <c r="D99" s="163">
        <v>2</v>
      </c>
      <c r="E99" s="163">
        <v>5</v>
      </c>
      <c r="F99" s="163">
        <v>6</v>
      </c>
      <c r="G99" s="163">
        <v>8</v>
      </c>
      <c r="H99" s="163">
        <v>7</v>
      </c>
      <c r="I99" s="163">
        <f t="shared" si="24"/>
        <v>28</v>
      </c>
      <c r="J99" s="163">
        <f t="shared" si="25"/>
        <v>4.2</v>
      </c>
      <c r="K99" s="164">
        <v>2.5</v>
      </c>
      <c r="L99" s="164">
        <v>3</v>
      </c>
      <c r="M99" s="164">
        <v>2</v>
      </c>
      <c r="N99" s="164">
        <v>2</v>
      </c>
      <c r="O99" s="164">
        <v>2.5</v>
      </c>
      <c r="P99" s="164">
        <f t="shared" si="22"/>
        <v>12</v>
      </c>
      <c r="Q99" s="164">
        <f t="shared" si="23"/>
        <v>0.60000000000000009</v>
      </c>
      <c r="R99" s="108">
        <f t="shared" si="14"/>
        <v>4.5</v>
      </c>
      <c r="S99" s="108">
        <f t="shared" si="15"/>
        <v>8</v>
      </c>
      <c r="T99" s="108">
        <f t="shared" si="16"/>
        <v>8</v>
      </c>
      <c r="U99" s="108">
        <f t="shared" si="17"/>
        <v>10</v>
      </c>
      <c r="V99" s="108">
        <f t="shared" si="18"/>
        <v>9.5</v>
      </c>
      <c r="W99" s="26">
        <f t="shared" si="20"/>
        <v>40</v>
      </c>
      <c r="X99" s="162">
        <f t="shared" si="21"/>
        <v>8</v>
      </c>
      <c r="Y99" s="128">
        <v>18</v>
      </c>
      <c r="Z99" s="112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3"/>
    </row>
    <row r="100" spans="1:44" s="111" customFormat="1" x14ac:dyDescent="0.3">
      <c r="A100" s="161">
        <v>94</v>
      </c>
      <c r="B100" s="121">
        <v>671294</v>
      </c>
      <c r="C100" s="122" t="s">
        <v>201</v>
      </c>
      <c r="D100" s="163">
        <v>8</v>
      </c>
      <c r="E100" s="163">
        <v>9</v>
      </c>
      <c r="F100" s="163">
        <v>7</v>
      </c>
      <c r="G100" s="163">
        <v>8</v>
      </c>
      <c r="H100" s="163">
        <v>6</v>
      </c>
      <c r="I100" s="163">
        <f t="shared" si="24"/>
        <v>38</v>
      </c>
      <c r="J100" s="163">
        <f t="shared" si="25"/>
        <v>5.7</v>
      </c>
      <c r="K100" s="164">
        <v>2</v>
      </c>
      <c r="L100" s="164">
        <v>3</v>
      </c>
      <c r="M100" s="164">
        <v>2.5</v>
      </c>
      <c r="N100" s="164">
        <v>4</v>
      </c>
      <c r="O100" s="164">
        <v>3</v>
      </c>
      <c r="P100" s="164">
        <f t="shared" si="22"/>
        <v>14.5</v>
      </c>
      <c r="Q100" s="164">
        <f t="shared" si="23"/>
        <v>0.72500000000000009</v>
      </c>
      <c r="R100" s="108">
        <f t="shared" si="14"/>
        <v>10</v>
      </c>
      <c r="S100" s="108">
        <f t="shared" si="15"/>
        <v>12</v>
      </c>
      <c r="T100" s="108">
        <f t="shared" si="16"/>
        <v>9.5</v>
      </c>
      <c r="U100" s="108">
        <f t="shared" si="17"/>
        <v>12</v>
      </c>
      <c r="V100" s="108">
        <f t="shared" si="18"/>
        <v>9</v>
      </c>
      <c r="W100" s="26">
        <f t="shared" si="20"/>
        <v>52.5</v>
      </c>
      <c r="X100" s="162">
        <f t="shared" si="21"/>
        <v>10.5</v>
      </c>
      <c r="Y100" s="128">
        <v>11</v>
      </c>
      <c r="Z100" s="112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3"/>
    </row>
    <row r="101" spans="1:44" s="111" customFormat="1" x14ac:dyDescent="0.3">
      <c r="A101" s="161">
        <v>95</v>
      </c>
      <c r="B101" s="121">
        <v>671295</v>
      </c>
      <c r="C101" s="122" t="s">
        <v>202</v>
      </c>
      <c r="D101" s="163">
        <v>10</v>
      </c>
      <c r="E101" s="163">
        <v>12</v>
      </c>
      <c r="F101" s="163">
        <v>11</v>
      </c>
      <c r="G101" s="163">
        <v>10</v>
      </c>
      <c r="H101" s="163">
        <v>5.6</v>
      </c>
      <c r="I101" s="163">
        <f t="shared" si="24"/>
        <v>48.6</v>
      </c>
      <c r="J101" s="163">
        <f t="shared" si="25"/>
        <v>7.29</v>
      </c>
      <c r="K101" s="164">
        <v>4</v>
      </c>
      <c r="L101" s="164">
        <v>4.2</v>
      </c>
      <c r="M101" s="164">
        <v>3.5</v>
      </c>
      <c r="N101" s="164">
        <v>4</v>
      </c>
      <c r="O101" s="164">
        <v>3</v>
      </c>
      <c r="P101" s="164">
        <f t="shared" si="22"/>
        <v>18.7</v>
      </c>
      <c r="Q101" s="164">
        <f t="shared" si="23"/>
        <v>0.93500000000000005</v>
      </c>
      <c r="R101" s="108">
        <f t="shared" si="14"/>
        <v>14</v>
      </c>
      <c r="S101" s="108">
        <f t="shared" si="15"/>
        <v>16.2</v>
      </c>
      <c r="T101" s="108">
        <f t="shared" si="16"/>
        <v>14.5</v>
      </c>
      <c r="U101" s="108">
        <f t="shared" si="17"/>
        <v>14</v>
      </c>
      <c r="V101" s="108">
        <f t="shared" si="18"/>
        <v>8.6</v>
      </c>
      <c r="W101" s="26">
        <f t="shared" si="20"/>
        <v>67.3</v>
      </c>
      <c r="X101" s="162">
        <f t="shared" si="21"/>
        <v>13.46</v>
      </c>
      <c r="Y101" s="128">
        <v>30</v>
      </c>
      <c r="Z101" s="112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3"/>
    </row>
    <row r="102" spans="1:44" s="111" customFormat="1" x14ac:dyDescent="0.3">
      <c r="A102" s="161">
        <v>96</v>
      </c>
      <c r="B102" s="121">
        <v>671296</v>
      </c>
      <c r="C102" s="122" t="s">
        <v>203</v>
      </c>
      <c r="D102" s="163">
        <v>14</v>
      </c>
      <c r="E102" s="163">
        <v>10</v>
      </c>
      <c r="F102" s="163">
        <v>12</v>
      </c>
      <c r="G102" s="163">
        <v>13</v>
      </c>
      <c r="H102" s="163">
        <v>14</v>
      </c>
      <c r="I102" s="163">
        <f t="shared" si="24"/>
        <v>63</v>
      </c>
      <c r="J102" s="163">
        <f t="shared" si="25"/>
        <v>9.4499999999999993</v>
      </c>
      <c r="K102" s="164">
        <v>2</v>
      </c>
      <c r="L102" s="164">
        <v>2.5</v>
      </c>
      <c r="M102" s="164">
        <v>3</v>
      </c>
      <c r="N102" s="164">
        <v>2</v>
      </c>
      <c r="O102" s="164">
        <v>4</v>
      </c>
      <c r="P102" s="164">
        <f t="shared" si="22"/>
        <v>13.5</v>
      </c>
      <c r="Q102" s="164">
        <f t="shared" si="23"/>
        <v>0.67500000000000004</v>
      </c>
      <c r="R102" s="108">
        <f t="shared" si="14"/>
        <v>16</v>
      </c>
      <c r="S102" s="108">
        <f t="shared" si="15"/>
        <v>12.5</v>
      </c>
      <c r="T102" s="108">
        <f t="shared" si="16"/>
        <v>15</v>
      </c>
      <c r="U102" s="108">
        <f t="shared" si="17"/>
        <v>15</v>
      </c>
      <c r="V102" s="108">
        <f t="shared" si="18"/>
        <v>18</v>
      </c>
      <c r="W102" s="26">
        <f t="shared" si="20"/>
        <v>76.5</v>
      </c>
      <c r="X102" s="162">
        <f t="shared" si="21"/>
        <v>15.3</v>
      </c>
      <c r="Y102" s="128">
        <v>44</v>
      </c>
      <c r="Z102" s="112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3"/>
    </row>
    <row r="103" spans="1:44" s="111" customFormat="1" x14ac:dyDescent="0.3">
      <c r="A103" s="161">
        <v>97</v>
      </c>
      <c r="B103" s="121">
        <v>671297</v>
      </c>
      <c r="C103" s="122" t="s">
        <v>204</v>
      </c>
      <c r="D103" s="163">
        <v>10</v>
      </c>
      <c r="E103" s="163">
        <v>9</v>
      </c>
      <c r="F103" s="163">
        <v>8</v>
      </c>
      <c r="G103" s="163">
        <v>6</v>
      </c>
      <c r="H103" s="163">
        <v>11</v>
      </c>
      <c r="I103" s="163">
        <f t="shared" si="24"/>
        <v>44</v>
      </c>
      <c r="J103" s="163">
        <f t="shared" si="25"/>
        <v>6.6</v>
      </c>
      <c r="K103" s="164">
        <v>3.5</v>
      </c>
      <c r="L103" s="164">
        <v>2</v>
      </c>
      <c r="M103" s="164">
        <v>4</v>
      </c>
      <c r="N103" s="164">
        <v>3.5</v>
      </c>
      <c r="O103" s="164">
        <v>3</v>
      </c>
      <c r="P103" s="164">
        <f t="shared" si="22"/>
        <v>16</v>
      </c>
      <c r="Q103" s="164">
        <f t="shared" si="23"/>
        <v>0.8</v>
      </c>
      <c r="R103" s="108">
        <f t="shared" si="14"/>
        <v>13.5</v>
      </c>
      <c r="S103" s="108">
        <f t="shared" si="15"/>
        <v>11</v>
      </c>
      <c r="T103" s="108">
        <f t="shared" si="16"/>
        <v>12</v>
      </c>
      <c r="U103" s="108">
        <f t="shared" si="17"/>
        <v>9.5</v>
      </c>
      <c r="V103" s="108">
        <f t="shared" si="18"/>
        <v>14</v>
      </c>
      <c r="W103" s="26">
        <f t="shared" si="20"/>
        <v>60</v>
      </c>
      <c r="X103" s="162">
        <f t="shared" si="21"/>
        <v>12</v>
      </c>
      <c r="Y103" s="128">
        <v>22</v>
      </c>
      <c r="Z103" s="112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3"/>
    </row>
    <row r="104" spans="1:44" s="111" customFormat="1" x14ac:dyDescent="0.3">
      <c r="A104" s="161">
        <v>98</v>
      </c>
      <c r="B104" s="121">
        <v>671298</v>
      </c>
      <c r="C104" s="122" t="s">
        <v>205</v>
      </c>
      <c r="D104" s="163">
        <v>6</v>
      </c>
      <c r="E104" s="163">
        <v>8</v>
      </c>
      <c r="F104" s="163">
        <v>9</v>
      </c>
      <c r="G104" s="163">
        <v>5</v>
      </c>
      <c r="H104" s="163">
        <v>8</v>
      </c>
      <c r="I104" s="163">
        <f t="shared" si="24"/>
        <v>36</v>
      </c>
      <c r="J104" s="163">
        <f t="shared" si="25"/>
        <v>5.3999999999999995</v>
      </c>
      <c r="K104" s="164">
        <v>3</v>
      </c>
      <c r="L104" s="164">
        <v>2</v>
      </c>
      <c r="M104" s="164">
        <v>3</v>
      </c>
      <c r="N104" s="164">
        <v>2.5</v>
      </c>
      <c r="O104" s="164">
        <v>3</v>
      </c>
      <c r="P104" s="164">
        <f t="shared" si="22"/>
        <v>13.5</v>
      </c>
      <c r="Q104" s="164">
        <f t="shared" si="23"/>
        <v>0.67500000000000004</v>
      </c>
      <c r="R104" s="108">
        <f t="shared" si="14"/>
        <v>9</v>
      </c>
      <c r="S104" s="108">
        <f t="shared" si="15"/>
        <v>10</v>
      </c>
      <c r="T104" s="108">
        <f t="shared" si="16"/>
        <v>12</v>
      </c>
      <c r="U104" s="108">
        <f t="shared" si="17"/>
        <v>7.5</v>
      </c>
      <c r="V104" s="108">
        <f t="shared" si="18"/>
        <v>11</v>
      </c>
      <c r="W104" s="26">
        <f t="shared" si="20"/>
        <v>49.5</v>
      </c>
      <c r="X104" s="162">
        <f t="shared" si="21"/>
        <v>9.9</v>
      </c>
      <c r="Y104" s="128">
        <v>12</v>
      </c>
      <c r="Z104" s="112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3"/>
    </row>
    <row r="105" spans="1:44" s="111" customFormat="1" x14ac:dyDescent="0.3">
      <c r="A105" s="161">
        <v>99</v>
      </c>
      <c r="B105" s="121">
        <v>671299</v>
      </c>
      <c r="C105" s="122" t="s">
        <v>206</v>
      </c>
      <c r="D105" s="163">
        <v>10</v>
      </c>
      <c r="E105" s="163">
        <v>5</v>
      </c>
      <c r="F105" s="163">
        <v>8</v>
      </c>
      <c r="G105" s="163">
        <v>9</v>
      </c>
      <c r="H105" s="163">
        <v>8</v>
      </c>
      <c r="I105" s="163">
        <f t="shared" si="24"/>
        <v>40</v>
      </c>
      <c r="J105" s="163">
        <f t="shared" si="25"/>
        <v>6</v>
      </c>
      <c r="K105" s="164">
        <v>6</v>
      </c>
      <c r="L105" s="164">
        <v>4</v>
      </c>
      <c r="M105" s="164">
        <v>2.5</v>
      </c>
      <c r="N105" s="164">
        <v>3</v>
      </c>
      <c r="O105" s="164">
        <v>4</v>
      </c>
      <c r="P105" s="164">
        <f t="shared" si="22"/>
        <v>19.5</v>
      </c>
      <c r="Q105" s="164">
        <f t="shared" si="23"/>
        <v>0.97500000000000009</v>
      </c>
      <c r="R105" s="108">
        <f t="shared" si="14"/>
        <v>16</v>
      </c>
      <c r="S105" s="108">
        <f t="shared" si="15"/>
        <v>9</v>
      </c>
      <c r="T105" s="108">
        <f t="shared" si="16"/>
        <v>10.5</v>
      </c>
      <c r="U105" s="108">
        <f t="shared" si="17"/>
        <v>12</v>
      </c>
      <c r="V105" s="108">
        <f t="shared" si="18"/>
        <v>12</v>
      </c>
      <c r="W105" s="26">
        <f t="shared" si="20"/>
        <v>59.5</v>
      </c>
      <c r="X105" s="162">
        <f t="shared" si="21"/>
        <v>11.9</v>
      </c>
      <c r="Y105" s="128">
        <v>26</v>
      </c>
      <c r="Z105" s="112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3"/>
    </row>
    <row r="106" spans="1:44" s="111" customFormat="1" x14ac:dyDescent="0.3">
      <c r="A106" s="161">
        <v>100</v>
      </c>
      <c r="B106" s="121">
        <v>671300</v>
      </c>
      <c r="C106" s="122" t="s">
        <v>207</v>
      </c>
      <c r="D106" s="163">
        <v>6</v>
      </c>
      <c r="E106" s="163">
        <v>4</v>
      </c>
      <c r="F106" s="163">
        <v>8</v>
      </c>
      <c r="G106" s="163">
        <v>9</v>
      </c>
      <c r="H106" s="163">
        <v>11</v>
      </c>
      <c r="I106" s="163">
        <f t="shared" si="24"/>
        <v>38</v>
      </c>
      <c r="J106" s="163">
        <f t="shared" si="25"/>
        <v>5.7</v>
      </c>
      <c r="K106" s="164">
        <v>4</v>
      </c>
      <c r="L106" s="164">
        <v>4.2</v>
      </c>
      <c r="M106" s="164">
        <v>3</v>
      </c>
      <c r="N106" s="164">
        <v>3.2</v>
      </c>
      <c r="O106" s="164">
        <v>4</v>
      </c>
      <c r="P106" s="164">
        <f t="shared" si="22"/>
        <v>18.399999999999999</v>
      </c>
      <c r="Q106" s="164">
        <f t="shared" si="23"/>
        <v>0.91999999999999993</v>
      </c>
      <c r="R106" s="108">
        <f t="shared" si="14"/>
        <v>10</v>
      </c>
      <c r="S106" s="108">
        <f t="shared" si="15"/>
        <v>8.1999999999999993</v>
      </c>
      <c r="T106" s="108">
        <f t="shared" si="16"/>
        <v>11</v>
      </c>
      <c r="U106" s="108">
        <f t="shared" si="17"/>
        <v>12.2</v>
      </c>
      <c r="V106" s="108">
        <f t="shared" si="18"/>
        <v>15</v>
      </c>
      <c r="W106" s="26">
        <f t="shared" si="20"/>
        <v>56.4</v>
      </c>
      <c r="X106" s="162">
        <f t="shared" si="21"/>
        <v>11.280000000000001</v>
      </c>
      <c r="Y106" s="128">
        <v>32</v>
      </c>
      <c r="Z106" s="112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3"/>
    </row>
    <row r="107" spans="1:44" s="111" customFormat="1" x14ac:dyDescent="0.3">
      <c r="A107" s="161">
        <v>101</v>
      </c>
      <c r="B107" s="121">
        <v>671301</v>
      </c>
      <c r="C107" s="122" t="s">
        <v>208</v>
      </c>
      <c r="D107" s="163">
        <v>10</v>
      </c>
      <c r="E107" s="163">
        <v>12</v>
      </c>
      <c r="F107" s="163">
        <v>6</v>
      </c>
      <c r="G107" s="163">
        <v>4</v>
      </c>
      <c r="H107" s="163">
        <v>8</v>
      </c>
      <c r="I107" s="163">
        <f t="shared" si="24"/>
        <v>40</v>
      </c>
      <c r="J107" s="163">
        <f t="shared" si="25"/>
        <v>6</v>
      </c>
      <c r="K107" s="164">
        <v>3.2</v>
      </c>
      <c r="L107" s="164">
        <v>4</v>
      </c>
      <c r="M107" s="164">
        <v>4</v>
      </c>
      <c r="N107" s="164">
        <v>4.5</v>
      </c>
      <c r="O107" s="164">
        <v>3</v>
      </c>
      <c r="P107" s="164">
        <f t="shared" si="22"/>
        <v>18.7</v>
      </c>
      <c r="Q107" s="164">
        <f t="shared" si="23"/>
        <v>0.93500000000000005</v>
      </c>
      <c r="R107" s="108">
        <f t="shared" si="14"/>
        <v>13.2</v>
      </c>
      <c r="S107" s="108">
        <f t="shared" si="15"/>
        <v>16</v>
      </c>
      <c r="T107" s="108">
        <f t="shared" si="16"/>
        <v>10</v>
      </c>
      <c r="U107" s="108">
        <f t="shared" si="17"/>
        <v>8.5</v>
      </c>
      <c r="V107" s="108">
        <f t="shared" si="18"/>
        <v>11</v>
      </c>
      <c r="W107" s="26">
        <f t="shared" si="20"/>
        <v>58.7</v>
      </c>
      <c r="X107" s="162">
        <f t="shared" si="21"/>
        <v>11.740000000000002</v>
      </c>
      <c r="Y107" s="128">
        <v>29</v>
      </c>
      <c r="Z107" s="112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3"/>
    </row>
    <row r="108" spans="1:44" s="111" customFormat="1" x14ac:dyDescent="0.3">
      <c r="A108" s="161">
        <v>102</v>
      </c>
      <c r="B108" s="121">
        <v>671302</v>
      </c>
      <c r="C108" s="122" t="s">
        <v>209</v>
      </c>
      <c r="D108" s="163">
        <v>12</v>
      </c>
      <c r="E108" s="163">
        <v>14</v>
      </c>
      <c r="F108" s="163">
        <v>13</v>
      </c>
      <c r="G108" s="163">
        <v>12</v>
      </c>
      <c r="H108" s="163">
        <v>10</v>
      </c>
      <c r="I108" s="163">
        <f t="shared" si="24"/>
        <v>61</v>
      </c>
      <c r="J108" s="163">
        <f t="shared" si="25"/>
        <v>9.15</v>
      </c>
      <c r="K108" s="164">
        <v>3.2</v>
      </c>
      <c r="L108" s="164">
        <v>4</v>
      </c>
      <c r="M108" s="164">
        <v>4.2</v>
      </c>
      <c r="N108" s="164">
        <v>2.5</v>
      </c>
      <c r="O108" s="164">
        <v>3</v>
      </c>
      <c r="P108" s="164">
        <f t="shared" si="22"/>
        <v>16.899999999999999</v>
      </c>
      <c r="Q108" s="164">
        <f t="shared" si="23"/>
        <v>0.84499999999999997</v>
      </c>
      <c r="R108" s="108">
        <f t="shared" si="14"/>
        <v>15.2</v>
      </c>
      <c r="S108" s="108">
        <f t="shared" si="15"/>
        <v>18</v>
      </c>
      <c r="T108" s="108">
        <f t="shared" si="16"/>
        <v>17.2</v>
      </c>
      <c r="U108" s="108">
        <f t="shared" si="17"/>
        <v>14.5</v>
      </c>
      <c r="V108" s="108">
        <f t="shared" si="18"/>
        <v>13</v>
      </c>
      <c r="W108" s="26">
        <f t="shared" si="20"/>
        <v>77.900000000000006</v>
      </c>
      <c r="X108" s="162">
        <f t="shared" si="21"/>
        <v>15.580000000000002</v>
      </c>
      <c r="Y108" s="128">
        <v>60</v>
      </c>
      <c r="Z108" s="112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3"/>
    </row>
    <row r="109" spans="1:44" s="111" customFormat="1" x14ac:dyDescent="0.3">
      <c r="A109" s="161">
        <v>103</v>
      </c>
      <c r="B109" s="121">
        <v>671303</v>
      </c>
      <c r="C109" s="122" t="s">
        <v>210</v>
      </c>
      <c r="D109" s="163">
        <v>10</v>
      </c>
      <c r="E109" s="163">
        <v>3</v>
      </c>
      <c r="F109" s="163">
        <v>5</v>
      </c>
      <c r="G109" s="163">
        <v>6</v>
      </c>
      <c r="H109" s="163">
        <v>8</v>
      </c>
      <c r="I109" s="163">
        <f t="shared" si="24"/>
        <v>32</v>
      </c>
      <c r="J109" s="163">
        <f t="shared" si="25"/>
        <v>4.8</v>
      </c>
      <c r="K109" s="164">
        <v>4</v>
      </c>
      <c r="L109" s="164">
        <v>5</v>
      </c>
      <c r="M109" s="164">
        <v>4.3</v>
      </c>
      <c r="N109" s="164">
        <v>4</v>
      </c>
      <c r="O109" s="164">
        <v>3</v>
      </c>
      <c r="P109" s="164">
        <f t="shared" si="22"/>
        <v>20.3</v>
      </c>
      <c r="Q109" s="164">
        <f t="shared" si="23"/>
        <v>1.0150000000000001</v>
      </c>
      <c r="R109" s="108">
        <f t="shared" si="14"/>
        <v>14</v>
      </c>
      <c r="S109" s="108">
        <f t="shared" si="15"/>
        <v>8</v>
      </c>
      <c r="T109" s="108">
        <f t="shared" si="16"/>
        <v>9.3000000000000007</v>
      </c>
      <c r="U109" s="108">
        <f t="shared" si="17"/>
        <v>10</v>
      </c>
      <c r="V109" s="108">
        <f t="shared" si="18"/>
        <v>11</v>
      </c>
      <c r="W109" s="26">
        <f t="shared" si="20"/>
        <v>52.3</v>
      </c>
      <c r="X109" s="162">
        <f t="shared" si="21"/>
        <v>10.46</v>
      </c>
      <c r="Y109" s="128">
        <v>16</v>
      </c>
      <c r="Z109" s="112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3"/>
    </row>
    <row r="110" spans="1:44" s="111" customFormat="1" x14ac:dyDescent="0.3">
      <c r="A110" s="161">
        <v>104</v>
      </c>
      <c r="B110" s="121">
        <v>671304</v>
      </c>
      <c r="C110" s="122" t="s">
        <v>211</v>
      </c>
      <c r="D110" s="163">
        <v>10</v>
      </c>
      <c r="E110" s="163">
        <v>14</v>
      </c>
      <c r="F110" s="163">
        <v>13</v>
      </c>
      <c r="G110" s="163">
        <v>10</v>
      </c>
      <c r="H110" s="163">
        <v>11</v>
      </c>
      <c r="I110" s="163">
        <f t="shared" si="24"/>
        <v>58</v>
      </c>
      <c r="J110" s="163">
        <f t="shared" si="25"/>
        <v>8.6999999999999993</v>
      </c>
      <c r="K110" s="164">
        <v>2.2000000000000002</v>
      </c>
      <c r="L110" s="164">
        <v>4</v>
      </c>
      <c r="M110" s="164">
        <v>4</v>
      </c>
      <c r="N110" s="164">
        <v>3.5</v>
      </c>
      <c r="O110" s="164">
        <v>4</v>
      </c>
      <c r="P110" s="164">
        <f t="shared" si="22"/>
        <v>17.7</v>
      </c>
      <c r="Q110" s="164">
        <f t="shared" si="23"/>
        <v>0.88500000000000001</v>
      </c>
      <c r="R110" s="108">
        <f t="shared" si="14"/>
        <v>12.2</v>
      </c>
      <c r="S110" s="108">
        <f t="shared" si="15"/>
        <v>18</v>
      </c>
      <c r="T110" s="108">
        <f t="shared" si="16"/>
        <v>17</v>
      </c>
      <c r="U110" s="108">
        <f t="shared" si="17"/>
        <v>13.5</v>
      </c>
      <c r="V110" s="108">
        <f t="shared" si="18"/>
        <v>15</v>
      </c>
      <c r="W110" s="26">
        <f t="shared" si="20"/>
        <v>75.7</v>
      </c>
      <c r="X110" s="162">
        <f t="shared" si="21"/>
        <v>15.14</v>
      </c>
      <c r="Y110" s="128">
        <v>41</v>
      </c>
      <c r="Z110" s="112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3"/>
    </row>
    <row r="111" spans="1:44" s="111" customFormat="1" x14ac:dyDescent="0.3">
      <c r="A111" s="161">
        <v>105</v>
      </c>
      <c r="B111" s="121">
        <v>671305</v>
      </c>
      <c r="C111" s="122" t="s">
        <v>212</v>
      </c>
      <c r="D111" s="163">
        <v>6</v>
      </c>
      <c r="E111" s="163">
        <v>9</v>
      </c>
      <c r="F111" s="163">
        <v>8</v>
      </c>
      <c r="G111" s="163">
        <v>6.5</v>
      </c>
      <c r="H111" s="163">
        <v>8</v>
      </c>
      <c r="I111" s="163">
        <f t="shared" si="24"/>
        <v>37.5</v>
      </c>
      <c r="J111" s="163">
        <f t="shared" si="25"/>
        <v>5.625</v>
      </c>
      <c r="K111" s="164">
        <v>3.5</v>
      </c>
      <c r="L111" s="164">
        <v>3</v>
      </c>
      <c r="M111" s="164">
        <v>4</v>
      </c>
      <c r="N111" s="164">
        <v>2.5</v>
      </c>
      <c r="O111" s="164">
        <v>3.5</v>
      </c>
      <c r="P111" s="164">
        <f t="shared" si="22"/>
        <v>16.5</v>
      </c>
      <c r="Q111" s="164">
        <f t="shared" si="23"/>
        <v>0.82500000000000007</v>
      </c>
      <c r="R111" s="108">
        <f t="shared" si="14"/>
        <v>9.5</v>
      </c>
      <c r="S111" s="108">
        <f t="shared" si="15"/>
        <v>12</v>
      </c>
      <c r="T111" s="108">
        <f t="shared" si="16"/>
        <v>12</v>
      </c>
      <c r="U111" s="108">
        <f t="shared" si="17"/>
        <v>9</v>
      </c>
      <c r="V111" s="108">
        <f t="shared" si="18"/>
        <v>11.5</v>
      </c>
      <c r="W111" s="26">
        <f t="shared" si="20"/>
        <v>54</v>
      </c>
      <c r="X111" s="162">
        <f t="shared" si="21"/>
        <v>10.8</v>
      </c>
      <c r="Y111" s="128">
        <v>16</v>
      </c>
      <c r="Z111" s="112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3"/>
    </row>
    <row r="112" spans="1:44" s="111" customFormat="1" x14ac:dyDescent="0.3">
      <c r="A112" s="161">
        <v>106</v>
      </c>
      <c r="B112" s="121">
        <v>671306</v>
      </c>
      <c r="C112" s="122" t="s">
        <v>213</v>
      </c>
      <c r="D112" s="163">
        <v>10</v>
      </c>
      <c r="E112" s="163">
        <v>14</v>
      </c>
      <c r="F112" s="163">
        <v>12</v>
      </c>
      <c r="G112" s="163">
        <v>10</v>
      </c>
      <c r="H112" s="163">
        <v>11</v>
      </c>
      <c r="I112" s="163">
        <f t="shared" si="24"/>
        <v>57</v>
      </c>
      <c r="J112" s="163">
        <f t="shared" si="25"/>
        <v>8.5499999999999989</v>
      </c>
      <c r="K112" s="164">
        <v>4.5</v>
      </c>
      <c r="L112" s="164">
        <v>3.5</v>
      </c>
      <c r="M112" s="164">
        <v>4</v>
      </c>
      <c r="N112" s="164">
        <v>3</v>
      </c>
      <c r="O112" s="164">
        <v>4</v>
      </c>
      <c r="P112" s="164">
        <f t="shared" si="22"/>
        <v>19</v>
      </c>
      <c r="Q112" s="164">
        <f t="shared" si="23"/>
        <v>0.95000000000000007</v>
      </c>
      <c r="R112" s="108">
        <f t="shared" si="14"/>
        <v>14.5</v>
      </c>
      <c r="S112" s="108">
        <f t="shared" si="15"/>
        <v>17.5</v>
      </c>
      <c r="T112" s="108">
        <f t="shared" si="16"/>
        <v>16</v>
      </c>
      <c r="U112" s="108">
        <f t="shared" si="17"/>
        <v>13</v>
      </c>
      <c r="V112" s="108">
        <f t="shared" si="18"/>
        <v>15</v>
      </c>
      <c r="W112" s="26">
        <f t="shared" si="20"/>
        <v>76</v>
      </c>
      <c r="X112" s="162">
        <f t="shared" si="21"/>
        <v>15.200000000000001</v>
      </c>
      <c r="Y112" s="128">
        <v>40</v>
      </c>
      <c r="Z112" s="112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3"/>
    </row>
    <row r="113" spans="1:44" s="111" customFormat="1" x14ac:dyDescent="0.3">
      <c r="A113" s="161">
        <v>107</v>
      </c>
      <c r="B113" s="121">
        <v>671307</v>
      </c>
      <c r="C113" s="122" t="s">
        <v>214</v>
      </c>
      <c r="D113" s="163">
        <v>6</v>
      </c>
      <c r="E113" s="163">
        <v>5</v>
      </c>
      <c r="F113" s="163">
        <v>8</v>
      </c>
      <c r="G113" s="163">
        <v>9</v>
      </c>
      <c r="H113" s="163">
        <v>6</v>
      </c>
      <c r="I113" s="163">
        <f t="shared" si="24"/>
        <v>34</v>
      </c>
      <c r="J113" s="163">
        <f t="shared" si="25"/>
        <v>5.0999999999999996</v>
      </c>
      <c r="K113" s="164">
        <v>3.2</v>
      </c>
      <c r="L113" s="164">
        <v>4</v>
      </c>
      <c r="M113" s="164">
        <v>2.5</v>
      </c>
      <c r="N113" s="164">
        <v>3</v>
      </c>
      <c r="O113" s="164">
        <v>4</v>
      </c>
      <c r="P113" s="164">
        <f t="shared" si="22"/>
        <v>16.7</v>
      </c>
      <c r="Q113" s="164">
        <f t="shared" si="23"/>
        <v>0.83499999999999996</v>
      </c>
      <c r="R113" s="108">
        <f t="shared" ref="R113:R176" si="26">D113+K113</f>
        <v>9.1999999999999993</v>
      </c>
      <c r="S113" s="108">
        <f t="shared" ref="S113:S176" si="27">E113+L113</f>
        <v>9</v>
      </c>
      <c r="T113" s="108">
        <f t="shared" ref="T113:T176" si="28">F113+M113</f>
        <v>10.5</v>
      </c>
      <c r="U113" s="108">
        <f t="shared" ref="U113:U176" si="29">G113+N113</f>
        <v>12</v>
      </c>
      <c r="V113" s="108">
        <f t="shared" ref="V113:V176" si="30">H113+O113</f>
        <v>10</v>
      </c>
      <c r="W113" s="26">
        <f t="shared" si="20"/>
        <v>50.7</v>
      </c>
      <c r="X113" s="162">
        <f t="shared" si="21"/>
        <v>10.14</v>
      </c>
      <c r="Y113" s="128">
        <v>10</v>
      </c>
      <c r="Z113" s="112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3"/>
    </row>
    <row r="114" spans="1:44" s="111" customFormat="1" x14ac:dyDescent="0.3">
      <c r="A114" s="161">
        <v>108</v>
      </c>
      <c r="B114" s="121">
        <v>671308</v>
      </c>
      <c r="C114" s="122" t="s">
        <v>215</v>
      </c>
      <c r="D114" s="163">
        <v>5.5</v>
      </c>
      <c r="E114" s="163">
        <v>5</v>
      </c>
      <c r="F114" s="163">
        <v>8</v>
      </c>
      <c r="G114" s="163">
        <v>9</v>
      </c>
      <c r="H114" s="163">
        <v>6</v>
      </c>
      <c r="I114" s="163">
        <f t="shared" si="24"/>
        <v>33.5</v>
      </c>
      <c r="J114" s="163">
        <f t="shared" si="25"/>
        <v>5.0249999999999995</v>
      </c>
      <c r="K114" s="164">
        <v>2.5</v>
      </c>
      <c r="L114" s="164">
        <v>4</v>
      </c>
      <c r="M114" s="164">
        <v>3</v>
      </c>
      <c r="N114" s="164">
        <v>2.5</v>
      </c>
      <c r="O114" s="164">
        <v>2</v>
      </c>
      <c r="P114" s="164">
        <f t="shared" si="22"/>
        <v>14</v>
      </c>
      <c r="Q114" s="164">
        <f t="shared" si="23"/>
        <v>0.70000000000000007</v>
      </c>
      <c r="R114" s="108">
        <f t="shared" si="26"/>
        <v>8</v>
      </c>
      <c r="S114" s="108">
        <f t="shared" si="27"/>
        <v>9</v>
      </c>
      <c r="T114" s="108">
        <f t="shared" si="28"/>
        <v>11</v>
      </c>
      <c r="U114" s="108">
        <f t="shared" si="29"/>
        <v>11.5</v>
      </c>
      <c r="V114" s="108">
        <f t="shared" si="30"/>
        <v>8</v>
      </c>
      <c r="W114" s="26">
        <f t="shared" si="20"/>
        <v>47.5</v>
      </c>
      <c r="X114" s="162">
        <f t="shared" si="21"/>
        <v>9.5</v>
      </c>
      <c r="Y114" s="128">
        <v>12</v>
      </c>
      <c r="Z114" s="112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3"/>
    </row>
    <row r="115" spans="1:44" s="111" customFormat="1" x14ac:dyDescent="0.3">
      <c r="A115" s="161">
        <v>109</v>
      </c>
      <c r="B115" s="121">
        <v>671309</v>
      </c>
      <c r="C115" s="122" t="s">
        <v>216</v>
      </c>
      <c r="D115" s="163">
        <v>4</v>
      </c>
      <c r="E115" s="163">
        <v>8</v>
      </c>
      <c r="F115" s="163">
        <v>9</v>
      </c>
      <c r="G115" s="163">
        <v>10</v>
      </c>
      <c r="H115" s="163">
        <v>2</v>
      </c>
      <c r="I115" s="163">
        <f t="shared" si="24"/>
        <v>33</v>
      </c>
      <c r="J115" s="163">
        <f t="shared" si="25"/>
        <v>4.95</v>
      </c>
      <c r="K115" s="164">
        <v>2.5</v>
      </c>
      <c r="L115" s="164">
        <v>3</v>
      </c>
      <c r="M115" s="164">
        <v>4</v>
      </c>
      <c r="N115" s="164">
        <v>4.2</v>
      </c>
      <c r="O115" s="164">
        <v>3</v>
      </c>
      <c r="P115" s="164">
        <f t="shared" si="22"/>
        <v>16.7</v>
      </c>
      <c r="Q115" s="164">
        <f t="shared" si="23"/>
        <v>0.83499999999999996</v>
      </c>
      <c r="R115" s="108">
        <f t="shared" si="26"/>
        <v>6.5</v>
      </c>
      <c r="S115" s="108">
        <f t="shared" si="27"/>
        <v>11</v>
      </c>
      <c r="T115" s="108">
        <f t="shared" si="28"/>
        <v>13</v>
      </c>
      <c r="U115" s="108">
        <f t="shared" si="29"/>
        <v>14.2</v>
      </c>
      <c r="V115" s="108">
        <f t="shared" si="30"/>
        <v>5</v>
      </c>
      <c r="W115" s="26">
        <f t="shared" si="20"/>
        <v>49.7</v>
      </c>
      <c r="X115" s="162">
        <f t="shared" si="21"/>
        <v>9.9400000000000013</v>
      </c>
      <c r="Y115" s="128">
        <v>23</v>
      </c>
      <c r="Z115" s="112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3"/>
    </row>
    <row r="116" spans="1:44" s="111" customFormat="1" x14ac:dyDescent="0.3">
      <c r="A116" s="161">
        <v>110</v>
      </c>
      <c r="B116" s="121">
        <v>671310</v>
      </c>
      <c r="C116" s="122" t="s">
        <v>217</v>
      </c>
      <c r="D116" s="163">
        <v>6</v>
      </c>
      <c r="E116" s="163">
        <v>5</v>
      </c>
      <c r="F116" s="163">
        <v>8</v>
      </c>
      <c r="G116" s="163">
        <v>9</v>
      </c>
      <c r="H116" s="163">
        <v>10</v>
      </c>
      <c r="I116" s="163">
        <f t="shared" si="24"/>
        <v>38</v>
      </c>
      <c r="J116" s="163">
        <f t="shared" si="25"/>
        <v>5.7</v>
      </c>
      <c r="K116" s="164">
        <v>3</v>
      </c>
      <c r="L116" s="164">
        <v>3.5</v>
      </c>
      <c r="M116" s="164">
        <v>3.5</v>
      </c>
      <c r="N116" s="164">
        <v>4</v>
      </c>
      <c r="O116" s="164">
        <v>2</v>
      </c>
      <c r="P116" s="164">
        <f t="shared" si="22"/>
        <v>16</v>
      </c>
      <c r="Q116" s="164">
        <f t="shared" si="23"/>
        <v>0.8</v>
      </c>
      <c r="R116" s="108">
        <f t="shared" si="26"/>
        <v>9</v>
      </c>
      <c r="S116" s="108">
        <f t="shared" si="27"/>
        <v>8.5</v>
      </c>
      <c r="T116" s="108">
        <f t="shared" si="28"/>
        <v>11.5</v>
      </c>
      <c r="U116" s="108">
        <f t="shared" si="29"/>
        <v>13</v>
      </c>
      <c r="V116" s="108">
        <f t="shared" si="30"/>
        <v>12</v>
      </c>
      <c r="W116" s="26">
        <f t="shared" si="20"/>
        <v>54</v>
      </c>
      <c r="X116" s="162">
        <f t="shared" si="21"/>
        <v>10.8</v>
      </c>
      <c r="Y116" s="128">
        <v>19</v>
      </c>
      <c r="Z116" s="112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3"/>
    </row>
    <row r="117" spans="1:44" s="111" customFormat="1" x14ac:dyDescent="0.3">
      <c r="A117" s="161">
        <v>111</v>
      </c>
      <c r="B117" s="121">
        <v>671311</v>
      </c>
      <c r="C117" s="122" t="s">
        <v>218</v>
      </c>
      <c r="D117" s="163">
        <v>10</v>
      </c>
      <c r="E117" s="163">
        <v>6</v>
      </c>
      <c r="F117" s="163">
        <v>9</v>
      </c>
      <c r="G117" s="163">
        <v>4.5</v>
      </c>
      <c r="H117" s="163">
        <v>2.5</v>
      </c>
      <c r="I117" s="163">
        <f t="shared" si="24"/>
        <v>32</v>
      </c>
      <c r="J117" s="163">
        <f t="shared" si="25"/>
        <v>4.8</v>
      </c>
      <c r="K117" s="164">
        <v>4</v>
      </c>
      <c r="L117" s="164">
        <v>2.5</v>
      </c>
      <c r="M117" s="164">
        <v>3.5</v>
      </c>
      <c r="N117" s="164">
        <v>3</v>
      </c>
      <c r="O117" s="164">
        <v>4</v>
      </c>
      <c r="P117" s="164">
        <f t="shared" si="22"/>
        <v>17</v>
      </c>
      <c r="Q117" s="164">
        <f t="shared" si="23"/>
        <v>0.85000000000000009</v>
      </c>
      <c r="R117" s="108">
        <f t="shared" si="26"/>
        <v>14</v>
      </c>
      <c r="S117" s="108">
        <f t="shared" si="27"/>
        <v>8.5</v>
      </c>
      <c r="T117" s="108">
        <f t="shared" si="28"/>
        <v>12.5</v>
      </c>
      <c r="U117" s="108">
        <f t="shared" si="29"/>
        <v>7.5</v>
      </c>
      <c r="V117" s="108">
        <f t="shared" si="30"/>
        <v>6.5</v>
      </c>
      <c r="W117" s="26">
        <f t="shared" si="20"/>
        <v>49</v>
      </c>
      <c r="X117" s="162">
        <f t="shared" si="21"/>
        <v>9.8000000000000007</v>
      </c>
      <c r="Y117" s="128">
        <v>17</v>
      </c>
      <c r="Z117" s="112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3"/>
    </row>
    <row r="118" spans="1:44" s="111" customFormat="1" x14ac:dyDescent="0.3">
      <c r="A118" s="161">
        <v>112</v>
      </c>
      <c r="B118" s="121">
        <v>671312</v>
      </c>
      <c r="C118" s="122" t="s">
        <v>219</v>
      </c>
      <c r="D118" s="163">
        <v>2.5</v>
      </c>
      <c r="E118" s="163">
        <v>6</v>
      </c>
      <c r="F118" s="163">
        <v>5</v>
      </c>
      <c r="G118" s="163">
        <v>8</v>
      </c>
      <c r="H118" s="163">
        <v>4</v>
      </c>
      <c r="I118" s="163">
        <f t="shared" si="24"/>
        <v>25.5</v>
      </c>
      <c r="J118" s="163">
        <f t="shared" si="25"/>
        <v>3.8249999999999997</v>
      </c>
      <c r="K118" s="164">
        <v>3</v>
      </c>
      <c r="L118" s="164">
        <v>4</v>
      </c>
      <c r="M118" s="164">
        <v>2.6</v>
      </c>
      <c r="N118" s="164">
        <v>4</v>
      </c>
      <c r="O118" s="164">
        <v>3</v>
      </c>
      <c r="P118" s="164">
        <f t="shared" si="22"/>
        <v>16.600000000000001</v>
      </c>
      <c r="Q118" s="164">
        <f t="shared" si="23"/>
        <v>0.83000000000000007</v>
      </c>
      <c r="R118" s="108">
        <f t="shared" si="26"/>
        <v>5.5</v>
      </c>
      <c r="S118" s="108">
        <f t="shared" si="27"/>
        <v>10</v>
      </c>
      <c r="T118" s="108">
        <f t="shared" si="28"/>
        <v>7.6</v>
      </c>
      <c r="U118" s="108">
        <f t="shared" si="29"/>
        <v>12</v>
      </c>
      <c r="V118" s="108">
        <f t="shared" si="30"/>
        <v>7</v>
      </c>
      <c r="W118" s="26">
        <f t="shared" si="20"/>
        <v>42.1</v>
      </c>
      <c r="X118" s="162">
        <f t="shared" si="21"/>
        <v>8.42</v>
      </c>
      <c r="Y118" s="128">
        <v>15</v>
      </c>
      <c r="Z118" s="112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3"/>
    </row>
    <row r="119" spans="1:44" s="111" customFormat="1" x14ac:dyDescent="0.3">
      <c r="A119" s="161">
        <v>113</v>
      </c>
      <c r="B119" s="121">
        <v>671313</v>
      </c>
      <c r="C119" s="122" t="s">
        <v>220</v>
      </c>
      <c r="D119" s="163">
        <v>6</v>
      </c>
      <c r="E119" s="163">
        <v>4</v>
      </c>
      <c r="F119" s="163">
        <v>4</v>
      </c>
      <c r="G119" s="163">
        <v>2.6</v>
      </c>
      <c r="H119" s="163">
        <v>2</v>
      </c>
      <c r="I119" s="163">
        <f t="shared" si="24"/>
        <v>18.600000000000001</v>
      </c>
      <c r="J119" s="163">
        <f t="shared" si="25"/>
        <v>2.79</v>
      </c>
      <c r="K119" s="164">
        <v>2.5</v>
      </c>
      <c r="L119" s="164">
        <v>3</v>
      </c>
      <c r="M119" s="164">
        <v>2.5</v>
      </c>
      <c r="N119" s="164">
        <v>3</v>
      </c>
      <c r="O119" s="164">
        <v>4</v>
      </c>
      <c r="P119" s="164">
        <f t="shared" si="22"/>
        <v>15</v>
      </c>
      <c r="Q119" s="164">
        <f t="shared" si="23"/>
        <v>0.75</v>
      </c>
      <c r="R119" s="108">
        <f t="shared" si="26"/>
        <v>8.5</v>
      </c>
      <c r="S119" s="108">
        <f t="shared" si="27"/>
        <v>7</v>
      </c>
      <c r="T119" s="108">
        <f t="shared" si="28"/>
        <v>6.5</v>
      </c>
      <c r="U119" s="108">
        <f t="shared" si="29"/>
        <v>5.6</v>
      </c>
      <c r="V119" s="108">
        <f t="shared" si="30"/>
        <v>6</v>
      </c>
      <c r="W119" s="26">
        <f t="shared" si="20"/>
        <v>33.6</v>
      </c>
      <c r="X119" s="162">
        <f t="shared" si="21"/>
        <v>6.7200000000000006</v>
      </c>
      <c r="Y119" s="128">
        <v>13</v>
      </c>
      <c r="Z119" s="112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3"/>
    </row>
    <row r="120" spans="1:44" s="111" customFormat="1" x14ac:dyDescent="0.3">
      <c r="A120" s="161">
        <v>114</v>
      </c>
      <c r="B120" s="121">
        <v>671314</v>
      </c>
      <c r="C120" s="122" t="s">
        <v>221</v>
      </c>
      <c r="D120" s="163">
        <v>10</v>
      </c>
      <c r="E120" s="163">
        <v>6</v>
      </c>
      <c r="F120" s="163">
        <v>8</v>
      </c>
      <c r="G120" s="163">
        <v>6</v>
      </c>
      <c r="H120" s="163">
        <v>8</v>
      </c>
      <c r="I120" s="163">
        <f t="shared" si="24"/>
        <v>38</v>
      </c>
      <c r="J120" s="163">
        <f t="shared" si="25"/>
        <v>5.7</v>
      </c>
      <c r="K120" s="164">
        <v>4</v>
      </c>
      <c r="L120" s="164">
        <v>4.5</v>
      </c>
      <c r="M120" s="164">
        <v>3</v>
      </c>
      <c r="N120" s="164">
        <v>4</v>
      </c>
      <c r="O120" s="164">
        <v>2.2000000000000002</v>
      </c>
      <c r="P120" s="164">
        <f t="shared" si="22"/>
        <v>17.7</v>
      </c>
      <c r="Q120" s="164">
        <f t="shared" si="23"/>
        <v>0.88500000000000001</v>
      </c>
      <c r="R120" s="108">
        <f t="shared" si="26"/>
        <v>14</v>
      </c>
      <c r="S120" s="108">
        <f t="shared" si="27"/>
        <v>10.5</v>
      </c>
      <c r="T120" s="108">
        <f t="shared" si="28"/>
        <v>11</v>
      </c>
      <c r="U120" s="108">
        <f t="shared" si="29"/>
        <v>10</v>
      </c>
      <c r="V120" s="108">
        <f t="shared" si="30"/>
        <v>10.199999999999999</v>
      </c>
      <c r="W120" s="26">
        <f t="shared" si="20"/>
        <v>55.7</v>
      </c>
      <c r="X120" s="162">
        <f t="shared" si="21"/>
        <v>11.14</v>
      </c>
      <c r="Y120" s="128">
        <v>34</v>
      </c>
      <c r="Z120" s="112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3"/>
    </row>
    <row r="121" spans="1:44" s="111" customFormat="1" x14ac:dyDescent="0.3">
      <c r="A121" s="161">
        <v>115</v>
      </c>
      <c r="B121" s="121">
        <v>671315</v>
      </c>
      <c r="C121" s="122" t="s">
        <v>222</v>
      </c>
      <c r="D121" s="163">
        <v>12</v>
      </c>
      <c r="E121" s="163">
        <v>9</v>
      </c>
      <c r="F121" s="163">
        <v>9.6</v>
      </c>
      <c r="G121" s="163">
        <v>8</v>
      </c>
      <c r="H121" s="163">
        <v>6</v>
      </c>
      <c r="I121" s="163">
        <f t="shared" si="24"/>
        <v>44.6</v>
      </c>
      <c r="J121" s="163">
        <f t="shared" si="25"/>
        <v>6.69</v>
      </c>
      <c r="K121" s="164">
        <v>3.5</v>
      </c>
      <c r="L121" s="164">
        <v>5</v>
      </c>
      <c r="M121" s="164">
        <v>4</v>
      </c>
      <c r="N121" s="164">
        <v>6</v>
      </c>
      <c r="O121" s="164">
        <v>2</v>
      </c>
      <c r="P121" s="164">
        <f t="shared" si="22"/>
        <v>20.5</v>
      </c>
      <c r="Q121" s="164">
        <f t="shared" si="23"/>
        <v>1.0250000000000001</v>
      </c>
      <c r="R121" s="108">
        <f t="shared" si="26"/>
        <v>15.5</v>
      </c>
      <c r="S121" s="108">
        <f t="shared" si="27"/>
        <v>14</v>
      </c>
      <c r="T121" s="108">
        <f t="shared" si="28"/>
        <v>13.6</v>
      </c>
      <c r="U121" s="108">
        <f t="shared" si="29"/>
        <v>14</v>
      </c>
      <c r="V121" s="108">
        <f t="shared" si="30"/>
        <v>8</v>
      </c>
      <c r="W121" s="26">
        <f t="shared" si="20"/>
        <v>65.099999999999994</v>
      </c>
      <c r="X121" s="162">
        <f t="shared" si="21"/>
        <v>13.02</v>
      </c>
      <c r="Y121" s="128">
        <v>34</v>
      </c>
      <c r="Z121" s="112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3"/>
    </row>
    <row r="122" spans="1:44" s="111" customFormat="1" x14ac:dyDescent="0.3">
      <c r="A122" s="161">
        <v>116</v>
      </c>
      <c r="B122" s="121">
        <v>671316</v>
      </c>
      <c r="C122" s="122" t="s">
        <v>223</v>
      </c>
      <c r="D122" s="163">
        <v>10</v>
      </c>
      <c r="E122" s="163">
        <v>12</v>
      </c>
      <c r="F122" s="163">
        <v>11</v>
      </c>
      <c r="G122" s="163">
        <v>10</v>
      </c>
      <c r="H122" s="163">
        <v>11</v>
      </c>
      <c r="I122" s="163">
        <f t="shared" si="24"/>
        <v>54</v>
      </c>
      <c r="J122" s="163">
        <f t="shared" si="25"/>
        <v>8.1</v>
      </c>
      <c r="K122" s="164">
        <v>5</v>
      </c>
      <c r="L122" s="164">
        <v>4</v>
      </c>
      <c r="M122" s="164">
        <v>3</v>
      </c>
      <c r="N122" s="164">
        <v>4</v>
      </c>
      <c r="O122" s="164">
        <v>2.5</v>
      </c>
      <c r="P122" s="164">
        <f t="shared" si="22"/>
        <v>18.5</v>
      </c>
      <c r="Q122" s="164">
        <f t="shared" si="23"/>
        <v>0.92500000000000004</v>
      </c>
      <c r="R122" s="108">
        <f t="shared" si="26"/>
        <v>15</v>
      </c>
      <c r="S122" s="108">
        <f t="shared" si="27"/>
        <v>16</v>
      </c>
      <c r="T122" s="108">
        <f t="shared" si="28"/>
        <v>14</v>
      </c>
      <c r="U122" s="108">
        <f t="shared" si="29"/>
        <v>14</v>
      </c>
      <c r="V122" s="108">
        <f t="shared" si="30"/>
        <v>13.5</v>
      </c>
      <c r="W122" s="26">
        <f t="shared" si="20"/>
        <v>72.5</v>
      </c>
      <c r="X122" s="162">
        <f t="shared" si="21"/>
        <v>14.5</v>
      </c>
      <c r="Y122" s="128">
        <v>35</v>
      </c>
      <c r="Z122" s="112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3"/>
    </row>
    <row r="123" spans="1:44" s="111" customFormat="1" x14ac:dyDescent="0.3">
      <c r="A123" s="161">
        <v>117</v>
      </c>
      <c r="B123" s="121">
        <v>671317</v>
      </c>
      <c r="C123" s="122" t="s">
        <v>224</v>
      </c>
      <c r="D123" s="163">
        <v>10</v>
      </c>
      <c r="E123" s="163">
        <v>12</v>
      </c>
      <c r="F123" s="163">
        <v>10</v>
      </c>
      <c r="G123" s="163">
        <v>14</v>
      </c>
      <c r="H123" s="163">
        <v>15</v>
      </c>
      <c r="I123" s="163">
        <f t="shared" si="24"/>
        <v>61</v>
      </c>
      <c r="J123" s="163">
        <f t="shared" si="25"/>
        <v>9.15</v>
      </c>
      <c r="K123" s="164">
        <v>4</v>
      </c>
      <c r="L123" s="164">
        <v>4.2</v>
      </c>
      <c r="M123" s="164">
        <v>3</v>
      </c>
      <c r="N123" s="164">
        <v>4</v>
      </c>
      <c r="O123" s="164">
        <v>3.5</v>
      </c>
      <c r="P123" s="164">
        <f t="shared" si="22"/>
        <v>18.7</v>
      </c>
      <c r="Q123" s="164">
        <f t="shared" si="23"/>
        <v>0.93500000000000005</v>
      </c>
      <c r="R123" s="108">
        <f t="shared" si="26"/>
        <v>14</v>
      </c>
      <c r="S123" s="108">
        <f t="shared" si="27"/>
        <v>16.2</v>
      </c>
      <c r="T123" s="108">
        <f t="shared" si="28"/>
        <v>13</v>
      </c>
      <c r="U123" s="108">
        <f t="shared" si="29"/>
        <v>18</v>
      </c>
      <c r="V123" s="108">
        <f t="shared" si="30"/>
        <v>18.5</v>
      </c>
      <c r="W123" s="26">
        <f t="shared" si="20"/>
        <v>79.7</v>
      </c>
      <c r="X123" s="162">
        <f t="shared" si="21"/>
        <v>15.940000000000001</v>
      </c>
      <c r="Y123" s="128">
        <v>31</v>
      </c>
      <c r="Z123" s="112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3"/>
    </row>
    <row r="124" spans="1:44" s="111" customFormat="1" x14ac:dyDescent="0.3">
      <c r="A124" s="161">
        <v>118</v>
      </c>
      <c r="B124" s="121">
        <v>671318</v>
      </c>
      <c r="C124" s="122" t="s">
        <v>225</v>
      </c>
      <c r="D124" s="163">
        <v>9</v>
      </c>
      <c r="E124" s="163">
        <v>8</v>
      </c>
      <c r="F124" s="163">
        <v>6</v>
      </c>
      <c r="G124" s="163">
        <v>8</v>
      </c>
      <c r="H124" s="163">
        <v>7</v>
      </c>
      <c r="I124" s="163">
        <f t="shared" si="24"/>
        <v>38</v>
      </c>
      <c r="J124" s="163">
        <f t="shared" si="25"/>
        <v>5.7</v>
      </c>
      <c r="K124" s="164">
        <v>4</v>
      </c>
      <c r="L124" s="164">
        <v>4.2</v>
      </c>
      <c r="M124" s="164">
        <v>3</v>
      </c>
      <c r="N124" s="164">
        <v>3.5</v>
      </c>
      <c r="O124" s="164">
        <v>4</v>
      </c>
      <c r="P124" s="164">
        <f t="shared" si="22"/>
        <v>18.7</v>
      </c>
      <c r="Q124" s="164">
        <f t="shared" si="23"/>
        <v>0.93500000000000005</v>
      </c>
      <c r="R124" s="108">
        <f t="shared" si="26"/>
        <v>13</v>
      </c>
      <c r="S124" s="108">
        <f t="shared" si="27"/>
        <v>12.2</v>
      </c>
      <c r="T124" s="108">
        <f t="shared" si="28"/>
        <v>9</v>
      </c>
      <c r="U124" s="108">
        <f t="shared" si="29"/>
        <v>11.5</v>
      </c>
      <c r="V124" s="108">
        <f t="shared" si="30"/>
        <v>11</v>
      </c>
      <c r="W124" s="26">
        <f t="shared" si="20"/>
        <v>56.7</v>
      </c>
      <c r="X124" s="162">
        <f t="shared" si="21"/>
        <v>11.340000000000002</v>
      </c>
      <c r="Y124" s="128">
        <v>17</v>
      </c>
      <c r="Z124" s="112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3"/>
    </row>
    <row r="125" spans="1:44" s="111" customFormat="1" x14ac:dyDescent="0.3">
      <c r="A125" s="161">
        <v>119</v>
      </c>
      <c r="B125" s="121">
        <v>671319</v>
      </c>
      <c r="C125" s="122" t="s">
        <v>226</v>
      </c>
      <c r="D125" s="163">
        <v>9</v>
      </c>
      <c r="E125" s="163">
        <v>7</v>
      </c>
      <c r="F125" s="163">
        <v>8</v>
      </c>
      <c r="G125" s="163">
        <v>4</v>
      </c>
      <c r="H125" s="163">
        <v>6</v>
      </c>
      <c r="I125" s="163">
        <f t="shared" si="24"/>
        <v>34</v>
      </c>
      <c r="J125" s="163">
        <f t="shared" si="25"/>
        <v>5.0999999999999996</v>
      </c>
      <c r="K125" s="164">
        <v>3.2</v>
      </c>
      <c r="L125" s="164">
        <v>4</v>
      </c>
      <c r="M125" s="164">
        <v>3.2</v>
      </c>
      <c r="N125" s="164">
        <v>4</v>
      </c>
      <c r="O125" s="164">
        <v>3.2</v>
      </c>
      <c r="P125" s="164">
        <f t="shared" si="22"/>
        <v>17.600000000000001</v>
      </c>
      <c r="Q125" s="164">
        <f t="shared" si="23"/>
        <v>0.88000000000000012</v>
      </c>
      <c r="R125" s="108">
        <f t="shared" si="26"/>
        <v>12.2</v>
      </c>
      <c r="S125" s="108">
        <f t="shared" si="27"/>
        <v>11</v>
      </c>
      <c r="T125" s="108">
        <f t="shared" si="28"/>
        <v>11.2</v>
      </c>
      <c r="U125" s="108">
        <f t="shared" si="29"/>
        <v>8</v>
      </c>
      <c r="V125" s="108">
        <f t="shared" si="30"/>
        <v>9.1999999999999993</v>
      </c>
      <c r="W125" s="26">
        <f t="shared" si="20"/>
        <v>51.6</v>
      </c>
      <c r="X125" s="162">
        <f t="shared" si="21"/>
        <v>10.32</v>
      </c>
      <c r="Y125" s="128">
        <v>36</v>
      </c>
      <c r="Z125" s="112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3"/>
    </row>
    <row r="126" spans="1:44" s="111" customFormat="1" x14ac:dyDescent="0.3">
      <c r="A126" s="161">
        <v>120</v>
      </c>
      <c r="B126" s="121">
        <v>671320</v>
      </c>
      <c r="C126" s="122" t="s">
        <v>227</v>
      </c>
      <c r="D126" s="163">
        <v>10</v>
      </c>
      <c r="E126" s="163">
        <v>12</v>
      </c>
      <c r="F126" s="163">
        <v>10</v>
      </c>
      <c r="G126" s="163">
        <v>14</v>
      </c>
      <c r="H126" s="163">
        <v>10</v>
      </c>
      <c r="I126" s="163">
        <f t="shared" si="24"/>
        <v>56</v>
      </c>
      <c r="J126" s="163">
        <f t="shared" si="25"/>
        <v>8.4</v>
      </c>
      <c r="K126" s="164">
        <v>3.2</v>
      </c>
      <c r="L126" s="164">
        <v>5</v>
      </c>
      <c r="M126" s="164">
        <v>3</v>
      </c>
      <c r="N126" s="164">
        <v>2.2999999999999998</v>
      </c>
      <c r="O126" s="164">
        <v>4</v>
      </c>
      <c r="P126" s="164">
        <f t="shared" si="22"/>
        <v>17.5</v>
      </c>
      <c r="Q126" s="164">
        <f t="shared" si="23"/>
        <v>0.875</v>
      </c>
      <c r="R126" s="108">
        <f t="shared" si="26"/>
        <v>13.2</v>
      </c>
      <c r="S126" s="108">
        <f t="shared" si="27"/>
        <v>17</v>
      </c>
      <c r="T126" s="108">
        <f t="shared" si="28"/>
        <v>13</v>
      </c>
      <c r="U126" s="108">
        <f t="shared" si="29"/>
        <v>16.3</v>
      </c>
      <c r="V126" s="108">
        <f t="shared" si="30"/>
        <v>14</v>
      </c>
      <c r="W126" s="26">
        <f t="shared" si="20"/>
        <v>73.5</v>
      </c>
      <c r="X126" s="162">
        <f t="shared" si="21"/>
        <v>14.700000000000001</v>
      </c>
      <c r="Y126" s="128">
        <v>44</v>
      </c>
      <c r="Z126" s="112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3"/>
    </row>
    <row r="127" spans="1:44" s="111" customFormat="1" x14ac:dyDescent="0.3">
      <c r="A127" s="161">
        <v>121</v>
      </c>
      <c r="B127" s="121">
        <v>671321</v>
      </c>
      <c r="C127" s="122" t="s">
        <v>228</v>
      </c>
      <c r="D127" s="163">
        <v>9</v>
      </c>
      <c r="E127" s="163">
        <v>8</v>
      </c>
      <c r="F127" s="163">
        <v>7</v>
      </c>
      <c r="G127" s="163">
        <v>8</v>
      </c>
      <c r="H127" s="163">
        <v>9</v>
      </c>
      <c r="I127" s="163">
        <f t="shared" si="24"/>
        <v>41</v>
      </c>
      <c r="J127" s="163">
        <f t="shared" si="25"/>
        <v>6.1499999999999995</v>
      </c>
      <c r="K127" s="164">
        <v>3</v>
      </c>
      <c r="L127" s="164">
        <v>4</v>
      </c>
      <c r="M127" s="164">
        <v>2.5</v>
      </c>
      <c r="N127" s="164">
        <v>4</v>
      </c>
      <c r="O127" s="164">
        <v>3.5</v>
      </c>
      <c r="P127" s="164">
        <f t="shared" si="22"/>
        <v>17</v>
      </c>
      <c r="Q127" s="164">
        <f t="shared" si="23"/>
        <v>0.85000000000000009</v>
      </c>
      <c r="R127" s="108">
        <f t="shared" si="26"/>
        <v>12</v>
      </c>
      <c r="S127" s="108">
        <f t="shared" si="27"/>
        <v>12</v>
      </c>
      <c r="T127" s="108">
        <f t="shared" si="28"/>
        <v>9.5</v>
      </c>
      <c r="U127" s="108">
        <f t="shared" si="29"/>
        <v>12</v>
      </c>
      <c r="V127" s="108">
        <f t="shared" si="30"/>
        <v>12.5</v>
      </c>
      <c r="W127" s="26">
        <f t="shared" si="20"/>
        <v>58</v>
      </c>
      <c r="X127" s="162">
        <f t="shared" si="21"/>
        <v>11.600000000000001</v>
      </c>
      <c r="Y127" s="128">
        <v>15</v>
      </c>
      <c r="Z127" s="112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3"/>
    </row>
    <row r="128" spans="1:44" s="111" customFormat="1" x14ac:dyDescent="0.3">
      <c r="A128" s="161">
        <v>122</v>
      </c>
      <c r="B128" s="121">
        <v>671322</v>
      </c>
      <c r="C128" s="122" t="s">
        <v>229</v>
      </c>
      <c r="D128" s="163">
        <v>10</v>
      </c>
      <c r="E128" s="163">
        <v>12</v>
      </c>
      <c r="F128" s="163">
        <v>14</v>
      </c>
      <c r="G128" s="163">
        <v>13</v>
      </c>
      <c r="H128" s="163">
        <v>15</v>
      </c>
      <c r="I128" s="163">
        <f t="shared" si="24"/>
        <v>64</v>
      </c>
      <c r="J128" s="163">
        <f t="shared" si="25"/>
        <v>9.6</v>
      </c>
      <c r="K128" s="164">
        <v>3.2</v>
      </c>
      <c r="L128" s="164">
        <v>2.5</v>
      </c>
      <c r="M128" s="164">
        <v>3</v>
      </c>
      <c r="N128" s="164">
        <v>4</v>
      </c>
      <c r="O128" s="164">
        <v>3.5</v>
      </c>
      <c r="P128" s="164">
        <f t="shared" si="22"/>
        <v>16.2</v>
      </c>
      <c r="Q128" s="164">
        <f t="shared" si="23"/>
        <v>0.81</v>
      </c>
      <c r="R128" s="108">
        <f t="shared" si="26"/>
        <v>13.2</v>
      </c>
      <c r="S128" s="108">
        <f t="shared" si="27"/>
        <v>14.5</v>
      </c>
      <c r="T128" s="108">
        <f t="shared" si="28"/>
        <v>17</v>
      </c>
      <c r="U128" s="108">
        <f t="shared" si="29"/>
        <v>17</v>
      </c>
      <c r="V128" s="108">
        <f t="shared" si="30"/>
        <v>18.5</v>
      </c>
      <c r="W128" s="26">
        <f t="shared" si="20"/>
        <v>80.2</v>
      </c>
      <c r="X128" s="162">
        <f t="shared" si="21"/>
        <v>16.040000000000003</v>
      </c>
      <c r="Y128" s="128">
        <v>50</v>
      </c>
      <c r="Z128" s="112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3"/>
    </row>
    <row r="129" spans="1:44" s="111" customFormat="1" x14ac:dyDescent="0.3">
      <c r="A129" s="161">
        <v>123</v>
      </c>
      <c r="B129" s="121">
        <v>671323</v>
      </c>
      <c r="C129" s="122" t="s">
        <v>230</v>
      </c>
      <c r="D129" s="163">
        <v>15</v>
      </c>
      <c r="E129" s="163">
        <v>16</v>
      </c>
      <c r="F129" s="163">
        <v>12</v>
      </c>
      <c r="G129" s="163">
        <v>15</v>
      </c>
      <c r="H129" s="163">
        <v>16</v>
      </c>
      <c r="I129" s="163">
        <f t="shared" si="24"/>
        <v>74</v>
      </c>
      <c r="J129" s="163">
        <f t="shared" si="25"/>
        <v>11.1</v>
      </c>
      <c r="K129" s="164">
        <v>5</v>
      </c>
      <c r="L129" s="164">
        <v>5.5</v>
      </c>
      <c r="M129" s="164">
        <v>4.5</v>
      </c>
      <c r="N129" s="164">
        <v>6</v>
      </c>
      <c r="O129" s="164">
        <v>4.5</v>
      </c>
      <c r="P129" s="164">
        <f t="shared" si="22"/>
        <v>25.5</v>
      </c>
      <c r="Q129" s="164">
        <f t="shared" si="23"/>
        <v>1.2750000000000001</v>
      </c>
      <c r="R129" s="108">
        <f t="shared" si="26"/>
        <v>20</v>
      </c>
      <c r="S129" s="108">
        <f t="shared" si="27"/>
        <v>21.5</v>
      </c>
      <c r="T129" s="108">
        <f t="shared" si="28"/>
        <v>16.5</v>
      </c>
      <c r="U129" s="108">
        <f t="shared" si="29"/>
        <v>21</v>
      </c>
      <c r="V129" s="108">
        <f t="shared" si="30"/>
        <v>20.5</v>
      </c>
      <c r="W129" s="26">
        <f t="shared" si="20"/>
        <v>99.5</v>
      </c>
      <c r="X129" s="162">
        <f t="shared" si="21"/>
        <v>19.900000000000002</v>
      </c>
      <c r="Y129" s="128">
        <v>77</v>
      </c>
      <c r="Z129" s="112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3"/>
    </row>
    <row r="130" spans="1:44" s="111" customFormat="1" x14ac:dyDescent="0.3">
      <c r="A130" s="161">
        <v>124</v>
      </c>
      <c r="B130" s="121">
        <v>671324</v>
      </c>
      <c r="C130" s="122" t="s">
        <v>231</v>
      </c>
      <c r="D130" s="163">
        <v>12</v>
      </c>
      <c r="E130" s="163">
        <v>6</v>
      </c>
      <c r="F130" s="163">
        <v>8.9</v>
      </c>
      <c r="G130" s="163">
        <v>10</v>
      </c>
      <c r="H130" s="163">
        <v>12</v>
      </c>
      <c r="I130" s="163">
        <f t="shared" si="24"/>
        <v>48.9</v>
      </c>
      <c r="J130" s="163">
        <f t="shared" si="25"/>
        <v>7.3349999999999991</v>
      </c>
      <c r="K130" s="164">
        <v>4.5</v>
      </c>
      <c r="L130" s="164">
        <v>4</v>
      </c>
      <c r="M130" s="164">
        <v>5</v>
      </c>
      <c r="N130" s="164">
        <v>3.5</v>
      </c>
      <c r="O130" s="164">
        <v>2.5</v>
      </c>
      <c r="P130" s="164">
        <f t="shared" si="22"/>
        <v>19.5</v>
      </c>
      <c r="Q130" s="164">
        <f t="shared" si="23"/>
        <v>0.97500000000000009</v>
      </c>
      <c r="R130" s="108">
        <f t="shared" si="26"/>
        <v>16.5</v>
      </c>
      <c r="S130" s="108">
        <f t="shared" si="27"/>
        <v>10</v>
      </c>
      <c r="T130" s="108">
        <f t="shared" si="28"/>
        <v>13.9</v>
      </c>
      <c r="U130" s="108">
        <f t="shared" si="29"/>
        <v>13.5</v>
      </c>
      <c r="V130" s="108">
        <f t="shared" si="30"/>
        <v>14.5</v>
      </c>
      <c r="W130" s="26">
        <f t="shared" si="20"/>
        <v>68.400000000000006</v>
      </c>
      <c r="X130" s="162">
        <f t="shared" si="21"/>
        <v>13.680000000000001</v>
      </c>
      <c r="Y130" s="128">
        <v>33</v>
      </c>
      <c r="Z130" s="112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3"/>
    </row>
    <row r="131" spans="1:44" s="111" customFormat="1" x14ac:dyDescent="0.3">
      <c r="A131" s="161">
        <v>125</v>
      </c>
      <c r="B131" s="121">
        <v>671325</v>
      </c>
      <c r="C131" s="122" t="s">
        <v>232</v>
      </c>
      <c r="D131" s="163">
        <v>11.9</v>
      </c>
      <c r="E131" s="163">
        <v>13</v>
      </c>
      <c r="F131" s="163">
        <v>14</v>
      </c>
      <c r="G131" s="163">
        <v>15</v>
      </c>
      <c r="H131" s="163">
        <v>10</v>
      </c>
      <c r="I131" s="163">
        <f t="shared" si="24"/>
        <v>63.9</v>
      </c>
      <c r="J131" s="163">
        <f t="shared" si="25"/>
        <v>9.5849999999999991</v>
      </c>
      <c r="K131" s="164">
        <v>4</v>
      </c>
      <c r="L131" s="164">
        <v>4.5</v>
      </c>
      <c r="M131" s="164">
        <v>3.5</v>
      </c>
      <c r="N131" s="164">
        <v>2.5</v>
      </c>
      <c r="O131" s="164">
        <v>4</v>
      </c>
      <c r="P131" s="164">
        <f t="shared" si="22"/>
        <v>18.5</v>
      </c>
      <c r="Q131" s="164">
        <f t="shared" si="23"/>
        <v>0.92500000000000004</v>
      </c>
      <c r="R131" s="108">
        <f t="shared" si="26"/>
        <v>15.9</v>
      </c>
      <c r="S131" s="108">
        <f t="shared" si="27"/>
        <v>17.5</v>
      </c>
      <c r="T131" s="108">
        <f t="shared" si="28"/>
        <v>17.5</v>
      </c>
      <c r="U131" s="108">
        <f t="shared" si="29"/>
        <v>17.5</v>
      </c>
      <c r="V131" s="108">
        <f t="shared" si="30"/>
        <v>14</v>
      </c>
      <c r="W131" s="26">
        <f t="shared" si="20"/>
        <v>82.4</v>
      </c>
      <c r="X131" s="162">
        <f t="shared" si="21"/>
        <v>16.48</v>
      </c>
      <c r="Y131" s="128">
        <v>41</v>
      </c>
      <c r="Z131" s="112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3"/>
    </row>
    <row r="132" spans="1:44" s="111" customFormat="1" x14ac:dyDescent="0.3">
      <c r="A132" s="161">
        <v>126</v>
      </c>
      <c r="B132" s="121">
        <v>671326</v>
      </c>
      <c r="C132" s="122" t="s">
        <v>233</v>
      </c>
      <c r="D132" s="163">
        <v>12</v>
      </c>
      <c r="E132" s="163">
        <v>10</v>
      </c>
      <c r="F132" s="163">
        <v>10</v>
      </c>
      <c r="G132" s="163">
        <v>11</v>
      </c>
      <c r="H132" s="163">
        <v>13</v>
      </c>
      <c r="I132" s="163">
        <f t="shared" si="24"/>
        <v>56</v>
      </c>
      <c r="J132" s="163">
        <f t="shared" si="25"/>
        <v>8.4</v>
      </c>
      <c r="K132" s="164">
        <v>5</v>
      </c>
      <c r="L132" s="164">
        <v>4.5</v>
      </c>
      <c r="M132" s="164">
        <v>3.5</v>
      </c>
      <c r="N132" s="164">
        <v>4</v>
      </c>
      <c r="O132" s="164">
        <v>3</v>
      </c>
      <c r="P132" s="164">
        <f t="shared" si="22"/>
        <v>20</v>
      </c>
      <c r="Q132" s="164">
        <f t="shared" si="23"/>
        <v>1</v>
      </c>
      <c r="R132" s="108">
        <f t="shared" si="26"/>
        <v>17</v>
      </c>
      <c r="S132" s="108">
        <f t="shared" si="27"/>
        <v>14.5</v>
      </c>
      <c r="T132" s="108">
        <f t="shared" si="28"/>
        <v>13.5</v>
      </c>
      <c r="U132" s="108">
        <f t="shared" si="29"/>
        <v>15</v>
      </c>
      <c r="V132" s="108">
        <f t="shared" si="30"/>
        <v>16</v>
      </c>
      <c r="W132" s="26">
        <f t="shared" si="20"/>
        <v>76</v>
      </c>
      <c r="X132" s="162">
        <f t="shared" si="21"/>
        <v>15.200000000000001</v>
      </c>
      <c r="Y132" s="128">
        <v>40</v>
      </c>
      <c r="Z132" s="112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3"/>
    </row>
    <row r="133" spans="1:44" s="111" customFormat="1" x14ac:dyDescent="0.3">
      <c r="A133" s="161">
        <v>127</v>
      </c>
      <c r="B133" s="121">
        <v>671327</v>
      </c>
      <c r="C133" s="122" t="s">
        <v>234</v>
      </c>
      <c r="D133" s="163">
        <v>10</v>
      </c>
      <c r="E133" s="163">
        <v>9</v>
      </c>
      <c r="F133" s="163">
        <v>7</v>
      </c>
      <c r="G133" s="163">
        <v>6.5</v>
      </c>
      <c r="H133" s="163">
        <v>8</v>
      </c>
      <c r="I133" s="163">
        <f t="shared" si="24"/>
        <v>40.5</v>
      </c>
      <c r="J133" s="163">
        <f t="shared" si="25"/>
        <v>6.0750000000000002</v>
      </c>
      <c r="K133" s="164">
        <v>4</v>
      </c>
      <c r="L133" s="164">
        <v>3</v>
      </c>
      <c r="M133" s="164">
        <v>2.2999999999999998</v>
      </c>
      <c r="N133" s="164">
        <v>4</v>
      </c>
      <c r="O133" s="164">
        <v>5</v>
      </c>
      <c r="P133" s="164">
        <f t="shared" si="22"/>
        <v>18.3</v>
      </c>
      <c r="Q133" s="164">
        <f t="shared" si="23"/>
        <v>0.91500000000000004</v>
      </c>
      <c r="R133" s="108">
        <f t="shared" si="26"/>
        <v>14</v>
      </c>
      <c r="S133" s="108">
        <f t="shared" si="27"/>
        <v>12</v>
      </c>
      <c r="T133" s="108">
        <f t="shared" si="28"/>
        <v>9.3000000000000007</v>
      </c>
      <c r="U133" s="108">
        <f t="shared" si="29"/>
        <v>10.5</v>
      </c>
      <c r="V133" s="108">
        <f t="shared" si="30"/>
        <v>13</v>
      </c>
      <c r="W133" s="26">
        <f t="shared" si="20"/>
        <v>58.8</v>
      </c>
      <c r="X133" s="162">
        <f t="shared" si="21"/>
        <v>11.76</v>
      </c>
      <c r="Y133" s="128">
        <v>31</v>
      </c>
      <c r="Z133" s="112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3"/>
    </row>
    <row r="134" spans="1:44" s="111" customFormat="1" x14ac:dyDescent="0.3">
      <c r="A134" s="161">
        <v>128</v>
      </c>
      <c r="B134" s="121">
        <v>671328</v>
      </c>
      <c r="C134" s="122" t="s">
        <v>235</v>
      </c>
      <c r="D134" s="163">
        <v>9.9</v>
      </c>
      <c r="E134" s="163">
        <v>9</v>
      </c>
      <c r="F134" s="163">
        <v>8</v>
      </c>
      <c r="G134" s="163">
        <v>7</v>
      </c>
      <c r="H134" s="163">
        <v>6.5</v>
      </c>
      <c r="I134" s="163">
        <f t="shared" si="24"/>
        <v>40.4</v>
      </c>
      <c r="J134" s="163">
        <f t="shared" si="25"/>
        <v>6.06</v>
      </c>
      <c r="K134" s="164">
        <v>4</v>
      </c>
      <c r="L134" s="164">
        <v>4.2</v>
      </c>
      <c r="M134" s="164">
        <v>3.5</v>
      </c>
      <c r="N134" s="164">
        <v>2</v>
      </c>
      <c r="O134" s="164">
        <v>3</v>
      </c>
      <c r="P134" s="164">
        <f t="shared" si="22"/>
        <v>16.7</v>
      </c>
      <c r="Q134" s="164">
        <f t="shared" si="23"/>
        <v>0.83499999999999996</v>
      </c>
      <c r="R134" s="108">
        <f t="shared" si="26"/>
        <v>13.9</v>
      </c>
      <c r="S134" s="108">
        <f t="shared" si="27"/>
        <v>13.2</v>
      </c>
      <c r="T134" s="108">
        <f t="shared" si="28"/>
        <v>11.5</v>
      </c>
      <c r="U134" s="108">
        <f t="shared" si="29"/>
        <v>9</v>
      </c>
      <c r="V134" s="108">
        <f t="shared" si="30"/>
        <v>9.5</v>
      </c>
      <c r="W134" s="26">
        <f t="shared" si="20"/>
        <v>57.099999999999994</v>
      </c>
      <c r="X134" s="162">
        <f t="shared" si="21"/>
        <v>11.42</v>
      </c>
      <c r="Y134" s="128">
        <v>12</v>
      </c>
      <c r="Z134" s="112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3"/>
    </row>
    <row r="135" spans="1:44" s="111" customFormat="1" x14ac:dyDescent="0.3">
      <c r="A135" s="161">
        <v>129</v>
      </c>
      <c r="B135" s="121">
        <v>671329</v>
      </c>
      <c r="C135" s="122" t="s">
        <v>236</v>
      </c>
      <c r="D135" s="163">
        <v>12</v>
      </c>
      <c r="E135" s="163">
        <v>10</v>
      </c>
      <c r="F135" s="163">
        <v>11</v>
      </c>
      <c r="G135" s="163">
        <v>12</v>
      </c>
      <c r="H135" s="163">
        <v>10</v>
      </c>
      <c r="I135" s="163">
        <f t="shared" si="24"/>
        <v>55</v>
      </c>
      <c r="J135" s="163">
        <f t="shared" si="25"/>
        <v>8.25</v>
      </c>
      <c r="K135" s="164">
        <v>5.5</v>
      </c>
      <c r="L135" s="164">
        <v>4</v>
      </c>
      <c r="M135" s="164">
        <v>3.5</v>
      </c>
      <c r="N135" s="164">
        <v>3.4</v>
      </c>
      <c r="O135" s="164">
        <v>4</v>
      </c>
      <c r="P135" s="164">
        <f t="shared" si="22"/>
        <v>20.399999999999999</v>
      </c>
      <c r="Q135" s="164">
        <f t="shared" si="23"/>
        <v>1.02</v>
      </c>
      <c r="R135" s="108">
        <f t="shared" si="26"/>
        <v>17.5</v>
      </c>
      <c r="S135" s="108">
        <f t="shared" si="27"/>
        <v>14</v>
      </c>
      <c r="T135" s="108">
        <f t="shared" si="28"/>
        <v>14.5</v>
      </c>
      <c r="U135" s="108">
        <f t="shared" si="29"/>
        <v>15.4</v>
      </c>
      <c r="V135" s="108">
        <f t="shared" si="30"/>
        <v>14</v>
      </c>
      <c r="W135" s="26">
        <f t="shared" si="20"/>
        <v>75.400000000000006</v>
      </c>
      <c r="X135" s="162">
        <f t="shared" si="21"/>
        <v>15.080000000000002</v>
      </c>
      <c r="Y135" s="128">
        <v>47</v>
      </c>
      <c r="Z135" s="112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3"/>
    </row>
    <row r="136" spans="1:44" s="111" customFormat="1" x14ac:dyDescent="0.3">
      <c r="A136" s="161">
        <v>130</v>
      </c>
      <c r="B136" s="121">
        <v>671330</v>
      </c>
      <c r="C136" s="122" t="s">
        <v>237</v>
      </c>
      <c r="D136" s="163">
        <v>2</v>
      </c>
      <c r="E136" s="163">
        <v>0</v>
      </c>
      <c r="F136" s="163">
        <v>3</v>
      </c>
      <c r="G136" s="163">
        <v>2</v>
      </c>
      <c r="H136" s="163">
        <v>1</v>
      </c>
      <c r="I136" s="163">
        <f t="shared" si="24"/>
        <v>8</v>
      </c>
      <c r="J136" s="163">
        <f t="shared" si="25"/>
        <v>1.2</v>
      </c>
      <c r="K136" s="164">
        <v>2</v>
      </c>
      <c r="L136" s="164">
        <v>3</v>
      </c>
      <c r="M136" s="164">
        <v>3.4</v>
      </c>
      <c r="N136" s="164">
        <v>2.2000000000000002</v>
      </c>
      <c r="O136" s="164">
        <v>4</v>
      </c>
      <c r="P136" s="164">
        <f t="shared" si="22"/>
        <v>14.600000000000001</v>
      </c>
      <c r="Q136" s="164">
        <f t="shared" si="23"/>
        <v>0.73000000000000009</v>
      </c>
      <c r="R136" s="108">
        <f t="shared" si="26"/>
        <v>4</v>
      </c>
      <c r="S136" s="108">
        <f t="shared" si="27"/>
        <v>3</v>
      </c>
      <c r="T136" s="108">
        <f t="shared" si="28"/>
        <v>6.4</v>
      </c>
      <c r="U136" s="108">
        <f t="shared" si="29"/>
        <v>4.2</v>
      </c>
      <c r="V136" s="108">
        <f t="shared" si="30"/>
        <v>5</v>
      </c>
      <c r="W136" s="26">
        <f t="shared" si="20"/>
        <v>22.6</v>
      </c>
      <c r="X136" s="162">
        <f t="shared" si="21"/>
        <v>4.5200000000000005</v>
      </c>
      <c r="Y136" s="128">
        <v>8</v>
      </c>
      <c r="Z136" s="112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3"/>
    </row>
    <row r="137" spans="1:44" s="111" customFormat="1" x14ac:dyDescent="0.3">
      <c r="A137" s="161">
        <v>131</v>
      </c>
      <c r="B137" s="121">
        <v>671331</v>
      </c>
      <c r="C137" s="122" t="s">
        <v>238</v>
      </c>
      <c r="D137" s="163">
        <v>10</v>
      </c>
      <c r="E137" s="163">
        <v>12</v>
      </c>
      <c r="F137" s="163">
        <v>10</v>
      </c>
      <c r="G137" s="163">
        <v>11</v>
      </c>
      <c r="H137" s="163">
        <v>12</v>
      </c>
      <c r="I137" s="163">
        <f t="shared" si="24"/>
        <v>55</v>
      </c>
      <c r="J137" s="163">
        <f t="shared" si="25"/>
        <v>8.25</v>
      </c>
      <c r="K137" s="164">
        <v>4</v>
      </c>
      <c r="L137" s="164">
        <v>4.3</v>
      </c>
      <c r="M137" s="164">
        <v>5</v>
      </c>
      <c r="N137" s="164">
        <v>4</v>
      </c>
      <c r="O137" s="164">
        <v>4.5</v>
      </c>
      <c r="P137" s="164">
        <f t="shared" si="22"/>
        <v>21.8</v>
      </c>
      <c r="Q137" s="164">
        <f t="shared" si="23"/>
        <v>1.0900000000000001</v>
      </c>
      <c r="R137" s="108">
        <f t="shared" si="26"/>
        <v>14</v>
      </c>
      <c r="S137" s="108">
        <f t="shared" si="27"/>
        <v>16.3</v>
      </c>
      <c r="T137" s="108">
        <f t="shared" si="28"/>
        <v>15</v>
      </c>
      <c r="U137" s="108">
        <f t="shared" si="29"/>
        <v>15</v>
      </c>
      <c r="V137" s="108">
        <f t="shared" si="30"/>
        <v>16.5</v>
      </c>
      <c r="W137" s="26">
        <f t="shared" si="20"/>
        <v>76.8</v>
      </c>
      <c r="X137" s="162">
        <f t="shared" si="21"/>
        <v>15.36</v>
      </c>
      <c r="Y137" s="128">
        <v>41</v>
      </c>
      <c r="Z137" s="112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3"/>
    </row>
    <row r="138" spans="1:44" s="111" customFormat="1" x14ac:dyDescent="0.3">
      <c r="A138" s="161">
        <v>132</v>
      </c>
      <c r="B138" s="121">
        <v>671332</v>
      </c>
      <c r="C138" s="122" t="s">
        <v>239</v>
      </c>
      <c r="D138" s="163">
        <v>10</v>
      </c>
      <c r="E138" s="163">
        <v>12</v>
      </c>
      <c r="F138" s="163">
        <v>14</v>
      </c>
      <c r="G138" s="163">
        <v>15</v>
      </c>
      <c r="H138" s="163">
        <v>12</v>
      </c>
      <c r="I138" s="163">
        <f t="shared" si="24"/>
        <v>63</v>
      </c>
      <c r="J138" s="163">
        <f t="shared" si="25"/>
        <v>9.4499999999999993</v>
      </c>
      <c r="K138" s="164">
        <v>5</v>
      </c>
      <c r="L138" s="164">
        <v>4.5</v>
      </c>
      <c r="M138" s="164">
        <v>5</v>
      </c>
      <c r="N138" s="164">
        <v>4</v>
      </c>
      <c r="O138" s="164">
        <v>3.5</v>
      </c>
      <c r="P138" s="164">
        <f t="shared" si="22"/>
        <v>22</v>
      </c>
      <c r="Q138" s="164">
        <f t="shared" si="23"/>
        <v>1.1000000000000001</v>
      </c>
      <c r="R138" s="108">
        <f t="shared" si="26"/>
        <v>15</v>
      </c>
      <c r="S138" s="108">
        <f t="shared" si="27"/>
        <v>16.5</v>
      </c>
      <c r="T138" s="108">
        <f t="shared" si="28"/>
        <v>19</v>
      </c>
      <c r="U138" s="108">
        <f t="shared" si="29"/>
        <v>19</v>
      </c>
      <c r="V138" s="108">
        <f t="shared" si="30"/>
        <v>15.5</v>
      </c>
      <c r="W138" s="26">
        <f t="shared" ref="W138:W201" si="31">I138+P138</f>
        <v>85</v>
      </c>
      <c r="X138" s="162">
        <f t="shared" ref="X138:X201" si="32">W138*0.2</f>
        <v>17</v>
      </c>
      <c r="Y138" s="128">
        <v>54</v>
      </c>
      <c r="Z138" s="112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3"/>
    </row>
    <row r="139" spans="1:44" s="111" customFormat="1" x14ac:dyDescent="0.3">
      <c r="A139" s="161">
        <v>133</v>
      </c>
      <c r="B139" s="121">
        <v>671333</v>
      </c>
      <c r="C139" s="122" t="s">
        <v>240</v>
      </c>
      <c r="D139" s="163">
        <v>10</v>
      </c>
      <c r="E139" s="163">
        <v>14</v>
      </c>
      <c r="F139" s="163">
        <v>12</v>
      </c>
      <c r="G139" s="163">
        <v>13</v>
      </c>
      <c r="H139" s="163">
        <v>14</v>
      </c>
      <c r="I139" s="163">
        <f t="shared" si="24"/>
        <v>63</v>
      </c>
      <c r="J139" s="163">
        <f t="shared" si="25"/>
        <v>9.4499999999999993</v>
      </c>
      <c r="K139" s="164">
        <v>5</v>
      </c>
      <c r="L139" s="164">
        <v>4.2</v>
      </c>
      <c r="M139" s="164">
        <v>3</v>
      </c>
      <c r="N139" s="164">
        <v>2.5</v>
      </c>
      <c r="O139" s="164">
        <v>3</v>
      </c>
      <c r="P139" s="164">
        <f t="shared" ref="P139:P202" si="33">SUM(K139:O139)</f>
        <v>17.7</v>
      </c>
      <c r="Q139" s="164">
        <f t="shared" ref="Q139:Q202" si="34">P139*0.05</f>
        <v>0.88500000000000001</v>
      </c>
      <c r="R139" s="108">
        <f t="shared" si="26"/>
        <v>15</v>
      </c>
      <c r="S139" s="108">
        <f t="shared" si="27"/>
        <v>18.2</v>
      </c>
      <c r="T139" s="108">
        <f t="shared" si="28"/>
        <v>15</v>
      </c>
      <c r="U139" s="108">
        <f t="shared" si="29"/>
        <v>15.5</v>
      </c>
      <c r="V139" s="108">
        <f t="shared" si="30"/>
        <v>17</v>
      </c>
      <c r="W139" s="26">
        <f t="shared" si="31"/>
        <v>80.7</v>
      </c>
      <c r="X139" s="162">
        <f t="shared" si="32"/>
        <v>16.14</v>
      </c>
      <c r="Y139" s="128">
        <v>54</v>
      </c>
      <c r="Z139" s="112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3"/>
    </row>
    <row r="140" spans="1:44" s="111" customFormat="1" x14ac:dyDescent="0.3">
      <c r="A140" s="161">
        <v>134</v>
      </c>
      <c r="B140" s="121">
        <v>671334</v>
      </c>
      <c r="C140" s="122" t="s">
        <v>241</v>
      </c>
      <c r="D140" s="163">
        <v>9</v>
      </c>
      <c r="E140" s="163">
        <v>8</v>
      </c>
      <c r="F140" s="163">
        <v>12</v>
      </c>
      <c r="G140" s="163">
        <v>10</v>
      </c>
      <c r="H140" s="163">
        <v>9.1300000000000008</v>
      </c>
      <c r="I140" s="163">
        <f t="shared" ref="I140:I203" si="35">SUM(D140:H140)</f>
        <v>48.13</v>
      </c>
      <c r="J140" s="163">
        <f t="shared" ref="J140:J203" si="36">I140*0.15</f>
        <v>7.2195</v>
      </c>
      <c r="K140" s="164">
        <v>4</v>
      </c>
      <c r="L140" s="164">
        <v>4.2</v>
      </c>
      <c r="M140" s="164">
        <v>3</v>
      </c>
      <c r="N140" s="164">
        <v>4</v>
      </c>
      <c r="O140" s="164">
        <v>3.2</v>
      </c>
      <c r="P140" s="164">
        <f t="shared" si="33"/>
        <v>18.399999999999999</v>
      </c>
      <c r="Q140" s="164">
        <f t="shared" si="34"/>
        <v>0.91999999999999993</v>
      </c>
      <c r="R140" s="108">
        <f t="shared" si="26"/>
        <v>13</v>
      </c>
      <c r="S140" s="108">
        <f t="shared" si="27"/>
        <v>12.2</v>
      </c>
      <c r="T140" s="108">
        <f t="shared" si="28"/>
        <v>15</v>
      </c>
      <c r="U140" s="108">
        <f t="shared" si="29"/>
        <v>14</v>
      </c>
      <c r="V140" s="108">
        <f t="shared" si="30"/>
        <v>12.330000000000002</v>
      </c>
      <c r="W140" s="26">
        <f t="shared" si="31"/>
        <v>66.53</v>
      </c>
      <c r="X140" s="162">
        <f t="shared" si="32"/>
        <v>13.306000000000001</v>
      </c>
      <c r="Y140" s="128">
        <v>21</v>
      </c>
      <c r="Z140" s="112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3"/>
    </row>
    <row r="141" spans="1:44" s="111" customFormat="1" x14ac:dyDescent="0.3">
      <c r="A141" s="161">
        <v>135</v>
      </c>
      <c r="B141" s="121">
        <v>671335</v>
      </c>
      <c r="C141" s="122" t="s">
        <v>242</v>
      </c>
      <c r="D141" s="163">
        <v>10</v>
      </c>
      <c r="E141" s="163">
        <v>14</v>
      </c>
      <c r="F141" s="163">
        <v>13</v>
      </c>
      <c r="G141" s="163">
        <v>10</v>
      </c>
      <c r="H141" s="163">
        <v>14</v>
      </c>
      <c r="I141" s="163">
        <f t="shared" si="35"/>
        <v>61</v>
      </c>
      <c r="J141" s="163">
        <f t="shared" si="36"/>
        <v>9.15</v>
      </c>
      <c r="K141" s="164">
        <v>5.5</v>
      </c>
      <c r="L141" s="164">
        <v>4</v>
      </c>
      <c r="M141" s="164">
        <v>3</v>
      </c>
      <c r="N141" s="164">
        <v>4</v>
      </c>
      <c r="O141" s="164">
        <v>5</v>
      </c>
      <c r="P141" s="164">
        <f t="shared" si="33"/>
        <v>21.5</v>
      </c>
      <c r="Q141" s="164">
        <f t="shared" si="34"/>
        <v>1.075</v>
      </c>
      <c r="R141" s="108">
        <f t="shared" si="26"/>
        <v>15.5</v>
      </c>
      <c r="S141" s="108">
        <f t="shared" si="27"/>
        <v>18</v>
      </c>
      <c r="T141" s="108">
        <f t="shared" si="28"/>
        <v>16</v>
      </c>
      <c r="U141" s="108">
        <f t="shared" si="29"/>
        <v>14</v>
      </c>
      <c r="V141" s="108">
        <f t="shared" si="30"/>
        <v>19</v>
      </c>
      <c r="W141" s="26">
        <f t="shared" si="31"/>
        <v>82.5</v>
      </c>
      <c r="X141" s="162">
        <f t="shared" si="32"/>
        <v>16.5</v>
      </c>
      <c r="Y141" s="128">
        <v>31</v>
      </c>
      <c r="Z141" s="112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3"/>
    </row>
    <row r="142" spans="1:44" s="111" customFormat="1" x14ac:dyDescent="0.3">
      <c r="A142" s="161">
        <v>136</v>
      </c>
      <c r="B142" s="121">
        <v>671336</v>
      </c>
      <c r="C142" s="122" t="s">
        <v>243</v>
      </c>
      <c r="D142" s="163">
        <v>14</v>
      </c>
      <c r="E142" s="163">
        <v>15</v>
      </c>
      <c r="F142" s="163">
        <v>15</v>
      </c>
      <c r="G142" s="163">
        <v>14</v>
      </c>
      <c r="H142" s="163">
        <v>10</v>
      </c>
      <c r="I142" s="163">
        <f t="shared" si="35"/>
        <v>68</v>
      </c>
      <c r="J142" s="163">
        <f t="shared" si="36"/>
        <v>10.199999999999999</v>
      </c>
      <c r="K142" s="164">
        <v>5</v>
      </c>
      <c r="L142" s="164">
        <v>4</v>
      </c>
      <c r="M142" s="164">
        <v>6</v>
      </c>
      <c r="N142" s="164">
        <v>4</v>
      </c>
      <c r="O142" s="164">
        <v>3</v>
      </c>
      <c r="P142" s="164">
        <f t="shared" si="33"/>
        <v>22</v>
      </c>
      <c r="Q142" s="164">
        <f t="shared" si="34"/>
        <v>1.1000000000000001</v>
      </c>
      <c r="R142" s="108">
        <f t="shared" si="26"/>
        <v>19</v>
      </c>
      <c r="S142" s="108">
        <f t="shared" si="27"/>
        <v>19</v>
      </c>
      <c r="T142" s="108">
        <f t="shared" si="28"/>
        <v>21</v>
      </c>
      <c r="U142" s="108">
        <f t="shared" si="29"/>
        <v>18</v>
      </c>
      <c r="V142" s="108">
        <f t="shared" si="30"/>
        <v>13</v>
      </c>
      <c r="W142" s="26">
        <f t="shared" si="31"/>
        <v>90</v>
      </c>
      <c r="X142" s="162">
        <f t="shared" si="32"/>
        <v>18</v>
      </c>
      <c r="Y142" s="128">
        <v>40</v>
      </c>
      <c r="Z142" s="112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3"/>
    </row>
    <row r="143" spans="1:44" s="111" customFormat="1" x14ac:dyDescent="0.3">
      <c r="A143" s="161">
        <v>137</v>
      </c>
      <c r="B143" s="121">
        <v>671337</v>
      </c>
      <c r="C143" s="122" t="s">
        <v>244</v>
      </c>
      <c r="D143" s="163">
        <v>10</v>
      </c>
      <c r="E143" s="163">
        <v>12</v>
      </c>
      <c r="F143" s="163">
        <v>13</v>
      </c>
      <c r="G143" s="163">
        <v>10</v>
      </c>
      <c r="H143" s="163">
        <v>14</v>
      </c>
      <c r="I143" s="163">
        <f t="shared" si="35"/>
        <v>59</v>
      </c>
      <c r="J143" s="163">
        <f t="shared" si="36"/>
        <v>8.85</v>
      </c>
      <c r="K143" s="164">
        <v>4</v>
      </c>
      <c r="L143" s="164">
        <v>5</v>
      </c>
      <c r="M143" s="164" t="s">
        <v>462</v>
      </c>
      <c r="N143" s="164">
        <v>3.5</v>
      </c>
      <c r="O143" s="164">
        <v>4</v>
      </c>
      <c r="P143" s="164">
        <f t="shared" si="33"/>
        <v>16.5</v>
      </c>
      <c r="Q143" s="164">
        <f t="shared" si="34"/>
        <v>0.82500000000000007</v>
      </c>
      <c r="R143" s="108">
        <f t="shared" si="26"/>
        <v>14</v>
      </c>
      <c r="S143" s="108">
        <f t="shared" si="27"/>
        <v>17</v>
      </c>
      <c r="T143" s="108" t="e">
        <f t="shared" si="28"/>
        <v>#VALUE!</v>
      </c>
      <c r="U143" s="108">
        <f t="shared" si="29"/>
        <v>13.5</v>
      </c>
      <c r="V143" s="108">
        <f t="shared" si="30"/>
        <v>18</v>
      </c>
      <c r="W143" s="26">
        <f t="shared" si="31"/>
        <v>75.5</v>
      </c>
      <c r="X143" s="162">
        <f t="shared" si="32"/>
        <v>15.100000000000001</v>
      </c>
      <c r="Y143" s="128">
        <v>35</v>
      </c>
      <c r="Z143" s="112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3"/>
    </row>
    <row r="144" spans="1:44" s="111" customFormat="1" x14ac:dyDescent="0.3">
      <c r="A144" s="161">
        <v>138</v>
      </c>
      <c r="B144" s="121">
        <v>671338</v>
      </c>
      <c r="C144" s="122" t="s">
        <v>245</v>
      </c>
      <c r="D144" s="163"/>
      <c r="E144" s="163"/>
      <c r="F144" s="163"/>
      <c r="G144" s="163"/>
      <c r="H144" s="163"/>
      <c r="I144" s="163">
        <f t="shared" si="35"/>
        <v>0</v>
      </c>
      <c r="J144" s="163">
        <f t="shared" si="36"/>
        <v>0</v>
      </c>
      <c r="K144" s="164"/>
      <c r="L144" s="164"/>
      <c r="M144" s="164"/>
      <c r="N144" s="164"/>
      <c r="O144" s="164"/>
      <c r="P144" s="164">
        <f t="shared" si="33"/>
        <v>0</v>
      </c>
      <c r="Q144" s="164">
        <f t="shared" si="34"/>
        <v>0</v>
      </c>
      <c r="R144" s="108">
        <f t="shared" si="26"/>
        <v>0</v>
      </c>
      <c r="S144" s="108">
        <f t="shared" si="27"/>
        <v>0</v>
      </c>
      <c r="T144" s="108">
        <f t="shared" si="28"/>
        <v>0</v>
      </c>
      <c r="U144" s="108">
        <f t="shared" si="29"/>
        <v>0</v>
      </c>
      <c r="V144" s="108">
        <f t="shared" si="30"/>
        <v>0</v>
      </c>
      <c r="W144" s="26">
        <f t="shared" si="31"/>
        <v>0</v>
      </c>
      <c r="X144" s="162">
        <f t="shared" si="32"/>
        <v>0</v>
      </c>
      <c r="Y144" s="128" t="s">
        <v>105</v>
      </c>
      <c r="Z144" s="112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3"/>
    </row>
    <row r="145" spans="1:44" s="111" customFormat="1" x14ac:dyDescent="0.3">
      <c r="A145" s="161">
        <v>139</v>
      </c>
      <c r="B145" s="121">
        <v>671339</v>
      </c>
      <c r="C145" s="122" t="s">
        <v>246</v>
      </c>
      <c r="D145" s="163">
        <v>10</v>
      </c>
      <c r="E145" s="163">
        <v>12.3</v>
      </c>
      <c r="F145" s="163">
        <v>10</v>
      </c>
      <c r="G145" s="163">
        <v>14</v>
      </c>
      <c r="H145" s="163">
        <v>13</v>
      </c>
      <c r="I145" s="163">
        <f t="shared" si="35"/>
        <v>59.3</v>
      </c>
      <c r="J145" s="163">
        <f t="shared" si="36"/>
        <v>8.8949999999999996</v>
      </c>
      <c r="K145" s="164">
        <v>5</v>
      </c>
      <c r="L145" s="164">
        <v>4</v>
      </c>
      <c r="M145" s="164">
        <v>3.5</v>
      </c>
      <c r="N145" s="164">
        <v>4</v>
      </c>
      <c r="O145" s="164">
        <v>5</v>
      </c>
      <c r="P145" s="164">
        <f t="shared" si="33"/>
        <v>21.5</v>
      </c>
      <c r="Q145" s="164">
        <f t="shared" si="34"/>
        <v>1.075</v>
      </c>
      <c r="R145" s="108">
        <f t="shared" si="26"/>
        <v>15</v>
      </c>
      <c r="S145" s="108">
        <f t="shared" si="27"/>
        <v>16.3</v>
      </c>
      <c r="T145" s="108">
        <f t="shared" si="28"/>
        <v>13.5</v>
      </c>
      <c r="U145" s="108">
        <f t="shared" si="29"/>
        <v>18</v>
      </c>
      <c r="V145" s="108">
        <f t="shared" si="30"/>
        <v>18</v>
      </c>
      <c r="W145" s="26">
        <f t="shared" si="31"/>
        <v>80.8</v>
      </c>
      <c r="X145" s="162">
        <f t="shared" si="32"/>
        <v>16.16</v>
      </c>
      <c r="Y145" s="128">
        <v>32</v>
      </c>
      <c r="Z145" s="112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3"/>
    </row>
    <row r="146" spans="1:44" s="111" customFormat="1" x14ac:dyDescent="0.3">
      <c r="A146" s="161">
        <v>140</v>
      </c>
      <c r="B146" s="121">
        <v>671340</v>
      </c>
      <c r="C146" s="122" t="s">
        <v>247</v>
      </c>
      <c r="D146" s="163">
        <v>12</v>
      </c>
      <c r="E146" s="163">
        <v>13</v>
      </c>
      <c r="F146" s="163">
        <v>9</v>
      </c>
      <c r="G146" s="163">
        <v>8</v>
      </c>
      <c r="H146" s="163">
        <v>10</v>
      </c>
      <c r="I146" s="163">
        <f t="shared" si="35"/>
        <v>52</v>
      </c>
      <c r="J146" s="163">
        <f t="shared" si="36"/>
        <v>7.8</v>
      </c>
      <c r="K146" s="164">
        <v>54.2</v>
      </c>
      <c r="L146" s="164">
        <v>3</v>
      </c>
      <c r="M146" s="164">
        <v>4.2</v>
      </c>
      <c r="N146" s="164">
        <v>3</v>
      </c>
      <c r="O146" s="164">
        <v>4.3</v>
      </c>
      <c r="P146" s="164">
        <f t="shared" si="33"/>
        <v>68.7</v>
      </c>
      <c r="Q146" s="164">
        <f t="shared" si="34"/>
        <v>3.4350000000000005</v>
      </c>
      <c r="R146" s="108">
        <f t="shared" si="26"/>
        <v>66.2</v>
      </c>
      <c r="S146" s="108">
        <f t="shared" si="27"/>
        <v>16</v>
      </c>
      <c r="T146" s="108">
        <f t="shared" si="28"/>
        <v>13.2</v>
      </c>
      <c r="U146" s="108">
        <f t="shared" si="29"/>
        <v>11</v>
      </c>
      <c r="V146" s="108">
        <f t="shared" si="30"/>
        <v>14.3</v>
      </c>
      <c r="W146" s="26">
        <f t="shared" si="31"/>
        <v>120.7</v>
      </c>
      <c r="X146" s="162">
        <f t="shared" si="32"/>
        <v>24.14</v>
      </c>
      <c r="Y146" s="128">
        <v>23</v>
      </c>
      <c r="Z146" s="112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3"/>
    </row>
    <row r="147" spans="1:44" s="111" customFormat="1" x14ac:dyDescent="0.3">
      <c r="A147" s="161">
        <v>141</v>
      </c>
      <c r="B147" s="121">
        <v>671341</v>
      </c>
      <c r="C147" s="122" t="s">
        <v>248</v>
      </c>
      <c r="D147" s="163"/>
      <c r="E147" s="163"/>
      <c r="F147" s="163"/>
      <c r="G147" s="163"/>
      <c r="H147" s="163"/>
      <c r="I147" s="163">
        <f t="shared" si="35"/>
        <v>0</v>
      </c>
      <c r="J147" s="163">
        <f t="shared" si="36"/>
        <v>0</v>
      </c>
      <c r="K147" s="164"/>
      <c r="L147" s="164"/>
      <c r="M147" s="164"/>
      <c r="N147" s="164"/>
      <c r="O147" s="164"/>
      <c r="P147" s="164">
        <f t="shared" si="33"/>
        <v>0</v>
      </c>
      <c r="Q147" s="164">
        <f t="shared" si="34"/>
        <v>0</v>
      </c>
      <c r="R147" s="108">
        <f t="shared" si="26"/>
        <v>0</v>
      </c>
      <c r="S147" s="108">
        <f t="shared" si="27"/>
        <v>0</v>
      </c>
      <c r="T147" s="108">
        <f t="shared" si="28"/>
        <v>0</v>
      </c>
      <c r="U147" s="108">
        <f t="shared" si="29"/>
        <v>0</v>
      </c>
      <c r="V147" s="108">
        <f t="shared" si="30"/>
        <v>0</v>
      </c>
      <c r="W147" s="26">
        <f t="shared" si="31"/>
        <v>0</v>
      </c>
      <c r="X147" s="162">
        <f t="shared" si="32"/>
        <v>0</v>
      </c>
      <c r="Y147" s="128" t="s">
        <v>105</v>
      </c>
      <c r="Z147" s="112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3"/>
    </row>
    <row r="148" spans="1:44" s="111" customFormat="1" x14ac:dyDescent="0.3">
      <c r="A148" s="161">
        <v>142</v>
      </c>
      <c r="B148" s="121">
        <v>671342</v>
      </c>
      <c r="C148" s="122" t="s">
        <v>249</v>
      </c>
      <c r="D148" s="163">
        <v>10</v>
      </c>
      <c r="E148" s="163">
        <v>14</v>
      </c>
      <c r="F148" s="163">
        <v>13</v>
      </c>
      <c r="G148" s="163">
        <v>14</v>
      </c>
      <c r="H148" s="163">
        <v>15</v>
      </c>
      <c r="I148" s="163">
        <f t="shared" si="35"/>
        <v>66</v>
      </c>
      <c r="J148" s="163">
        <f t="shared" si="36"/>
        <v>9.9</v>
      </c>
      <c r="K148" s="164">
        <v>4</v>
      </c>
      <c r="L148" s="164">
        <v>4.3</v>
      </c>
      <c r="M148" s="164">
        <v>2.5</v>
      </c>
      <c r="N148" s="164">
        <v>3.5</v>
      </c>
      <c r="O148" s="164">
        <v>3.5</v>
      </c>
      <c r="P148" s="164">
        <f t="shared" si="33"/>
        <v>17.8</v>
      </c>
      <c r="Q148" s="164">
        <f t="shared" si="34"/>
        <v>0.89000000000000012</v>
      </c>
      <c r="R148" s="108">
        <f t="shared" si="26"/>
        <v>14</v>
      </c>
      <c r="S148" s="108">
        <f t="shared" si="27"/>
        <v>18.3</v>
      </c>
      <c r="T148" s="108">
        <f t="shared" si="28"/>
        <v>15.5</v>
      </c>
      <c r="U148" s="108">
        <f t="shared" si="29"/>
        <v>17.5</v>
      </c>
      <c r="V148" s="108">
        <f t="shared" si="30"/>
        <v>18.5</v>
      </c>
      <c r="W148" s="26">
        <f t="shared" si="31"/>
        <v>83.8</v>
      </c>
      <c r="X148" s="162">
        <f t="shared" si="32"/>
        <v>16.760000000000002</v>
      </c>
      <c r="Y148" s="128">
        <v>57</v>
      </c>
      <c r="Z148" s="112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3"/>
    </row>
    <row r="149" spans="1:44" s="111" customFormat="1" x14ac:dyDescent="0.3">
      <c r="A149" s="161">
        <v>143</v>
      </c>
      <c r="B149" s="121">
        <v>671343</v>
      </c>
      <c r="C149" s="122" t="s">
        <v>250</v>
      </c>
      <c r="D149" s="163">
        <v>13</v>
      </c>
      <c r="E149" s="163">
        <v>10</v>
      </c>
      <c r="F149" s="163">
        <v>14</v>
      </c>
      <c r="G149" s="163">
        <v>10</v>
      </c>
      <c r="H149" s="163">
        <v>14</v>
      </c>
      <c r="I149" s="163">
        <f t="shared" si="35"/>
        <v>61</v>
      </c>
      <c r="J149" s="163">
        <f t="shared" si="36"/>
        <v>9.15</v>
      </c>
      <c r="K149" s="164">
        <v>6</v>
      </c>
      <c r="L149" s="164">
        <v>5</v>
      </c>
      <c r="M149" s="164">
        <v>4.2</v>
      </c>
      <c r="N149" s="164">
        <v>5</v>
      </c>
      <c r="O149" s="164">
        <v>4.5</v>
      </c>
      <c r="P149" s="164">
        <f t="shared" si="33"/>
        <v>24.7</v>
      </c>
      <c r="Q149" s="164">
        <f t="shared" si="34"/>
        <v>1.2350000000000001</v>
      </c>
      <c r="R149" s="108">
        <f t="shared" si="26"/>
        <v>19</v>
      </c>
      <c r="S149" s="108">
        <f t="shared" si="27"/>
        <v>15</v>
      </c>
      <c r="T149" s="108">
        <f t="shared" si="28"/>
        <v>18.2</v>
      </c>
      <c r="U149" s="108">
        <f t="shared" si="29"/>
        <v>15</v>
      </c>
      <c r="V149" s="108">
        <f t="shared" si="30"/>
        <v>18.5</v>
      </c>
      <c r="W149" s="26">
        <f t="shared" si="31"/>
        <v>85.7</v>
      </c>
      <c r="X149" s="162">
        <f t="shared" si="32"/>
        <v>17.14</v>
      </c>
      <c r="Y149" s="128">
        <v>43</v>
      </c>
      <c r="Z149" s="112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3"/>
    </row>
    <row r="150" spans="1:44" s="111" customFormat="1" x14ac:dyDescent="0.3">
      <c r="A150" s="161">
        <v>144</v>
      </c>
      <c r="B150" s="121">
        <v>671344</v>
      </c>
      <c r="C150" s="122" t="s">
        <v>251</v>
      </c>
      <c r="D150" s="163">
        <v>10</v>
      </c>
      <c r="E150" s="163">
        <v>11</v>
      </c>
      <c r="F150" s="163">
        <v>13</v>
      </c>
      <c r="G150" s="163">
        <v>9</v>
      </c>
      <c r="H150" s="163">
        <v>8</v>
      </c>
      <c r="I150" s="163">
        <f t="shared" si="35"/>
        <v>51</v>
      </c>
      <c r="J150" s="163">
        <f t="shared" si="36"/>
        <v>7.6499999999999995</v>
      </c>
      <c r="K150" s="164">
        <v>5.5</v>
      </c>
      <c r="L150" s="164">
        <v>4.5</v>
      </c>
      <c r="M150" s="164">
        <v>4</v>
      </c>
      <c r="N150" s="164">
        <v>4</v>
      </c>
      <c r="O150" s="164">
        <v>2.5</v>
      </c>
      <c r="P150" s="164">
        <f t="shared" si="33"/>
        <v>20.5</v>
      </c>
      <c r="Q150" s="164">
        <f t="shared" si="34"/>
        <v>1.0250000000000001</v>
      </c>
      <c r="R150" s="108">
        <f t="shared" si="26"/>
        <v>15.5</v>
      </c>
      <c r="S150" s="108">
        <f t="shared" si="27"/>
        <v>15.5</v>
      </c>
      <c r="T150" s="108">
        <f t="shared" si="28"/>
        <v>17</v>
      </c>
      <c r="U150" s="108">
        <f t="shared" si="29"/>
        <v>13</v>
      </c>
      <c r="V150" s="108">
        <f t="shared" si="30"/>
        <v>10.5</v>
      </c>
      <c r="W150" s="26">
        <f t="shared" si="31"/>
        <v>71.5</v>
      </c>
      <c r="X150" s="162">
        <f t="shared" si="32"/>
        <v>14.3</v>
      </c>
      <c r="Y150" s="128">
        <v>16</v>
      </c>
      <c r="Z150" s="112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3"/>
    </row>
    <row r="151" spans="1:44" s="111" customFormat="1" x14ac:dyDescent="0.3">
      <c r="A151" s="161">
        <v>145</v>
      </c>
      <c r="B151" s="121">
        <v>671345</v>
      </c>
      <c r="C151" s="122" t="s">
        <v>252</v>
      </c>
      <c r="D151" s="163">
        <v>10</v>
      </c>
      <c r="E151" s="163">
        <v>12</v>
      </c>
      <c r="F151" s="163">
        <v>11</v>
      </c>
      <c r="G151" s="163">
        <v>13</v>
      </c>
      <c r="H151" s="163">
        <v>10</v>
      </c>
      <c r="I151" s="163">
        <f t="shared" si="35"/>
        <v>56</v>
      </c>
      <c r="J151" s="163">
        <f t="shared" si="36"/>
        <v>8.4</v>
      </c>
      <c r="K151" s="164">
        <v>2.5</v>
      </c>
      <c r="L151" s="164">
        <v>4</v>
      </c>
      <c r="M151" s="164">
        <v>3.5</v>
      </c>
      <c r="N151" s="164">
        <v>4</v>
      </c>
      <c r="O151" s="164">
        <v>3.4</v>
      </c>
      <c r="P151" s="164">
        <f t="shared" si="33"/>
        <v>17.399999999999999</v>
      </c>
      <c r="Q151" s="164">
        <f t="shared" si="34"/>
        <v>0.87</v>
      </c>
      <c r="R151" s="108">
        <f t="shared" si="26"/>
        <v>12.5</v>
      </c>
      <c r="S151" s="108">
        <f t="shared" si="27"/>
        <v>16</v>
      </c>
      <c r="T151" s="108">
        <f t="shared" si="28"/>
        <v>14.5</v>
      </c>
      <c r="U151" s="108">
        <f t="shared" si="29"/>
        <v>17</v>
      </c>
      <c r="V151" s="108">
        <f t="shared" si="30"/>
        <v>13.4</v>
      </c>
      <c r="W151" s="26">
        <f t="shared" si="31"/>
        <v>73.400000000000006</v>
      </c>
      <c r="X151" s="162">
        <f t="shared" si="32"/>
        <v>14.680000000000001</v>
      </c>
      <c r="Y151" s="128">
        <v>33</v>
      </c>
      <c r="Z151" s="112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3"/>
    </row>
    <row r="152" spans="1:44" s="111" customFormat="1" x14ac:dyDescent="0.3">
      <c r="A152" s="161">
        <v>146</v>
      </c>
      <c r="B152" s="121">
        <v>671346</v>
      </c>
      <c r="C152" s="122" t="s">
        <v>253</v>
      </c>
      <c r="D152" s="163">
        <v>10</v>
      </c>
      <c r="E152" s="163">
        <v>12</v>
      </c>
      <c r="F152" s="163">
        <v>9</v>
      </c>
      <c r="G152" s="163">
        <v>8.5</v>
      </c>
      <c r="H152" s="163">
        <v>9</v>
      </c>
      <c r="I152" s="163">
        <f t="shared" si="35"/>
        <v>48.5</v>
      </c>
      <c r="J152" s="163">
        <f t="shared" si="36"/>
        <v>7.2749999999999995</v>
      </c>
      <c r="K152" s="164">
        <v>3</v>
      </c>
      <c r="L152" s="164">
        <v>4.5</v>
      </c>
      <c r="M152" s="164">
        <v>5</v>
      </c>
      <c r="N152" s="164">
        <v>4.2</v>
      </c>
      <c r="O152" s="164">
        <v>4</v>
      </c>
      <c r="P152" s="164">
        <f t="shared" si="33"/>
        <v>20.7</v>
      </c>
      <c r="Q152" s="164">
        <f t="shared" si="34"/>
        <v>1.0349999999999999</v>
      </c>
      <c r="R152" s="108">
        <f t="shared" si="26"/>
        <v>13</v>
      </c>
      <c r="S152" s="108">
        <f t="shared" si="27"/>
        <v>16.5</v>
      </c>
      <c r="T152" s="108">
        <f t="shared" si="28"/>
        <v>14</v>
      </c>
      <c r="U152" s="108">
        <f t="shared" si="29"/>
        <v>12.7</v>
      </c>
      <c r="V152" s="108">
        <f t="shared" si="30"/>
        <v>13</v>
      </c>
      <c r="W152" s="26">
        <f t="shared" si="31"/>
        <v>69.2</v>
      </c>
      <c r="X152" s="162">
        <f t="shared" si="32"/>
        <v>13.840000000000002</v>
      </c>
      <c r="Y152" s="128">
        <v>33</v>
      </c>
      <c r="Z152" s="112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3"/>
    </row>
    <row r="153" spans="1:44" s="111" customFormat="1" x14ac:dyDescent="0.3">
      <c r="A153" s="161">
        <v>147</v>
      </c>
      <c r="B153" s="121">
        <v>671347</v>
      </c>
      <c r="C153" s="122" t="s">
        <v>254</v>
      </c>
      <c r="D153" s="163">
        <v>10</v>
      </c>
      <c r="E153" s="163">
        <v>6</v>
      </c>
      <c r="F153" s="163">
        <v>5</v>
      </c>
      <c r="G153" s="163">
        <v>8</v>
      </c>
      <c r="H153" s="163">
        <v>7</v>
      </c>
      <c r="I153" s="163">
        <f t="shared" si="35"/>
        <v>36</v>
      </c>
      <c r="J153" s="163">
        <f t="shared" si="36"/>
        <v>5.3999999999999995</v>
      </c>
      <c r="K153" s="164">
        <v>3.2</v>
      </c>
      <c r="L153" s="164">
        <v>3.5</v>
      </c>
      <c r="M153" s="164">
        <v>4</v>
      </c>
      <c r="N153" s="164">
        <v>5</v>
      </c>
      <c r="O153" s="164">
        <v>3</v>
      </c>
      <c r="P153" s="164">
        <f t="shared" si="33"/>
        <v>18.7</v>
      </c>
      <c r="Q153" s="164">
        <f t="shared" si="34"/>
        <v>0.93500000000000005</v>
      </c>
      <c r="R153" s="108">
        <f t="shared" si="26"/>
        <v>13.2</v>
      </c>
      <c r="S153" s="108">
        <f t="shared" si="27"/>
        <v>9.5</v>
      </c>
      <c r="T153" s="108">
        <f t="shared" si="28"/>
        <v>9</v>
      </c>
      <c r="U153" s="108">
        <f t="shared" si="29"/>
        <v>13</v>
      </c>
      <c r="V153" s="108">
        <f t="shared" si="30"/>
        <v>10</v>
      </c>
      <c r="W153" s="26">
        <f t="shared" si="31"/>
        <v>54.7</v>
      </c>
      <c r="X153" s="162">
        <f t="shared" si="32"/>
        <v>10.940000000000001</v>
      </c>
      <c r="Y153" s="128">
        <v>28</v>
      </c>
      <c r="Z153" s="112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3"/>
    </row>
    <row r="154" spans="1:44" s="111" customFormat="1" x14ac:dyDescent="0.3">
      <c r="A154" s="161">
        <v>148</v>
      </c>
      <c r="B154" s="121">
        <v>671348</v>
      </c>
      <c r="C154" s="122" t="s">
        <v>255</v>
      </c>
      <c r="D154" s="163">
        <v>10</v>
      </c>
      <c r="E154" s="163">
        <v>12</v>
      </c>
      <c r="F154" s="163">
        <v>13</v>
      </c>
      <c r="G154" s="163">
        <v>12</v>
      </c>
      <c r="H154" s="163">
        <v>11</v>
      </c>
      <c r="I154" s="163">
        <f t="shared" si="35"/>
        <v>58</v>
      </c>
      <c r="J154" s="163">
        <f t="shared" si="36"/>
        <v>8.6999999999999993</v>
      </c>
      <c r="K154" s="164">
        <v>4</v>
      </c>
      <c r="L154" s="164">
        <v>5</v>
      </c>
      <c r="M154" s="164">
        <v>4.5</v>
      </c>
      <c r="N154" s="164">
        <v>3.5</v>
      </c>
      <c r="O154" s="164">
        <v>4</v>
      </c>
      <c r="P154" s="164">
        <f t="shared" si="33"/>
        <v>21</v>
      </c>
      <c r="Q154" s="164">
        <f t="shared" si="34"/>
        <v>1.05</v>
      </c>
      <c r="R154" s="108">
        <f t="shared" si="26"/>
        <v>14</v>
      </c>
      <c r="S154" s="108">
        <f t="shared" si="27"/>
        <v>17</v>
      </c>
      <c r="T154" s="108">
        <f t="shared" si="28"/>
        <v>17.5</v>
      </c>
      <c r="U154" s="108">
        <f t="shared" si="29"/>
        <v>15.5</v>
      </c>
      <c r="V154" s="108">
        <f t="shared" si="30"/>
        <v>15</v>
      </c>
      <c r="W154" s="26">
        <f t="shared" si="31"/>
        <v>79</v>
      </c>
      <c r="X154" s="162">
        <f t="shared" si="32"/>
        <v>15.8</v>
      </c>
      <c r="Y154" s="128">
        <v>42</v>
      </c>
      <c r="Z154" s="112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3"/>
    </row>
    <row r="155" spans="1:44" s="111" customFormat="1" x14ac:dyDescent="0.3">
      <c r="A155" s="161">
        <v>149</v>
      </c>
      <c r="B155" s="121">
        <v>671349</v>
      </c>
      <c r="C155" s="122" t="s">
        <v>256</v>
      </c>
      <c r="D155" s="163">
        <v>12</v>
      </c>
      <c r="E155" s="163">
        <v>10</v>
      </c>
      <c r="F155" s="163">
        <v>11</v>
      </c>
      <c r="G155" s="163">
        <v>13</v>
      </c>
      <c r="H155" s="163">
        <v>14</v>
      </c>
      <c r="I155" s="163">
        <f t="shared" si="35"/>
        <v>60</v>
      </c>
      <c r="J155" s="163">
        <f t="shared" si="36"/>
        <v>9</v>
      </c>
      <c r="K155" s="164">
        <v>5.5</v>
      </c>
      <c r="L155" s="164">
        <v>4.5</v>
      </c>
      <c r="M155" s="164">
        <v>6</v>
      </c>
      <c r="N155" s="164">
        <v>4</v>
      </c>
      <c r="O155" s="164">
        <v>2.5</v>
      </c>
      <c r="P155" s="164">
        <f t="shared" si="33"/>
        <v>22.5</v>
      </c>
      <c r="Q155" s="164">
        <f t="shared" si="34"/>
        <v>1.125</v>
      </c>
      <c r="R155" s="108">
        <f t="shared" si="26"/>
        <v>17.5</v>
      </c>
      <c r="S155" s="108">
        <f t="shared" si="27"/>
        <v>14.5</v>
      </c>
      <c r="T155" s="108">
        <f t="shared" si="28"/>
        <v>17</v>
      </c>
      <c r="U155" s="108">
        <f t="shared" si="29"/>
        <v>17</v>
      </c>
      <c r="V155" s="108">
        <f t="shared" si="30"/>
        <v>16.5</v>
      </c>
      <c r="W155" s="26">
        <f t="shared" si="31"/>
        <v>82.5</v>
      </c>
      <c r="X155" s="162">
        <f t="shared" si="32"/>
        <v>16.5</v>
      </c>
      <c r="Y155" s="128">
        <v>23</v>
      </c>
      <c r="Z155" s="112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3"/>
    </row>
    <row r="156" spans="1:44" s="111" customFormat="1" x14ac:dyDescent="0.3">
      <c r="A156" s="161">
        <v>150</v>
      </c>
      <c r="B156" s="121">
        <v>671350</v>
      </c>
      <c r="C156" s="122" t="s">
        <v>257</v>
      </c>
      <c r="D156" s="163">
        <v>14</v>
      </c>
      <c r="E156" s="163">
        <v>12</v>
      </c>
      <c r="F156" s="163">
        <v>10</v>
      </c>
      <c r="G156" s="163">
        <v>14</v>
      </c>
      <c r="H156" s="163">
        <v>13</v>
      </c>
      <c r="I156" s="163">
        <f t="shared" si="35"/>
        <v>63</v>
      </c>
      <c r="J156" s="163">
        <f t="shared" si="36"/>
        <v>9.4499999999999993</v>
      </c>
      <c r="K156" s="164">
        <v>3</v>
      </c>
      <c r="L156" s="164">
        <v>4</v>
      </c>
      <c r="M156" s="164">
        <v>3.5</v>
      </c>
      <c r="N156" s="164">
        <v>3.5</v>
      </c>
      <c r="O156" s="164">
        <v>4</v>
      </c>
      <c r="P156" s="164">
        <f t="shared" si="33"/>
        <v>18</v>
      </c>
      <c r="Q156" s="164">
        <f t="shared" si="34"/>
        <v>0.9</v>
      </c>
      <c r="R156" s="108">
        <f t="shared" si="26"/>
        <v>17</v>
      </c>
      <c r="S156" s="108">
        <f t="shared" si="27"/>
        <v>16</v>
      </c>
      <c r="T156" s="108">
        <f t="shared" si="28"/>
        <v>13.5</v>
      </c>
      <c r="U156" s="108">
        <f t="shared" si="29"/>
        <v>17.5</v>
      </c>
      <c r="V156" s="108">
        <f t="shared" si="30"/>
        <v>17</v>
      </c>
      <c r="W156" s="26">
        <f t="shared" si="31"/>
        <v>81</v>
      </c>
      <c r="X156" s="162">
        <f t="shared" si="32"/>
        <v>16.2</v>
      </c>
      <c r="Y156" s="128">
        <v>55</v>
      </c>
      <c r="Z156" s="112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3"/>
    </row>
    <row r="157" spans="1:44" s="111" customFormat="1" x14ac:dyDescent="0.3">
      <c r="A157" s="161">
        <v>151</v>
      </c>
      <c r="B157" s="121">
        <v>671351</v>
      </c>
      <c r="C157" s="122" t="s">
        <v>258</v>
      </c>
      <c r="D157" s="163">
        <v>10</v>
      </c>
      <c r="E157" s="163">
        <v>9</v>
      </c>
      <c r="F157" s="163">
        <v>9</v>
      </c>
      <c r="G157" s="163">
        <v>4.2</v>
      </c>
      <c r="H157" s="163">
        <v>6</v>
      </c>
      <c r="I157" s="163">
        <f t="shared" si="35"/>
        <v>38.200000000000003</v>
      </c>
      <c r="J157" s="163">
        <f t="shared" si="36"/>
        <v>5.73</v>
      </c>
      <c r="K157" s="164">
        <v>2.5</v>
      </c>
      <c r="L157" s="164">
        <v>4.3</v>
      </c>
      <c r="M157" s="164">
        <v>4</v>
      </c>
      <c r="N157" s="164">
        <v>3.5</v>
      </c>
      <c r="O157" s="164">
        <v>4</v>
      </c>
      <c r="P157" s="164">
        <f t="shared" si="33"/>
        <v>18.3</v>
      </c>
      <c r="Q157" s="164">
        <f t="shared" si="34"/>
        <v>0.91500000000000004</v>
      </c>
      <c r="R157" s="108">
        <f t="shared" si="26"/>
        <v>12.5</v>
      </c>
      <c r="S157" s="108">
        <f t="shared" si="27"/>
        <v>13.3</v>
      </c>
      <c r="T157" s="108">
        <f t="shared" si="28"/>
        <v>13</v>
      </c>
      <c r="U157" s="108">
        <f t="shared" si="29"/>
        <v>7.7</v>
      </c>
      <c r="V157" s="108">
        <f t="shared" si="30"/>
        <v>10</v>
      </c>
      <c r="W157" s="26">
        <f t="shared" si="31"/>
        <v>56.5</v>
      </c>
      <c r="X157" s="162">
        <f t="shared" si="32"/>
        <v>11.3</v>
      </c>
      <c r="Y157" s="128">
        <v>18</v>
      </c>
      <c r="Z157" s="112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3"/>
    </row>
    <row r="158" spans="1:44" s="111" customFormat="1" x14ac:dyDescent="0.3">
      <c r="A158" s="161">
        <v>152</v>
      </c>
      <c r="B158" s="121">
        <v>671352</v>
      </c>
      <c r="C158" s="122" t="s">
        <v>259</v>
      </c>
      <c r="D158" s="163">
        <v>13</v>
      </c>
      <c r="E158" s="163">
        <v>13</v>
      </c>
      <c r="F158" s="163">
        <v>10</v>
      </c>
      <c r="G158" s="163">
        <v>13</v>
      </c>
      <c r="H158" s="163">
        <v>9.9</v>
      </c>
      <c r="I158" s="163">
        <f t="shared" si="35"/>
        <v>58.9</v>
      </c>
      <c r="J158" s="163">
        <f t="shared" si="36"/>
        <v>8.8349999999999991</v>
      </c>
      <c r="K158" s="164">
        <v>5</v>
      </c>
      <c r="L158" s="164">
        <v>4</v>
      </c>
      <c r="M158" s="164">
        <v>5</v>
      </c>
      <c r="N158" s="164">
        <v>4.5</v>
      </c>
      <c r="O158" s="164">
        <v>3</v>
      </c>
      <c r="P158" s="164">
        <f t="shared" si="33"/>
        <v>21.5</v>
      </c>
      <c r="Q158" s="164">
        <f t="shared" si="34"/>
        <v>1.075</v>
      </c>
      <c r="R158" s="108">
        <f t="shared" si="26"/>
        <v>18</v>
      </c>
      <c r="S158" s="108">
        <f t="shared" si="27"/>
        <v>17</v>
      </c>
      <c r="T158" s="108">
        <f t="shared" si="28"/>
        <v>15</v>
      </c>
      <c r="U158" s="108">
        <f t="shared" si="29"/>
        <v>17.5</v>
      </c>
      <c r="V158" s="108">
        <f t="shared" si="30"/>
        <v>12.9</v>
      </c>
      <c r="W158" s="26">
        <f t="shared" si="31"/>
        <v>80.400000000000006</v>
      </c>
      <c r="X158" s="162">
        <f t="shared" si="32"/>
        <v>16.080000000000002</v>
      </c>
      <c r="Y158" s="128">
        <v>32</v>
      </c>
      <c r="Z158" s="112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3"/>
    </row>
    <row r="159" spans="1:44" s="111" customFormat="1" x14ac:dyDescent="0.3">
      <c r="A159" s="161">
        <v>153</v>
      </c>
      <c r="B159" s="121">
        <v>671353</v>
      </c>
      <c r="C159" s="122" t="s">
        <v>260</v>
      </c>
      <c r="D159" s="163">
        <v>10</v>
      </c>
      <c r="E159" s="163">
        <v>10</v>
      </c>
      <c r="F159" s="163">
        <v>14</v>
      </c>
      <c r="G159" s="163">
        <v>10</v>
      </c>
      <c r="H159" s="163">
        <v>12</v>
      </c>
      <c r="I159" s="163">
        <f t="shared" si="35"/>
        <v>56</v>
      </c>
      <c r="J159" s="163">
        <f t="shared" si="36"/>
        <v>8.4</v>
      </c>
      <c r="K159" s="164">
        <v>4</v>
      </c>
      <c r="L159" s="164">
        <v>4.3</v>
      </c>
      <c r="M159" s="164">
        <v>5</v>
      </c>
      <c r="N159" s="164">
        <v>4</v>
      </c>
      <c r="O159" s="164">
        <v>3.5</v>
      </c>
      <c r="P159" s="164">
        <f t="shared" si="33"/>
        <v>20.8</v>
      </c>
      <c r="Q159" s="164">
        <f t="shared" si="34"/>
        <v>1.04</v>
      </c>
      <c r="R159" s="108">
        <f t="shared" si="26"/>
        <v>14</v>
      </c>
      <c r="S159" s="108">
        <f t="shared" si="27"/>
        <v>14.3</v>
      </c>
      <c r="T159" s="108">
        <f t="shared" si="28"/>
        <v>19</v>
      </c>
      <c r="U159" s="108">
        <f t="shared" si="29"/>
        <v>14</v>
      </c>
      <c r="V159" s="108">
        <f t="shared" si="30"/>
        <v>15.5</v>
      </c>
      <c r="W159" s="26">
        <f t="shared" si="31"/>
        <v>76.8</v>
      </c>
      <c r="X159" s="162">
        <f t="shared" si="32"/>
        <v>15.36</v>
      </c>
      <c r="Y159" s="128">
        <v>57</v>
      </c>
      <c r="Z159" s="112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3"/>
    </row>
    <row r="160" spans="1:44" s="111" customFormat="1" x14ac:dyDescent="0.3">
      <c r="A160" s="161">
        <v>154</v>
      </c>
      <c r="B160" s="121">
        <v>671354</v>
      </c>
      <c r="C160" s="122" t="s">
        <v>261</v>
      </c>
      <c r="D160" s="163">
        <v>10</v>
      </c>
      <c r="E160" s="163">
        <v>12</v>
      </c>
      <c r="F160" s="163">
        <v>9</v>
      </c>
      <c r="G160" s="163">
        <v>5.5</v>
      </c>
      <c r="H160" s="163">
        <v>10</v>
      </c>
      <c r="I160" s="163">
        <f t="shared" si="35"/>
        <v>46.5</v>
      </c>
      <c r="J160" s="163">
        <f t="shared" si="36"/>
        <v>6.9749999999999996</v>
      </c>
      <c r="K160" s="164">
        <v>4</v>
      </c>
      <c r="L160" s="164">
        <v>3.5</v>
      </c>
      <c r="M160" s="164">
        <v>4</v>
      </c>
      <c r="N160" s="164">
        <v>4.5</v>
      </c>
      <c r="O160" s="164">
        <v>4</v>
      </c>
      <c r="P160" s="164">
        <f t="shared" si="33"/>
        <v>20</v>
      </c>
      <c r="Q160" s="164">
        <f t="shared" si="34"/>
        <v>1</v>
      </c>
      <c r="R160" s="108">
        <f t="shared" si="26"/>
        <v>14</v>
      </c>
      <c r="S160" s="108">
        <f t="shared" si="27"/>
        <v>15.5</v>
      </c>
      <c r="T160" s="108">
        <f t="shared" si="28"/>
        <v>13</v>
      </c>
      <c r="U160" s="108">
        <f t="shared" si="29"/>
        <v>10</v>
      </c>
      <c r="V160" s="108">
        <f t="shared" si="30"/>
        <v>14</v>
      </c>
      <c r="W160" s="26">
        <f t="shared" si="31"/>
        <v>66.5</v>
      </c>
      <c r="X160" s="162">
        <f t="shared" si="32"/>
        <v>13.3</v>
      </c>
      <c r="Y160" s="128">
        <v>32</v>
      </c>
      <c r="Z160" s="112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3"/>
    </row>
    <row r="161" spans="1:44" s="111" customFormat="1" x14ac:dyDescent="0.3">
      <c r="A161" s="161">
        <v>155</v>
      </c>
      <c r="B161" s="121">
        <v>671355</v>
      </c>
      <c r="C161" s="122" t="s">
        <v>262</v>
      </c>
      <c r="D161" s="163">
        <v>13</v>
      </c>
      <c r="E161" s="163">
        <v>10</v>
      </c>
      <c r="F161" s="163">
        <v>15</v>
      </c>
      <c r="G161" s="163">
        <v>12</v>
      </c>
      <c r="H161" s="163">
        <v>10</v>
      </c>
      <c r="I161" s="163">
        <f t="shared" si="35"/>
        <v>60</v>
      </c>
      <c r="J161" s="163">
        <f t="shared" si="36"/>
        <v>9</v>
      </c>
      <c r="K161" s="164">
        <v>5</v>
      </c>
      <c r="L161" s="164">
        <v>4.5</v>
      </c>
      <c r="M161" s="164">
        <v>5</v>
      </c>
      <c r="N161" s="164">
        <v>4.3</v>
      </c>
      <c r="O161" s="164">
        <v>3.5</v>
      </c>
      <c r="P161" s="164">
        <f t="shared" si="33"/>
        <v>22.3</v>
      </c>
      <c r="Q161" s="164">
        <f t="shared" si="34"/>
        <v>1.115</v>
      </c>
      <c r="R161" s="108">
        <f t="shared" si="26"/>
        <v>18</v>
      </c>
      <c r="S161" s="108">
        <f t="shared" si="27"/>
        <v>14.5</v>
      </c>
      <c r="T161" s="108">
        <f t="shared" si="28"/>
        <v>20</v>
      </c>
      <c r="U161" s="108">
        <f t="shared" si="29"/>
        <v>16.3</v>
      </c>
      <c r="V161" s="108">
        <f t="shared" si="30"/>
        <v>13.5</v>
      </c>
      <c r="W161" s="26">
        <f t="shared" si="31"/>
        <v>82.3</v>
      </c>
      <c r="X161" s="162">
        <f t="shared" si="32"/>
        <v>16.46</v>
      </c>
      <c r="Y161" s="128">
        <v>43</v>
      </c>
      <c r="Z161" s="112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3"/>
    </row>
    <row r="162" spans="1:44" s="111" customFormat="1" x14ac:dyDescent="0.3">
      <c r="A162" s="161">
        <v>156</v>
      </c>
      <c r="B162" s="121">
        <v>671356</v>
      </c>
      <c r="C162" s="122" t="s">
        <v>263</v>
      </c>
      <c r="D162" s="163">
        <v>3</v>
      </c>
      <c r="E162" s="163">
        <v>4</v>
      </c>
      <c r="F162" s="163">
        <v>9</v>
      </c>
      <c r="G162" s="163">
        <v>7</v>
      </c>
      <c r="H162" s="163">
        <v>6</v>
      </c>
      <c r="I162" s="163">
        <f t="shared" si="35"/>
        <v>29</v>
      </c>
      <c r="J162" s="163">
        <f t="shared" si="36"/>
        <v>4.3499999999999996</v>
      </c>
      <c r="K162" s="164">
        <v>3</v>
      </c>
      <c r="L162" s="164">
        <v>4</v>
      </c>
      <c r="M162" s="164">
        <v>4.5</v>
      </c>
      <c r="N162" s="164">
        <v>3</v>
      </c>
      <c r="O162" s="164">
        <v>4</v>
      </c>
      <c r="P162" s="164">
        <f t="shared" si="33"/>
        <v>18.5</v>
      </c>
      <c r="Q162" s="164">
        <f t="shared" si="34"/>
        <v>0.92500000000000004</v>
      </c>
      <c r="R162" s="108">
        <f t="shared" si="26"/>
        <v>6</v>
      </c>
      <c r="S162" s="108">
        <f t="shared" si="27"/>
        <v>8</v>
      </c>
      <c r="T162" s="108">
        <f t="shared" si="28"/>
        <v>13.5</v>
      </c>
      <c r="U162" s="108">
        <f t="shared" si="29"/>
        <v>10</v>
      </c>
      <c r="V162" s="108">
        <f t="shared" si="30"/>
        <v>10</v>
      </c>
      <c r="W162" s="26">
        <f t="shared" si="31"/>
        <v>47.5</v>
      </c>
      <c r="X162" s="162">
        <f t="shared" si="32"/>
        <v>9.5</v>
      </c>
      <c r="Y162" s="128">
        <v>12</v>
      </c>
      <c r="Z162" s="112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3"/>
    </row>
    <row r="163" spans="1:44" s="111" customFormat="1" x14ac:dyDescent="0.3">
      <c r="A163" s="161">
        <v>157</v>
      </c>
      <c r="B163" s="121">
        <v>671357</v>
      </c>
      <c r="C163" s="122" t="s">
        <v>264</v>
      </c>
      <c r="D163" s="163">
        <v>10</v>
      </c>
      <c r="E163" s="163">
        <v>12</v>
      </c>
      <c r="F163" s="163">
        <v>13</v>
      </c>
      <c r="G163" s="163">
        <v>14</v>
      </c>
      <c r="H163" s="163">
        <v>10</v>
      </c>
      <c r="I163" s="163">
        <f t="shared" si="35"/>
        <v>59</v>
      </c>
      <c r="J163" s="163">
        <f t="shared" si="36"/>
        <v>8.85</v>
      </c>
      <c r="K163" s="164">
        <v>5</v>
      </c>
      <c r="L163" s="164">
        <v>5.5</v>
      </c>
      <c r="M163" s="164">
        <v>3.5</v>
      </c>
      <c r="N163" s="164">
        <v>4</v>
      </c>
      <c r="O163" s="164">
        <v>5</v>
      </c>
      <c r="P163" s="164">
        <f t="shared" si="33"/>
        <v>23</v>
      </c>
      <c r="Q163" s="164">
        <f t="shared" si="34"/>
        <v>1.1500000000000001</v>
      </c>
      <c r="R163" s="108">
        <f t="shared" si="26"/>
        <v>15</v>
      </c>
      <c r="S163" s="108">
        <f t="shared" si="27"/>
        <v>17.5</v>
      </c>
      <c r="T163" s="108">
        <f t="shared" si="28"/>
        <v>16.5</v>
      </c>
      <c r="U163" s="108">
        <f t="shared" si="29"/>
        <v>18</v>
      </c>
      <c r="V163" s="108">
        <f t="shared" si="30"/>
        <v>15</v>
      </c>
      <c r="W163" s="26">
        <f t="shared" si="31"/>
        <v>82</v>
      </c>
      <c r="X163" s="162">
        <f t="shared" si="32"/>
        <v>16.400000000000002</v>
      </c>
      <c r="Y163" s="128">
        <v>49</v>
      </c>
      <c r="Z163" s="112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3"/>
    </row>
    <row r="164" spans="1:44" s="111" customFormat="1" x14ac:dyDescent="0.3">
      <c r="A164" s="161">
        <v>158</v>
      </c>
      <c r="B164" s="121">
        <v>671358</v>
      </c>
      <c r="C164" s="122" t="s">
        <v>265</v>
      </c>
      <c r="D164" s="163">
        <v>9</v>
      </c>
      <c r="E164" s="163">
        <v>8</v>
      </c>
      <c r="F164" s="163">
        <v>6</v>
      </c>
      <c r="G164" s="163">
        <v>8</v>
      </c>
      <c r="H164" s="163">
        <v>7</v>
      </c>
      <c r="I164" s="163">
        <f t="shared" si="35"/>
        <v>38</v>
      </c>
      <c r="J164" s="163">
        <f t="shared" si="36"/>
        <v>5.7</v>
      </c>
      <c r="K164" s="164">
        <v>3.5</v>
      </c>
      <c r="L164" s="164">
        <v>4.5</v>
      </c>
      <c r="M164" s="164">
        <v>5</v>
      </c>
      <c r="N164" s="164">
        <v>3.5</v>
      </c>
      <c r="O164" s="164">
        <v>4</v>
      </c>
      <c r="P164" s="164">
        <f t="shared" si="33"/>
        <v>20.5</v>
      </c>
      <c r="Q164" s="164">
        <f t="shared" si="34"/>
        <v>1.0250000000000001</v>
      </c>
      <c r="R164" s="108">
        <f t="shared" si="26"/>
        <v>12.5</v>
      </c>
      <c r="S164" s="108">
        <f t="shared" si="27"/>
        <v>12.5</v>
      </c>
      <c r="T164" s="108">
        <f t="shared" si="28"/>
        <v>11</v>
      </c>
      <c r="U164" s="108">
        <f t="shared" si="29"/>
        <v>11.5</v>
      </c>
      <c r="V164" s="108">
        <f t="shared" si="30"/>
        <v>11</v>
      </c>
      <c r="W164" s="26">
        <f t="shared" si="31"/>
        <v>58.5</v>
      </c>
      <c r="X164" s="162">
        <f t="shared" si="32"/>
        <v>11.700000000000001</v>
      </c>
      <c r="Y164" s="128">
        <v>33</v>
      </c>
      <c r="Z164" s="112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3"/>
    </row>
    <row r="165" spans="1:44" s="111" customFormat="1" x14ac:dyDescent="0.3">
      <c r="A165" s="161">
        <v>159</v>
      </c>
      <c r="B165" s="121">
        <v>671359</v>
      </c>
      <c r="C165" s="122" t="s">
        <v>266</v>
      </c>
      <c r="D165" s="163">
        <v>9</v>
      </c>
      <c r="E165" s="163">
        <v>8</v>
      </c>
      <c r="F165" s="163">
        <v>5</v>
      </c>
      <c r="G165" s="163">
        <v>6</v>
      </c>
      <c r="H165" s="163">
        <v>4</v>
      </c>
      <c r="I165" s="163">
        <f t="shared" si="35"/>
        <v>32</v>
      </c>
      <c r="J165" s="163">
        <f t="shared" si="36"/>
        <v>4.8</v>
      </c>
      <c r="K165" s="164">
        <v>3</v>
      </c>
      <c r="L165" s="164">
        <v>4</v>
      </c>
      <c r="M165" s="164">
        <v>4.5</v>
      </c>
      <c r="N165" s="164">
        <v>3.5</v>
      </c>
      <c r="O165" s="164">
        <v>3</v>
      </c>
      <c r="P165" s="164">
        <f t="shared" si="33"/>
        <v>18</v>
      </c>
      <c r="Q165" s="164">
        <f t="shared" si="34"/>
        <v>0.9</v>
      </c>
      <c r="R165" s="108">
        <f t="shared" si="26"/>
        <v>12</v>
      </c>
      <c r="S165" s="108">
        <f t="shared" si="27"/>
        <v>12</v>
      </c>
      <c r="T165" s="108">
        <f t="shared" si="28"/>
        <v>9.5</v>
      </c>
      <c r="U165" s="108">
        <f t="shared" si="29"/>
        <v>9.5</v>
      </c>
      <c r="V165" s="108">
        <f t="shared" si="30"/>
        <v>7</v>
      </c>
      <c r="W165" s="26">
        <f t="shared" si="31"/>
        <v>50</v>
      </c>
      <c r="X165" s="162">
        <f t="shared" si="32"/>
        <v>10</v>
      </c>
      <c r="Y165" s="128">
        <v>25</v>
      </c>
      <c r="Z165" s="112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3"/>
    </row>
    <row r="166" spans="1:44" s="111" customFormat="1" x14ac:dyDescent="0.3">
      <c r="A166" s="161">
        <v>160</v>
      </c>
      <c r="B166" s="121">
        <v>671360</v>
      </c>
      <c r="C166" s="122" t="s">
        <v>267</v>
      </c>
      <c r="D166" s="163">
        <v>10</v>
      </c>
      <c r="E166" s="163">
        <v>12</v>
      </c>
      <c r="F166" s="163">
        <v>9</v>
      </c>
      <c r="G166" s="163">
        <v>10</v>
      </c>
      <c r="H166" s="163">
        <v>14</v>
      </c>
      <c r="I166" s="163">
        <f t="shared" si="35"/>
        <v>55</v>
      </c>
      <c r="J166" s="163">
        <f t="shared" si="36"/>
        <v>8.25</v>
      </c>
      <c r="K166" s="164">
        <v>4</v>
      </c>
      <c r="L166" s="164">
        <v>4.2</v>
      </c>
      <c r="M166" s="164">
        <v>2.5</v>
      </c>
      <c r="N166" s="164">
        <v>3</v>
      </c>
      <c r="O166" s="164">
        <v>4.5</v>
      </c>
      <c r="P166" s="164">
        <f t="shared" si="33"/>
        <v>18.2</v>
      </c>
      <c r="Q166" s="164">
        <f t="shared" si="34"/>
        <v>0.91</v>
      </c>
      <c r="R166" s="108">
        <f t="shared" si="26"/>
        <v>14</v>
      </c>
      <c r="S166" s="108">
        <f t="shared" si="27"/>
        <v>16.2</v>
      </c>
      <c r="T166" s="108">
        <f t="shared" si="28"/>
        <v>11.5</v>
      </c>
      <c r="U166" s="108">
        <f t="shared" si="29"/>
        <v>13</v>
      </c>
      <c r="V166" s="108">
        <f t="shared" si="30"/>
        <v>18.5</v>
      </c>
      <c r="W166" s="26">
        <f t="shared" si="31"/>
        <v>73.2</v>
      </c>
      <c r="X166" s="162">
        <f t="shared" si="32"/>
        <v>14.64</v>
      </c>
      <c r="Y166" s="128">
        <v>62</v>
      </c>
      <c r="Z166" s="112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3"/>
    </row>
    <row r="167" spans="1:44" s="111" customFormat="1" x14ac:dyDescent="0.3">
      <c r="A167" s="161">
        <v>161</v>
      </c>
      <c r="B167" s="121">
        <v>671361</v>
      </c>
      <c r="C167" s="122" t="s">
        <v>268</v>
      </c>
      <c r="D167" s="163">
        <v>9</v>
      </c>
      <c r="E167" s="163">
        <v>8</v>
      </c>
      <c r="F167" s="163">
        <v>7</v>
      </c>
      <c r="G167" s="163">
        <v>6</v>
      </c>
      <c r="H167" s="163">
        <v>8</v>
      </c>
      <c r="I167" s="163">
        <f t="shared" si="35"/>
        <v>38</v>
      </c>
      <c r="J167" s="163">
        <f t="shared" si="36"/>
        <v>5.7</v>
      </c>
      <c r="K167" s="164">
        <v>3</v>
      </c>
      <c r="L167" s="164">
        <v>4</v>
      </c>
      <c r="M167" s="164">
        <v>4</v>
      </c>
      <c r="N167" s="164">
        <v>4.5</v>
      </c>
      <c r="O167" s="164">
        <v>3.5</v>
      </c>
      <c r="P167" s="164">
        <f t="shared" si="33"/>
        <v>19</v>
      </c>
      <c r="Q167" s="164">
        <f t="shared" si="34"/>
        <v>0.95000000000000007</v>
      </c>
      <c r="R167" s="108">
        <f t="shared" si="26"/>
        <v>12</v>
      </c>
      <c r="S167" s="108">
        <f t="shared" si="27"/>
        <v>12</v>
      </c>
      <c r="T167" s="108">
        <f t="shared" si="28"/>
        <v>11</v>
      </c>
      <c r="U167" s="108">
        <f t="shared" si="29"/>
        <v>10.5</v>
      </c>
      <c r="V167" s="108">
        <f t="shared" si="30"/>
        <v>11.5</v>
      </c>
      <c r="W167" s="26">
        <f t="shared" si="31"/>
        <v>57</v>
      </c>
      <c r="X167" s="162">
        <f t="shared" si="32"/>
        <v>11.4</v>
      </c>
      <c r="Y167" s="128">
        <v>12</v>
      </c>
      <c r="Z167" s="112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3"/>
    </row>
    <row r="168" spans="1:44" s="111" customFormat="1" x14ac:dyDescent="0.3">
      <c r="A168" s="161">
        <v>162</v>
      </c>
      <c r="B168" s="121">
        <v>671362</v>
      </c>
      <c r="C168" s="122" t="s">
        <v>269</v>
      </c>
      <c r="D168" s="163">
        <v>9</v>
      </c>
      <c r="E168" s="163">
        <v>8</v>
      </c>
      <c r="F168" s="163">
        <v>7</v>
      </c>
      <c r="G168" s="163">
        <v>9</v>
      </c>
      <c r="H168" s="163">
        <v>10</v>
      </c>
      <c r="I168" s="163">
        <f t="shared" si="35"/>
        <v>43</v>
      </c>
      <c r="J168" s="163">
        <f t="shared" si="36"/>
        <v>6.45</v>
      </c>
      <c r="K168" s="164">
        <v>5</v>
      </c>
      <c r="L168" s="164">
        <v>4.5</v>
      </c>
      <c r="M168" s="164">
        <v>5</v>
      </c>
      <c r="N168" s="164">
        <v>4</v>
      </c>
      <c r="O168" s="164">
        <v>3</v>
      </c>
      <c r="P168" s="164">
        <f t="shared" si="33"/>
        <v>21.5</v>
      </c>
      <c r="Q168" s="164">
        <f t="shared" si="34"/>
        <v>1.075</v>
      </c>
      <c r="R168" s="108">
        <f t="shared" si="26"/>
        <v>14</v>
      </c>
      <c r="S168" s="108">
        <f t="shared" si="27"/>
        <v>12.5</v>
      </c>
      <c r="T168" s="108">
        <f t="shared" si="28"/>
        <v>12</v>
      </c>
      <c r="U168" s="108">
        <f t="shared" si="29"/>
        <v>13</v>
      </c>
      <c r="V168" s="108">
        <f t="shared" si="30"/>
        <v>13</v>
      </c>
      <c r="W168" s="26">
        <f t="shared" si="31"/>
        <v>64.5</v>
      </c>
      <c r="X168" s="162">
        <f t="shared" si="32"/>
        <v>12.9</v>
      </c>
      <c r="Y168" s="128">
        <v>19</v>
      </c>
      <c r="Z168" s="112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3"/>
    </row>
    <row r="169" spans="1:44" s="111" customFormat="1" x14ac:dyDescent="0.3">
      <c r="A169" s="161">
        <v>163</v>
      </c>
      <c r="B169" s="121">
        <v>671363</v>
      </c>
      <c r="C169" s="122" t="s">
        <v>270</v>
      </c>
      <c r="D169" s="163">
        <v>10</v>
      </c>
      <c r="E169" s="163">
        <v>11</v>
      </c>
      <c r="F169" s="163">
        <v>12</v>
      </c>
      <c r="G169" s="163">
        <v>10</v>
      </c>
      <c r="H169" s="163">
        <v>9</v>
      </c>
      <c r="I169" s="163">
        <f t="shared" si="35"/>
        <v>52</v>
      </c>
      <c r="J169" s="163">
        <f t="shared" si="36"/>
        <v>7.8</v>
      </c>
      <c r="K169" s="164">
        <v>4</v>
      </c>
      <c r="L169" s="164">
        <v>5</v>
      </c>
      <c r="M169" s="164">
        <v>5.5</v>
      </c>
      <c r="N169" s="164">
        <v>4</v>
      </c>
      <c r="O169" s="164">
        <v>3.5</v>
      </c>
      <c r="P169" s="164">
        <f t="shared" si="33"/>
        <v>22</v>
      </c>
      <c r="Q169" s="164">
        <f t="shared" si="34"/>
        <v>1.1000000000000001</v>
      </c>
      <c r="R169" s="108">
        <f t="shared" si="26"/>
        <v>14</v>
      </c>
      <c r="S169" s="108">
        <f t="shared" si="27"/>
        <v>16</v>
      </c>
      <c r="T169" s="108">
        <f t="shared" si="28"/>
        <v>17.5</v>
      </c>
      <c r="U169" s="108">
        <f t="shared" si="29"/>
        <v>14</v>
      </c>
      <c r="V169" s="108">
        <f t="shared" si="30"/>
        <v>12.5</v>
      </c>
      <c r="W169" s="26">
        <f t="shared" si="31"/>
        <v>74</v>
      </c>
      <c r="X169" s="162">
        <f t="shared" si="32"/>
        <v>14.8</v>
      </c>
      <c r="Y169" s="128">
        <v>13</v>
      </c>
      <c r="Z169" s="112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3"/>
    </row>
    <row r="170" spans="1:44" s="111" customFormat="1" x14ac:dyDescent="0.3">
      <c r="A170" s="161">
        <v>164</v>
      </c>
      <c r="B170" s="121">
        <v>671364</v>
      </c>
      <c r="C170" s="122" t="s">
        <v>271</v>
      </c>
      <c r="D170" s="163">
        <v>10.9</v>
      </c>
      <c r="E170" s="163">
        <v>12</v>
      </c>
      <c r="F170" s="163">
        <v>13</v>
      </c>
      <c r="G170" s="163">
        <v>12</v>
      </c>
      <c r="H170" s="163">
        <v>10</v>
      </c>
      <c r="I170" s="163">
        <f t="shared" si="35"/>
        <v>57.9</v>
      </c>
      <c r="J170" s="163">
        <f t="shared" si="36"/>
        <v>8.6849999999999987</v>
      </c>
      <c r="K170" s="164">
        <v>4</v>
      </c>
      <c r="L170" s="164">
        <v>5</v>
      </c>
      <c r="M170" s="164">
        <v>4</v>
      </c>
      <c r="N170" s="164">
        <v>3</v>
      </c>
      <c r="O170" s="164">
        <v>4</v>
      </c>
      <c r="P170" s="164">
        <f t="shared" si="33"/>
        <v>20</v>
      </c>
      <c r="Q170" s="164">
        <f t="shared" si="34"/>
        <v>1</v>
      </c>
      <c r="R170" s="108">
        <f t="shared" si="26"/>
        <v>14.9</v>
      </c>
      <c r="S170" s="108">
        <f t="shared" si="27"/>
        <v>17</v>
      </c>
      <c r="T170" s="108">
        <f t="shared" si="28"/>
        <v>17</v>
      </c>
      <c r="U170" s="108">
        <f t="shared" si="29"/>
        <v>15</v>
      </c>
      <c r="V170" s="108">
        <f t="shared" si="30"/>
        <v>14</v>
      </c>
      <c r="W170" s="26">
        <f t="shared" si="31"/>
        <v>77.900000000000006</v>
      </c>
      <c r="X170" s="162">
        <f t="shared" si="32"/>
        <v>15.580000000000002</v>
      </c>
      <c r="Y170" s="128">
        <v>29</v>
      </c>
      <c r="Z170" s="112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3"/>
    </row>
    <row r="171" spans="1:44" s="111" customFormat="1" x14ac:dyDescent="0.3">
      <c r="A171" s="161">
        <v>165</v>
      </c>
      <c r="B171" s="121">
        <v>671365</v>
      </c>
      <c r="C171" s="122" t="s">
        <v>272</v>
      </c>
      <c r="D171" s="163">
        <v>10</v>
      </c>
      <c r="E171" s="163">
        <v>9</v>
      </c>
      <c r="F171" s="163">
        <v>8</v>
      </c>
      <c r="G171" s="163">
        <v>11</v>
      </c>
      <c r="H171" s="163">
        <v>14</v>
      </c>
      <c r="I171" s="163">
        <f t="shared" si="35"/>
        <v>52</v>
      </c>
      <c r="J171" s="163">
        <f t="shared" si="36"/>
        <v>7.8</v>
      </c>
      <c r="K171" s="164">
        <v>5</v>
      </c>
      <c r="L171" s="164">
        <v>4.5</v>
      </c>
      <c r="M171" s="164">
        <v>3</v>
      </c>
      <c r="N171" s="164">
        <v>3.5</v>
      </c>
      <c r="O171" s="164">
        <v>3</v>
      </c>
      <c r="P171" s="164">
        <f t="shared" si="33"/>
        <v>19</v>
      </c>
      <c r="Q171" s="164">
        <f t="shared" si="34"/>
        <v>0.95000000000000007</v>
      </c>
      <c r="R171" s="108">
        <f t="shared" si="26"/>
        <v>15</v>
      </c>
      <c r="S171" s="108">
        <f t="shared" si="27"/>
        <v>13.5</v>
      </c>
      <c r="T171" s="108">
        <f t="shared" si="28"/>
        <v>11</v>
      </c>
      <c r="U171" s="108">
        <f t="shared" si="29"/>
        <v>14.5</v>
      </c>
      <c r="V171" s="108">
        <f t="shared" si="30"/>
        <v>17</v>
      </c>
      <c r="W171" s="26">
        <f t="shared" si="31"/>
        <v>71</v>
      </c>
      <c r="X171" s="162">
        <f t="shared" si="32"/>
        <v>14.200000000000001</v>
      </c>
      <c r="Y171" s="128">
        <v>31</v>
      </c>
      <c r="Z171" s="112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3"/>
    </row>
    <row r="172" spans="1:44" s="111" customFormat="1" x14ac:dyDescent="0.3">
      <c r="A172" s="161">
        <v>166</v>
      </c>
      <c r="B172" s="121">
        <v>671366</v>
      </c>
      <c r="C172" s="122" t="s">
        <v>273</v>
      </c>
      <c r="D172" s="163">
        <v>9</v>
      </c>
      <c r="E172" s="163">
        <v>8</v>
      </c>
      <c r="F172" s="163">
        <v>9</v>
      </c>
      <c r="G172" s="163">
        <v>10</v>
      </c>
      <c r="H172" s="163">
        <v>11</v>
      </c>
      <c r="I172" s="163">
        <f t="shared" si="35"/>
        <v>47</v>
      </c>
      <c r="J172" s="163">
        <f t="shared" si="36"/>
        <v>7.05</v>
      </c>
      <c r="K172" s="164">
        <v>4</v>
      </c>
      <c r="L172" s="164">
        <v>5</v>
      </c>
      <c r="M172" s="164">
        <v>5</v>
      </c>
      <c r="N172" s="164">
        <v>4</v>
      </c>
      <c r="O172" s="164">
        <v>4.5</v>
      </c>
      <c r="P172" s="164">
        <f t="shared" si="33"/>
        <v>22.5</v>
      </c>
      <c r="Q172" s="164">
        <f t="shared" si="34"/>
        <v>1.125</v>
      </c>
      <c r="R172" s="108">
        <f t="shared" si="26"/>
        <v>13</v>
      </c>
      <c r="S172" s="108">
        <f t="shared" si="27"/>
        <v>13</v>
      </c>
      <c r="T172" s="108">
        <f t="shared" si="28"/>
        <v>14</v>
      </c>
      <c r="U172" s="108">
        <f t="shared" si="29"/>
        <v>14</v>
      </c>
      <c r="V172" s="108">
        <f t="shared" si="30"/>
        <v>15.5</v>
      </c>
      <c r="W172" s="26">
        <f t="shared" si="31"/>
        <v>69.5</v>
      </c>
      <c r="X172" s="162">
        <f t="shared" si="32"/>
        <v>13.9</v>
      </c>
      <c r="Y172" s="128">
        <v>3</v>
      </c>
      <c r="Z172" s="112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3"/>
    </row>
    <row r="173" spans="1:44" s="111" customFormat="1" x14ac:dyDescent="0.3">
      <c r="A173" s="161">
        <v>167</v>
      </c>
      <c r="B173" s="121">
        <v>671367</v>
      </c>
      <c r="C173" s="122" t="s">
        <v>274</v>
      </c>
      <c r="D173" s="163">
        <v>12</v>
      </c>
      <c r="E173" s="163">
        <v>9</v>
      </c>
      <c r="F173" s="163">
        <v>13</v>
      </c>
      <c r="G173" s="163">
        <v>12</v>
      </c>
      <c r="H173" s="163">
        <v>10</v>
      </c>
      <c r="I173" s="163">
        <f t="shared" si="35"/>
        <v>56</v>
      </c>
      <c r="J173" s="163">
        <f t="shared" si="36"/>
        <v>8.4</v>
      </c>
      <c r="K173" s="164">
        <v>5</v>
      </c>
      <c r="L173" s="164">
        <v>4</v>
      </c>
      <c r="M173" s="164">
        <v>5</v>
      </c>
      <c r="N173" s="164">
        <v>4.5</v>
      </c>
      <c r="O173" s="164">
        <v>3</v>
      </c>
      <c r="P173" s="164">
        <f t="shared" si="33"/>
        <v>21.5</v>
      </c>
      <c r="Q173" s="164">
        <f t="shared" si="34"/>
        <v>1.075</v>
      </c>
      <c r="R173" s="108">
        <f t="shared" si="26"/>
        <v>17</v>
      </c>
      <c r="S173" s="108">
        <f t="shared" si="27"/>
        <v>13</v>
      </c>
      <c r="T173" s="108">
        <f t="shared" si="28"/>
        <v>18</v>
      </c>
      <c r="U173" s="108">
        <f t="shared" si="29"/>
        <v>16.5</v>
      </c>
      <c r="V173" s="108">
        <f t="shared" si="30"/>
        <v>13</v>
      </c>
      <c r="W173" s="26">
        <f t="shared" si="31"/>
        <v>77.5</v>
      </c>
      <c r="X173" s="162">
        <f t="shared" si="32"/>
        <v>15.5</v>
      </c>
      <c r="Y173" s="128">
        <v>40</v>
      </c>
      <c r="Z173" s="112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3"/>
    </row>
    <row r="174" spans="1:44" s="111" customFormat="1" x14ac:dyDescent="0.3">
      <c r="A174" s="161">
        <v>168</v>
      </c>
      <c r="B174" s="121">
        <v>671368</v>
      </c>
      <c r="C174" s="122" t="s">
        <v>275</v>
      </c>
      <c r="D174" s="163">
        <v>10</v>
      </c>
      <c r="E174" s="163">
        <v>9</v>
      </c>
      <c r="F174" s="163">
        <v>6</v>
      </c>
      <c r="G174" s="163">
        <v>8</v>
      </c>
      <c r="H174" s="163">
        <v>11</v>
      </c>
      <c r="I174" s="163">
        <f t="shared" si="35"/>
        <v>44</v>
      </c>
      <c r="J174" s="163">
        <v>4</v>
      </c>
      <c r="K174" s="164">
        <v>3</v>
      </c>
      <c r="L174" s="164">
        <v>3.5</v>
      </c>
      <c r="M174" s="164">
        <v>2.5</v>
      </c>
      <c r="N174" s="164">
        <v>4</v>
      </c>
      <c r="O174" s="164">
        <v>3</v>
      </c>
      <c r="P174" s="164">
        <f t="shared" si="33"/>
        <v>16</v>
      </c>
      <c r="Q174" s="164">
        <f t="shared" si="34"/>
        <v>0.8</v>
      </c>
      <c r="R174" s="108">
        <f t="shared" si="26"/>
        <v>13</v>
      </c>
      <c r="S174" s="108">
        <f t="shared" si="27"/>
        <v>12.5</v>
      </c>
      <c r="T174" s="108">
        <f t="shared" si="28"/>
        <v>8.5</v>
      </c>
      <c r="U174" s="108">
        <f t="shared" si="29"/>
        <v>12</v>
      </c>
      <c r="V174" s="108">
        <f t="shared" si="30"/>
        <v>14</v>
      </c>
      <c r="W174" s="26">
        <f t="shared" si="31"/>
        <v>60</v>
      </c>
      <c r="X174" s="162">
        <f t="shared" si="32"/>
        <v>12</v>
      </c>
      <c r="Y174" s="128">
        <v>23</v>
      </c>
      <c r="Z174" s="112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3"/>
    </row>
    <row r="175" spans="1:44" s="111" customFormat="1" x14ac:dyDescent="0.3">
      <c r="A175" s="161">
        <v>169</v>
      </c>
      <c r="B175" s="137">
        <v>671369</v>
      </c>
      <c r="C175" s="138" t="s">
        <v>276</v>
      </c>
      <c r="D175" s="163">
        <v>12</v>
      </c>
      <c r="E175" s="163">
        <v>14</v>
      </c>
      <c r="F175" s="163">
        <v>10</v>
      </c>
      <c r="G175" s="163">
        <v>11</v>
      </c>
      <c r="H175" s="163">
        <v>10.6</v>
      </c>
      <c r="I175" s="163">
        <f t="shared" si="35"/>
        <v>57.6</v>
      </c>
      <c r="J175" s="163">
        <f t="shared" si="36"/>
        <v>8.64</v>
      </c>
      <c r="K175" s="164">
        <v>5</v>
      </c>
      <c r="L175" s="164">
        <v>2.5</v>
      </c>
      <c r="M175" s="164">
        <v>3.5</v>
      </c>
      <c r="N175" s="164">
        <v>3.5</v>
      </c>
      <c r="O175" s="164">
        <v>5</v>
      </c>
      <c r="P175" s="164">
        <f t="shared" si="33"/>
        <v>19.5</v>
      </c>
      <c r="Q175" s="164">
        <f t="shared" si="34"/>
        <v>0.97500000000000009</v>
      </c>
      <c r="R175" s="108">
        <f t="shared" si="26"/>
        <v>17</v>
      </c>
      <c r="S175" s="108">
        <f t="shared" si="27"/>
        <v>16.5</v>
      </c>
      <c r="T175" s="108">
        <f t="shared" si="28"/>
        <v>13.5</v>
      </c>
      <c r="U175" s="108">
        <f t="shared" si="29"/>
        <v>14.5</v>
      </c>
      <c r="V175" s="108">
        <f t="shared" si="30"/>
        <v>15.6</v>
      </c>
      <c r="W175" s="26">
        <f t="shared" si="31"/>
        <v>77.099999999999994</v>
      </c>
      <c r="X175" s="162">
        <f t="shared" si="32"/>
        <v>15.42</v>
      </c>
      <c r="Y175" s="159">
        <v>53</v>
      </c>
      <c r="Z175" s="112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3"/>
    </row>
    <row r="176" spans="1:44" s="111" customFormat="1" x14ac:dyDescent="0.3">
      <c r="A176" s="161">
        <v>170</v>
      </c>
      <c r="B176" s="140">
        <v>671370</v>
      </c>
      <c r="C176" s="141" t="s">
        <v>277</v>
      </c>
      <c r="D176" s="163">
        <v>9</v>
      </c>
      <c r="E176" s="163">
        <v>8</v>
      </c>
      <c r="F176" s="163">
        <v>10</v>
      </c>
      <c r="G176" s="163">
        <v>8</v>
      </c>
      <c r="H176" s="163">
        <v>9</v>
      </c>
      <c r="I176" s="163">
        <f t="shared" si="35"/>
        <v>44</v>
      </c>
      <c r="J176" s="163">
        <f t="shared" si="36"/>
        <v>6.6</v>
      </c>
      <c r="K176" s="164">
        <v>5</v>
      </c>
      <c r="L176" s="164">
        <v>4</v>
      </c>
      <c r="M176" s="164">
        <v>3</v>
      </c>
      <c r="N176" s="164">
        <v>4</v>
      </c>
      <c r="O176" s="164">
        <v>3.2</v>
      </c>
      <c r="P176" s="164">
        <f t="shared" si="33"/>
        <v>19.2</v>
      </c>
      <c r="Q176" s="164">
        <f t="shared" si="34"/>
        <v>0.96</v>
      </c>
      <c r="R176" s="108">
        <f t="shared" si="26"/>
        <v>14</v>
      </c>
      <c r="S176" s="108">
        <f t="shared" si="27"/>
        <v>12</v>
      </c>
      <c r="T176" s="108">
        <f t="shared" si="28"/>
        <v>13</v>
      </c>
      <c r="U176" s="108">
        <f t="shared" si="29"/>
        <v>12</v>
      </c>
      <c r="V176" s="108">
        <f t="shared" si="30"/>
        <v>12.2</v>
      </c>
      <c r="W176" s="26">
        <f t="shared" si="31"/>
        <v>63.2</v>
      </c>
      <c r="X176" s="162">
        <f t="shared" si="32"/>
        <v>12.64</v>
      </c>
      <c r="Y176" s="160">
        <v>31</v>
      </c>
      <c r="Z176" s="112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3"/>
    </row>
    <row r="177" spans="1:44" s="111" customFormat="1" x14ac:dyDescent="0.3">
      <c r="A177" s="161">
        <v>171</v>
      </c>
      <c r="B177" s="140">
        <v>671371</v>
      </c>
      <c r="C177" s="141" t="s">
        <v>278</v>
      </c>
      <c r="D177" s="163">
        <v>10</v>
      </c>
      <c r="E177" s="163">
        <v>6</v>
      </c>
      <c r="F177" s="163">
        <v>8</v>
      </c>
      <c r="G177" s="163">
        <v>9</v>
      </c>
      <c r="H177" s="163">
        <v>10</v>
      </c>
      <c r="I177" s="163">
        <f t="shared" si="35"/>
        <v>43</v>
      </c>
      <c r="J177" s="163">
        <f t="shared" si="36"/>
        <v>6.45</v>
      </c>
      <c r="K177" s="164">
        <v>3.5</v>
      </c>
      <c r="L177" s="164">
        <v>4</v>
      </c>
      <c r="M177" s="164">
        <v>4.5</v>
      </c>
      <c r="N177" s="164">
        <v>2.5</v>
      </c>
      <c r="O177" s="164">
        <v>4</v>
      </c>
      <c r="P177" s="164">
        <f t="shared" si="33"/>
        <v>18.5</v>
      </c>
      <c r="Q177" s="164">
        <f t="shared" si="34"/>
        <v>0.92500000000000004</v>
      </c>
      <c r="R177" s="108">
        <f t="shared" ref="R177:R240" si="37">D177+K177</f>
        <v>13.5</v>
      </c>
      <c r="S177" s="108">
        <f t="shared" ref="S177:S240" si="38">E177+L177</f>
        <v>10</v>
      </c>
      <c r="T177" s="108">
        <f t="shared" ref="T177:T240" si="39">F177+M177</f>
        <v>12.5</v>
      </c>
      <c r="U177" s="108">
        <f t="shared" ref="U177:U240" si="40">G177+N177</f>
        <v>11.5</v>
      </c>
      <c r="V177" s="108">
        <f t="shared" ref="V177:V240" si="41">H177+O177</f>
        <v>14</v>
      </c>
      <c r="W177" s="26">
        <f t="shared" si="31"/>
        <v>61.5</v>
      </c>
      <c r="X177" s="162">
        <f t="shared" si="32"/>
        <v>12.3</v>
      </c>
      <c r="Y177" s="160">
        <v>15</v>
      </c>
      <c r="Z177" s="112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3"/>
    </row>
    <row r="178" spans="1:44" s="111" customFormat="1" x14ac:dyDescent="0.3">
      <c r="A178" s="161">
        <v>172</v>
      </c>
      <c r="B178" s="140">
        <v>671372</v>
      </c>
      <c r="C178" s="141" t="s">
        <v>279</v>
      </c>
      <c r="D178" s="163">
        <v>6</v>
      </c>
      <c r="E178" s="163">
        <v>8</v>
      </c>
      <c r="F178" s="163">
        <v>9</v>
      </c>
      <c r="G178" s="163">
        <v>10</v>
      </c>
      <c r="H178" s="163">
        <v>6</v>
      </c>
      <c r="I178" s="163">
        <f t="shared" si="35"/>
        <v>39</v>
      </c>
      <c r="J178" s="163">
        <f t="shared" si="36"/>
        <v>5.85</v>
      </c>
      <c r="K178" s="164">
        <v>3</v>
      </c>
      <c r="L178" s="164">
        <v>3.5</v>
      </c>
      <c r="M178" s="164">
        <v>2</v>
      </c>
      <c r="N178" s="164">
        <v>4</v>
      </c>
      <c r="O178" s="164">
        <v>3.5</v>
      </c>
      <c r="P178" s="164">
        <f t="shared" si="33"/>
        <v>16</v>
      </c>
      <c r="Q178" s="164">
        <f t="shared" si="34"/>
        <v>0.8</v>
      </c>
      <c r="R178" s="108">
        <f t="shared" si="37"/>
        <v>9</v>
      </c>
      <c r="S178" s="108">
        <f t="shared" si="38"/>
        <v>11.5</v>
      </c>
      <c r="T178" s="108">
        <f t="shared" si="39"/>
        <v>11</v>
      </c>
      <c r="U178" s="108">
        <f t="shared" si="40"/>
        <v>14</v>
      </c>
      <c r="V178" s="108">
        <f t="shared" si="41"/>
        <v>9.5</v>
      </c>
      <c r="W178" s="26">
        <f t="shared" si="31"/>
        <v>55</v>
      </c>
      <c r="X178" s="162">
        <f t="shared" si="32"/>
        <v>11</v>
      </c>
      <c r="Y178" s="160">
        <v>10</v>
      </c>
      <c r="Z178" s="112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3"/>
    </row>
    <row r="179" spans="1:44" s="111" customFormat="1" x14ac:dyDescent="0.3">
      <c r="A179" s="161">
        <v>173</v>
      </c>
      <c r="B179" s="140">
        <v>671373</v>
      </c>
      <c r="C179" s="141" t="s">
        <v>280</v>
      </c>
      <c r="D179" s="163">
        <v>10</v>
      </c>
      <c r="E179" s="163">
        <v>11</v>
      </c>
      <c r="F179" s="163">
        <v>6</v>
      </c>
      <c r="G179" s="163">
        <v>9</v>
      </c>
      <c r="H179" s="163">
        <v>4</v>
      </c>
      <c r="I179" s="163">
        <f t="shared" si="35"/>
        <v>40</v>
      </c>
      <c r="J179" s="163">
        <f t="shared" si="36"/>
        <v>6</v>
      </c>
      <c r="K179" s="164">
        <v>5</v>
      </c>
      <c r="L179" s="164">
        <v>4</v>
      </c>
      <c r="M179" s="164">
        <v>6</v>
      </c>
      <c r="N179" s="164">
        <v>4.5</v>
      </c>
      <c r="O179" s="164">
        <v>5.5</v>
      </c>
      <c r="P179" s="164">
        <f t="shared" si="33"/>
        <v>25</v>
      </c>
      <c r="Q179" s="164">
        <f t="shared" si="34"/>
        <v>1.25</v>
      </c>
      <c r="R179" s="108">
        <f t="shared" si="37"/>
        <v>15</v>
      </c>
      <c r="S179" s="108">
        <f t="shared" si="38"/>
        <v>15</v>
      </c>
      <c r="T179" s="108">
        <f t="shared" si="39"/>
        <v>12</v>
      </c>
      <c r="U179" s="108">
        <f t="shared" si="40"/>
        <v>13.5</v>
      </c>
      <c r="V179" s="108">
        <f t="shared" si="41"/>
        <v>9.5</v>
      </c>
      <c r="W179" s="26">
        <f t="shared" si="31"/>
        <v>65</v>
      </c>
      <c r="X179" s="162">
        <f t="shared" si="32"/>
        <v>13</v>
      </c>
      <c r="Y179" s="160">
        <v>25</v>
      </c>
      <c r="Z179" s="112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3"/>
    </row>
    <row r="180" spans="1:44" s="111" customFormat="1" x14ac:dyDescent="0.3">
      <c r="A180" s="161">
        <v>174</v>
      </c>
      <c r="B180" s="140">
        <v>671374</v>
      </c>
      <c r="C180" s="141" t="s">
        <v>281</v>
      </c>
      <c r="D180" s="163">
        <v>2</v>
      </c>
      <c r="E180" s="163">
        <v>3</v>
      </c>
      <c r="F180" s="163">
        <v>2</v>
      </c>
      <c r="G180" s="163">
        <v>4</v>
      </c>
      <c r="H180" s="163">
        <v>2</v>
      </c>
      <c r="I180" s="163">
        <f t="shared" si="35"/>
        <v>13</v>
      </c>
      <c r="J180" s="163">
        <f t="shared" si="36"/>
        <v>1.95</v>
      </c>
      <c r="K180" s="164">
        <v>2</v>
      </c>
      <c r="L180" s="164">
        <v>3</v>
      </c>
      <c r="M180" s="164">
        <v>1</v>
      </c>
      <c r="N180" s="164">
        <v>2</v>
      </c>
      <c r="O180" s="164">
        <v>2.5</v>
      </c>
      <c r="P180" s="164">
        <f t="shared" si="33"/>
        <v>10.5</v>
      </c>
      <c r="Q180" s="164">
        <f t="shared" si="34"/>
        <v>0.52500000000000002</v>
      </c>
      <c r="R180" s="108">
        <f t="shared" si="37"/>
        <v>4</v>
      </c>
      <c r="S180" s="108">
        <f t="shared" si="38"/>
        <v>6</v>
      </c>
      <c r="T180" s="108">
        <f t="shared" si="39"/>
        <v>3</v>
      </c>
      <c r="U180" s="108">
        <f t="shared" si="40"/>
        <v>6</v>
      </c>
      <c r="V180" s="108">
        <f t="shared" si="41"/>
        <v>4.5</v>
      </c>
      <c r="W180" s="26">
        <f t="shared" si="31"/>
        <v>23.5</v>
      </c>
      <c r="X180" s="162">
        <f t="shared" si="32"/>
        <v>4.7</v>
      </c>
      <c r="Y180" s="160">
        <v>9</v>
      </c>
      <c r="Z180" s="112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3"/>
    </row>
    <row r="181" spans="1:44" s="111" customFormat="1" x14ac:dyDescent="0.3">
      <c r="A181" s="161">
        <v>175</v>
      </c>
      <c r="B181" s="140">
        <v>671375</v>
      </c>
      <c r="C181" s="141" t="s">
        <v>282</v>
      </c>
      <c r="D181" s="163">
        <v>10</v>
      </c>
      <c r="E181" s="163">
        <v>6</v>
      </c>
      <c r="F181" s="163">
        <v>4</v>
      </c>
      <c r="G181" s="163">
        <v>5</v>
      </c>
      <c r="H181" s="163">
        <v>2</v>
      </c>
      <c r="I181" s="163">
        <f t="shared" si="35"/>
        <v>27</v>
      </c>
      <c r="J181" s="163">
        <f t="shared" si="36"/>
        <v>4.05</v>
      </c>
      <c r="K181" s="164">
        <v>3.5</v>
      </c>
      <c r="L181" s="164">
        <v>4.2</v>
      </c>
      <c r="M181" s="164">
        <v>5</v>
      </c>
      <c r="N181" s="164">
        <v>4</v>
      </c>
      <c r="O181" s="164">
        <v>3</v>
      </c>
      <c r="P181" s="164">
        <f t="shared" si="33"/>
        <v>19.7</v>
      </c>
      <c r="Q181" s="164">
        <f t="shared" si="34"/>
        <v>0.98499999999999999</v>
      </c>
      <c r="R181" s="108">
        <f t="shared" si="37"/>
        <v>13.5</v>
      </c>
      <c r="S181" s="108">
        <f t="shared" si="38"/>
        <v>10.199999999999999</v>
      </c>
      <c r="T181" s="108">
        <f t="shared" si="39"/>
        <v>9</v>
      </c>
      <c r="U181" s="108">
        <f t="shared" si="40"/>
        <v>9</v>
      </c>
      <c r="V181" s="108">
        <f t="shared" si="41"/>
        <v>5</v>
      </c>
      <c r="W181" s="26">
        <f t="shared" si="31"/>
        <v>46.7</v>
      </c>
      <c r="X181" s="162">
        <f t="shared" si="32"/>
        <v>9.3400000000000016</v>
      </c>
      <c r="Y181" s="160">
        <v>10</v>
      </c>
      <c r="Z181" s="112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3"/>
    </row>
    <row r="182" spans="1:44" s="111" customFormat="1" x14ac:dyDescent="0.3">
      <c r="A182" s="161">
        <v>176</v>
      </c>
      <c r="B182" s="140">
        <v>671376</v>
      </c>
      <c r="C182" s="141" t="s">
        <v>283</v>
      </c>
      <c r="D182" s="163">
        <v>11</v>
      </c>
      <c r="E182" s="163">
        <v>12</v>
      </c>
      <c r="F182" s="163">
        <v>6</v>
      </c>
      <c r="G182" s="163">
        <v>12</v>
      </c>
      <c r="H182" s="163">
        <v>10</v>
      </c>
      <c r="I182" s="163">
        <f t="shared" si="35"/>
        <v>51</v>
      </c>
      <c r="J182" s="163">
        <f t="shared" si="36"/>
        <v>7.6499999999999995</v>
      </c>
      <c r="K182" s="164">
        <v>4</v>
      </c>
      <c r="L182" s="164">
        <v>5</v>
      </c>
      <c r="M182" s="164">
        <v>6</v>
      </c>
      <c r="N182" s="164">
        <v>4</v>
      </c>
      <c r="O182" s="164">
        <v>5</v>
      </c>
      <c r="P182" s="164">
        <f t="shared" si="33"/>
        <v>24</v>
      </c>
      <c r="Q182" s="164">
        <f t="shared" si="34"/>
        <v>1.2000000000000002</v>
      </c>
      <c r="R182" s="108">
        <f t="shared" si="37"/>
        <v>15</v>
      </c>
      <c r="S182" s="108">
        <f t="shared" si="38"/>
        <v>17</v>
      </c>
      <c r="T182" s="108">
        <f t="shared" si="39"/>
        <v>12</v>
      </c>
      <c r="U182" s="108">
        <f t="shared" si="40"/>
        <v>16</v>
      </c>
      <c r="V182" s="108">
        <f t="shared" si="41"/>
        <v>15</v>
      </c>
      <c r="W182" s="26">
        <f t="shared" si="31"/>
        <v>75</v>
      </c>
      <c r="X182" s="162">
        <f t="shared" si="32"/>
        <v>15</v>
      </c>
      <c r="Y182" s="160">
        <v>54</v>
      </c>
      <c r="Z182" s="112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3"/>
    </row>
    <row r="183" spans="1:44" s="111" customFormat="1" x14ac:dyDescent="0.3">
      <c r="A183" s="161">
        <v>177</v>
      </c>
      <c r="B183" s="140">
        <v>671377</v>
      </c>
      <c r="C183" s="141" t="s">
        <v>284</v>
      </c>
      <c r="D183" s="163">
        <v>9</v>
      </c>
      <c r="E183" s="163">
        <v>10</v>
      </c>
      <c r="F183" s="163">
        <v>6.5</v>
      </c>
      <c r="G183" s="163">
        <v>10</v>
      </c>
      <c r="H183" s="163">
        <v>12</v>
      </c>
      <c r="I183" s="163">
        <f t="shared" si="35"/>
        <v>47.5</v>
      </c>
      <c r="J183" s="163">
        <f t="shared" si="36"/>
        <v>7.125</v>
      </c>
      <c r="K183" s="164">
        <v>2</v>
      </c>
      <c r="L183" s="164">
        <v>13.5</v>
      </c>
      <c r="M183" s="164">
        <v>1</v>
      </c>
      <c r="N183" s="164">
        <v>2</v>
      </c>
      <c r="O183" s="164">
        <v>3</v>
      </c>
      <c r="P183" s="164">
        <f t="shared" si="33"/>
        <v>21.5</v>
      </c>
      <c r="Q183" s="164">
        <f t="shared" si="34"/>
        <v>1.075</v>
      </c>
      <c r="R183" s="108">
        <f t="shared" si="37"/>
        <v>11</v>
      </c>
      <c r="S183" s="108">
        <f t="shared" si="38"/>
        <v>23.5</v>
      </c>
      <c r="T183" s="108">
        <f t="shared" si="39"/>
        <v>7.5</v>
      </c>
      <c r="U183" s="108">
        <f t="shared" si="40"/>
        <v>12</v>
      </c>
      <c r="V183" s="108">
        <f t="shared" si="41"/>
        <v>15</v>
      </c>
      <c r="W183" s="26">
        <f t="shared" si="31"/>
        <v>69</v>
      </c>
      <c r="X183" s="162">
        <f t="shared" si="32"/>
        <v>13.8</v>
      </c>
      <c r="Y183" s="160">
        <v>33</v>
      </c>
      <c r="Z183" s="112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3"/>
    </row>
    <row r="184" spans="1:44" s="111" customFormat="1" x14ac:dyDescent="0.3">
      <c r="A184" s="161">
        <v>178</v>
      </c>
      <c r="B184" s="140">
        <v>671378</v>
      </c>
      <c r="C184" s="141" t="s">
        <v>285</v>
      </c>
      <c r="D184" s="163"/>
      <c r="E184" s="163"/>
      <c r="F184" s="163"/>
      <c r="G184" s="163"/>
      <c r="H184" s="163"/>
      <c r="I184" s="163">
        <f t="shared" si="35"/>
        <v>0</v>
      </c>
      <c r="J184" s="163">
        <f t="shared" si="36"/>
        <v>0</v>
      </c>
      <c r="K184" s="164"/>
      <c r="L184" s="164"/>
      <c r="M184" s="164"/>
      <c r="N184" s="164"/>
      <c r="O184" s="164"/>
      <c r="P184" s="164">
        <f t="shared" si="33"/>
        <v>0</v>
      </c>
      <c r="Q184" s="164">
        <f t="shared" si="34"/>
        <v>0</v>
      </c>
      <c r="R184" s="108">
        <f t="shared" si="37"/>
        <v>0</v>
      </c>
      <c r="S184" s="108">
        <f t="shared" si="38"/>
        <v>0</v>
      </c>
      <c r="T184" s="108">
        <f t="shared" si="39"/>
        <v>0</v>
      </c>
      <c r="U184" s="108">
        <f t="shared" si="40"/>
        <v>0</v>
      </c>
      <c r="V184" s="108">
        <f t="shared" si="41"/>
        <v>0</v>
      </c>
      <c r="W184" s="26">
        <f t="shared" si="31"/>
        <v>0</v>
      </c>
      <c r="X184" s="162">
        <f t="shared" si="32"/>
        <v>0</v>
      </c>
      <c r="Y184" s="160" t="s">
        <v>105</v>
      </c>
      <c r="Z184" s="112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3"/>
    </row>
    <row r="185" spans="1:44" s="111" customFormat="1" x14ac:dyDescent="0.3">
      <c r="A185" s="161">
        <v>179</v>
      </c>
      <c r="B185" s="140">
        <v>671379</v>
      </c>
      <c r="C185" s="141" t="s">
        <v>286</v>
      </c>
      <c r="D185" s="163">
        <v>10</v>
      </c>
      <c r="E185" s="163">
        <v>12</v>
      </c>
      <c r="F185" s="163">
        <v>13</v>
      </c>
      <c r="G185" s="163">
        <v>10</v>
      </c>
      <c r="H185" s="163">
        <v>11</v>
      </c>
      <c r="I185" s="163">
        <f t="shared" si="35"/>
        <v>56</v>
      </c>
      <c r="J185" s="163">
        <f t="shared" si="36"/>
        <v>8.4</v>
      </c>
      <c r="K185" s="164">
        <v>5</v>
      </c>
      <c r="L185" s="164">
        <v>4</v>
      </c>
      <c r="M185" s="164">
        <v>5.5</v>
      </c>
      <c r="N185" s="164">
        <v>5</v>
      </c>
      <c r="O185" s="164">
        <v>4</v>
      </c>
      <c r="P185" s="164">
        <f t="shared" si="33"/>
        <v>23.5</v>
      </c>
      <c r="Q185" s="164">
        <f t="shared" si="34"/>
        <v>1.175</v>
      </c>
      <c r="R185" s="108">
        <f t="shared" si="37"/>
        <v>15</v>
      </c>
      <c r="S185" s="108">
        <f t="shared" si="38"/>
        <v>16</v>
      </c>
      <c r="T185" s="108">
        <f t="shared" si="39"/>
        <v>18.5</v>
      </c>
      <c r="U185" s="108">
        <f t="shared" si="40"/>
        <v>15</v>
      </c>
      <c r="V185" s="108">
        <f t="shared" si="41"/>
        <v>15</v>
      </c>
      <c r="W185" s="26">
        <f t="shared" si="31"/>
        <v>79.5</v>
      </c>
      <c r="X185" s="162">
        <f t="shared" si="32"/>
        <v>15.9</v>
      </c>
      <c r="Y185" s="160">
        <v>31</v>
      </c>
      <c r="Z185" s="112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3"/>
    </row>
    <row r="186" spans="1:44" s="111" customFormat="1" x14ac:dyDescent="0.3">
      <c r="A186" s="161">
        <v>180</v>
      </c>
      <c r="B186" s="140">
        <v>671380</v>
      </c>
      <c r="C186" s="141" t="s">
        <v>287</v>
      </c>
      <c r="D186" s="163">
        <v>12</v>
      </c>
      <c r="E186" s="163">
        <v>9</v>
      </c>
      <c r="F186" s="163">
        <v>8</v>
      </c>
      <c r="G186" s="163">
        <v>9</v>
      </c>
      <c r="H186" s="163">
        <v>8</v>
      </c>
      <c r="I186" s="163">
        <f t="shared" si="35"/>
        <v>46</v>
      </c>
      <c r="J186" s="163">
        <f t="shared" si="36"/>
        <v>6.8999999999999995</v>
      </c>
      <c r="K186" s="164">
        <v>5.5</v>
      </c>
      <c r="L186" s="164">
        <v>5</v>
      </c>
      <c r="M186" s="164">
        <v>4.5</v>
      </c>
      <c r="N186" s="164">
        <v>4</v>
      </c>
      <c r="O186" s="164">
        <v>6</v>
      </c>
      <c r="P186" s="164">
        <f t="shared" si="33"/>
        <v>25</v>
      </c>
      <c r="Q186" s="164">
        <f t="shared" si="34"/>
        <v>1.25</v>
      </c>
      <c r="R186" s="108">
        <f t="shared" si="37"/>
        <v>17.5</v>
      </c>
      <c r="S186" s="108">
        <f t="shared" si="38"/>
        <v>14</v>
      </c>
      <c r="T186" s="108">
        <f t="shared" si="39"/>
        <v>12.5</v>
      </c>
      <c r="U186" s="108">
        <f t="shared" si="40"/>
        <v>13</v>
      </c>
      <c r="V186" s="108">
        <f t="shared" si="41"/>
        <v>14</v>
      </c>
      <c r="W186" s="26">
        <f t="shared" si="31"/>
        <v>71</v>
      </c>
      <c r="X186" s="162">
        <f t="shared" si="32"/>
        <v>14.200000000000001</v>
      </c>
      <c r="Y186" s="160">
        <v>25</v>
      </c>
      <c r="Z186" s="112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3"/>
    </row>
    <row r="187" spans="1:44" s="111" customFormat="1" x14ac:dyDescent="0.3">
      <c r="A187" s="161">
        <v>181</v>
      </c>
      <c r="B187" s="140">
        <v>671381</v>
      </c>
      <c r="C187" s="141" t="s">
        <v>288</v>
      </c>
      <c r="D187" s="163">
        <v>10</v>
      </c>
      <c r="E187" s="163">
        <v>12</v>
      </c>
      <c r="F187" s="163">
        <v>11</v>
      </c>
      <c r="G187" s="163">
        <v>10</v>
      </c>
      <c r="H187" s="163">
        <v>13</v>
      </c>
      <c r="I187" s="163">
        <f t="shared" si="35"/>
        <v>56</v>
      </c>
      <c r="J187" s="163">
        <f t="shared" si="36"/>
        <v>8.4</v>
      </c>
      <c r="K187" s="164">
        <v>3.5</v>
      </c>
      <c r="L187" s="164">
        <v>4</v>
      </c>
      <c r="M187" s="164">
        <v>5</v>
      </c>
      <c r="N187" s="164">
        <v>3</v>
      </c>
      <c r="O187" s="164">
        <v>4</v>
      </c>
      <c r="P187" s="164">
        <f t="shared" si="33"/>
        <v>19.5</v>
      </c>
      <c r="Q187" s="164">
        <f t="shared" si="34"/>
        <v>0.97500000000000009</v>
      </c>
      <c r="R187" s="108">
        <f t="shared" si="37"/>
        <v>13.5</v>
      </c>
      <c r="S187" s="108">
        <f t="shared" si="38"/>
        <v>16</v>
      </c>
      <c r="T187" s="108">
        <f t="shared" si="39"/>
        <v>16</v>
      </c>
      <c r="U187" s="108">
        <f t="shared" si="40"/>
        <v>13</v>
      </c>
      <c r="V187" s="108">
        <f t="shared" si="41"/>
        <v>17</v>
      </c>
      <c r="W187" s="26">
        <f t="shared" si="31"/>
        <v>75.5</v>
      </c>
      <c r="X187" s="162">
        <f t="shared" si="32"/>
        <v>15.100000000000001</v>
      </c>
      <c r="Y187" s="160">
        <v>52</v>
      </c>
      <c r="Z187" s="112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3"/>
    </row>
    <row r="188" spans="1:44" s="111" customFormat="1" x14ac:dyDescent="0.3">
      <c r="A188" s="161">
        <v>182</v>
      </c>
      <c r="B188" s="140">
        <v>671382</v>
      </c>
      <c r="C188" s="141" t="s">
        <v>289</v>
      </c>
      <c r="D188" s="163">
        <v>9</v>
      </c>
      <c r="E188" s="163">
        <v>10</v>
      </c>
      <c r="F188" s="163">
        <v>12</v>
      </c>
      <c r="G188" s="163">
        <v>11.6</v>
      </c>
      <c r="H188" s="163">
        <v>10</v>
      </c>
      <c r="I188" s="163">
        <f t="shared" si="35"/>
        <v>52.6</v>
      </c>
      <c r="J188" s="163">
        <f t="shared" si="36"/>
        <v>7.89</v>
      </c>
      <c r="K188" s="164">
        <v>6</v>
      </c>
      <c r="L188" s="164">
        <v>4</v>
      </c>
      <c r="M188" s="164">
        <v>5</v>
      </c>
      <c r="N188" s="164">
        <v>3.5</v>
      </c>
      <c r="O188" s="164">
        <v>4</v>
      </c>
      <c r="P188" s="164">
        <f t="shared" si="33"/>
        <v>22.5</v>
      </c>
      <c r="Q188" s="164">
        <f t="shared" si="34"/>
        <v>1.125</v>
      </c>
      <c r="R188" s="108">
        <f t="shared" si="37"/>
        <v>15</v>
      </c>
      <c r="S188" s="108">
        <f t="shared" si="38"/>
        <v>14</v>
      </c>
      <c r="T188" s="108">
        <f t="shared" si="39"/>
        <v>17</v>
      </c>
      <c r="U188" s="108">
        <f t="shared" si="40"/>
        <v>15.1</v>
      </c>
      <c r="V188" s="108">
        <f t="shared" si="41"/>
        <v>14</v>
      </c>
      <c r="W188" s="26">
        <f t="shared" si="31"/>
        <v>75.099999999999994</v>
      </c>
      <c r="X188" s="162">
        <f t="shared" si="32"/>
        <v>15.02</v>
      </c>
      <c r="Y188" s="160">
        <v>32</v>
      </c>
      <c r="Z188" s="112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3"/>
    </row>
    <row r="189" spans="1:44" s="111" customFormat="1" x14ac:dyDescent="0.3">
      <c r="A189" s="161">
        <v>183</v>
      </c>
      <c r="B189" s="140">
        <v>671383</v>
      </c>
      <c r="C189" s="141" t="s">
        <v>290</v>
      </c>
      <c r="D189" s="163">
        <v>10</v>
      </c>
      <c r="E189" s="163">
        <v>12</v>
      </c>
      <c r="F189" s="163">
        <v>13</v>
      </c>
      <c r="G189" s="163">
        <v>14</v>
      </c>
      <c r="H189" s="163">
        <v>10</v>
      </c>
      <c r="I189" s="163">
        <f t="shared" si="35"/>
        <v>59</v>
      </c>
      <c r="J189" s="163">
        <f t="shared" si="36"/>
        <v>8.85</v>
      </c>
      <c r="K189" s="164">
        <v>2</v>
      </c>
      <c r="L189" s="164">
        <v>3</v>
      </c>
      <c r="M189" s="164">
        <v>4.5</v>
      </c>
      <c r="N189" s="164">
        <v>4</v>
      </c>
      <c r="O189" s="164">
        <v>3.5</v>
      </c>
      <c r="P189" s="164">
        <f t="shared" si="33"/>
        <v>17</v>
      </c>
      <c r="Q189" s="164">
        <f t="shared" si="34"/>
        <v>0.85000000000000009</v>
      </c>
      <c r="R189" s="108">
        <f t="shared" si="37"/>
        <v>12</v>
      </c>
      <c r="S189" s="108">
        <f t="shared" si="38"/>
        <v>15</v>
      </c>
      <c r="T189" s="108">
        <f t="shared" si="39"/>
        <v>17.5</v>
      </c>
      <c r="U189" s="108">
        <f t="shared" si="40"/>
        <v>18</v>
      </c>
      <c r="V189" s="108">
        <f t="shared" si="41"/>
        <v>13.5</v>
      </c>
      <c r="W189" s="26">
        <f t="shared" si="31"/>
        <v>76</v>
      </c>
      <c r="X189" s="162">
        <f t="shared" si="32"/>
        <v>15.200000000000001</v>
      </c>
      <c r="Y189" s="160" t="s">
        <v>105</v>
      </c>
      <c r="Z189" s="112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3"/>
    </row>
    <row r="190" spans="1:44" s="111" customFormat="1" x14ac:dyDescent="0.3">
      <c r="A190" s="161">
        <v>184</v>
      </c>
      <c r="B190" s="140">
        <v>671384</v>
      </c>
      <c r="C190" s="141" t="s">
        <v>291</v>
      </c>
      <c r="D190" s="163">
        <v>12</v>
      </c>
      <c r="E190" s="163">
        <v>10</v>
      </c>
      <c r="F190" s="163">
        <v>14</v>
      </c>
      <c r="G190" s="163">
        <v>10</v>
      </c>
      <c r="H190" s="163">
        <v>12</v>
      </c>
      <c r="I190" s="163">
        <f t="shared" si="35"/>
        <v>58</v>
      </c>
      <c r="J190" s="163">
        <f t="shared" si="36"/>
        <v>8.6999999999999993</v>
      </c>
      <c r="K190" s="164">
        <v>5</v>
      </c>
      <c r="L190" s="164">
        <v>4.5</v>
      </c>
      <c r="M190" s="164">
        <v>5</v>
      </c>
      <c r="N190" s="164">
        <v>3.5</v>
      </c>
      <c r="O190" s="164">
        <v>4.5</v>
      </c>
      <c r="P190" s="164">
        <f t="shared" si="33"/>
        <v>22.5</v>
      </c>
      <c r="Q190" s="164">
        <f t="shared" si="34"/>
        <v>1.125</v>
      </c>
      <c r="R190" s="108">
        <f t="shared" si="37"/>
        <v>17</v>
      </c>
      <c r="S190" s="108">
        <f t="shared" si="38"/>
        <v>14.5</v>
      </c>
      <c r="T190" s="108">
        <f t="shared" si="39"/>
        <v>19</v>
      </c>
      <c r="U190" s="108">
        <f t="shared" si="40"/>
        <v>13.5</v>
      </c>
      <c r="V190" s="108">
        <f t="shared" si="41"/>
        <v>16.5</v>
      </c>
      <c r="W190" s="26">
        <f t="shared" si="31"/>
        <v>80.5</v>
      </c>
      <c r="X190" s="162">
        <f t="shared" si="32"/>
        <v>16.100000000000001</v>
      </c>
      <c r="Y190" s="160">
        <v>31</v>
      </c>
      <c r="Z190" s="112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3"/>
    </row>
    <row r="191" spans="1:44" s="111" customFormat="1" x14ac:dyDescent="0.3">
      <c r="A191" s="161">
        <v>185</v>
      </c>
      <c r="B191" s="140">
        <v>671385</v>
      </c>
      <c r="C191" s="141" t="s">
        <v>292</v>
      </c>
      <c r="D191" s="163">
        <v>10</v>
      </c>
      <c r="E191" s="163">
        <v>12</v>
      </c>
      <c r="F191" s="163">
        <v>11</v>
      </c>
      <c r="G191" s="163">
        <v>10</v>
      </c>
      <c r="H191" s="163">
        <v>9.6</v>
      </c>
      <c r="I191" s="163">
        <f t="shared" si="35"/>
        <v>52.6</v>
      </c>
      <c r="J191" s="163">
        <f t="shared" si="36"/>
        <v>7.89</v>
      </c>
      <c r="K191" s="164">
        <v>3</v>
      </c>
      <c r="L191" s="164">
        <v>4</v>
      </c>
      <c r="M191" s="164">
        <v>5</v>
      </c>
      <c r="N191" s="164">
        <v>4</v>
      </c>
      <c r="O191" s="164">
        <v>5</v>
      </c>
      <c r="P191" s="164">
        <f t="shared" si="33"/>
        <v>21</v>
      </c>
      <c r="Q191" s="164">
        <f t="shared" si="34"/>
        <v>1.05</v>
      </c>
      <c r="R191" s="108">
        <f t="shared" si="37"/>
        <v>13</v>
      </c>
      <c r="S191" s="108">
        <f t="shared" si="38"/>
        <v>16</v>
      </c>
      <c r="T191" s="108">
        <f t="shared" si="39"/>
        <v>16</v>
      </c>
      <c r="U191" s="108">
        <f t="shared" si="40"/>
        <v>14</v>
      </c>
      <c r="V191" s="108">
        <f t="shared" si="41"/>
        <v>14.6</v>
      </c>
      <c r="W191" s="26">
        <f t="shared" si="31"/>
        <v>73.599999999999994</v>
      </c>
      <c r="X191" s="162">
        <f t="shared" si="32"/>
        <v>14.719999999999999</v>
      </c>
      <c r="Y191" s="160">
        <v>31</v>
      </c>
      <c r="Z191" s="112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3"/>
    </row>
    <row r="192" spans="1:44" s="111" customFormat="1" x14ac:dyDescent="0.3">
      <c r="A192" s="161">
        <v>186</v>
      </c>
      <c r="B192" s="140">
        <v>671386</v>
      </c>
      <c r="C192" s="141" t="s">
        <v>293</v>
      </c>
      <c r="D192" s="163">
        <v>5</v>
      </c>
      <c r="E192" s="163">
        <v>3</v>
      </c>
      <c r="F192" s="163">
        <v>4</v>
      </c>
      <c r="G192" s="163">
        <v>2</v>
      </c>
      <c r="H192" s="163">
        <v>3</v>
      </c>
      <c r="I192" s="163">
        <f t="shared" si="35"/>
        <v>17</v>
      </c>
      <c r="J192" s="163">
        <f t="shared" si="36"/>
        <v>2.5499999999999998</v>
      </c>
      <c r="K192" s="164">
        <v>2</v>
      </c>
      <c r="L192" s="164">
        <v>2.2000000000000002</v>
      </c>
      <c r="M192" s="164">
        <v>3</v>
      </c>
      <c r="N192" s="164">
        <v>2</v>
      </c>
      <c r="O192" s="164">
        <v>4</v>
      </c>
      <c r="P192" s="164">
        <f t="shared" si="33"/>
        <v>13.2</v>
      </c>
      <c r="Q192" s="164">
        <f t="shared" si="34"/>
        <v>0.66</v>
      </c>
      <c r="R192" s="108">
        <f t="shared" si="37"/>
        <v>7</v>
      </c>
      <c r="S192" s="108">
        <f t="shared" si="38"/>
        <v>5.2</v>
      </c>
      <c r="T192" s="108">
        <f t="shared" si="39"/>
        <v>7</v>
      </c>
      <c r="U192" s="108">
        <f t="shared" si="40"/>
        <v>4</v>
      </c>
      <c r="V192" s="108">
        <f t="shared" si="41"/>
        <v>7</v>
      </c>
      <c r="W192" s="26">
        <f t="shared" si="31"/>
        <v>30.2</v>
      </c>
      <c r="X192" s="162">
        <f t="shared" si="32"/>
        <v>6.04</v>
      </c>
      <c r="Y192" s="160">
        <v>15</v>
      </c>
      <c r="Z192" s="112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3"/>
    </row>
    <row r="193" spans="1:44" s="111" customFormat="1" x14ac:dyDescent="0.3">
      <c r="A193" s="161">
        <v>187</v>
      </c>
      <c r="B193" s="140">
        <v>671387</v>
      </c>
      <c r="C193" s="141" t="s">
        <v>294</v>
      </c>
      <c r="D193" s="163">
        <v>15</v>
      </c>
      <c r="E193" s="163">
        <v>14</v>
      </c>
      <c r="F193" s="163">
        <v>13</v>
      </c>
      <c r="G193" s="163">
        <v>14</v>
      </c>
      <c r="H193" s="163">
        <v>10.6</v>
      </c>
      <c r="I193" s="163">
        <f t="shared" si="35"/>
        <v>66.599999999999994</v>
      </c>
      <c r="J193" s="163">
        <f t="shared" si="36"/>
        <v>9.9899999999999984</v>
      </c>
      <c r="K193" s="164">
        <v>3.5</v>
      </c>
      <c r="L193" s="164">
        <v>3.5</v>
      </c>
      <c r="M193" s="164">
        <v>4</v>
      </c>
      <c r="N193" s="164">
        <v>3</v>
      </c>
      <c r="O193" s="164">
        <v>2.4</v>
      </c>
      <c r="P193" s="164">
        <f t="shared" si="33"/>
        <v>16.399999999999999</v>
      </c>
      <c r="Q193" s="164">
        <f t="shared" si="34"/>
        <v>0.82</v>
      </c>
      <c r="R193" s="108">
        <f t="shared" si="37"/>
        <v>18.5</v>
      </c>
      <c r="S193" s="108">
        <f t="shared" si="38"/>
        <v>17.5</v>
      </c>
      <c r="T193" s="108">
        <f t="shared" si="39"/>
        <v>17</v>
      </c>
      <c r="U193" s="108">
        <f t="shared" si="40"/>
        <v>17</v>
      </c>
      <c r="V193" s="108">
        <f t="shared" si="41"/>
        <v>13</v>
      </c>
      <c r="W193" s="26">
        <f t="shared" si="31"/>
        <v>83</v>
      </c>
      <c r="X193" s="162">
        <f t="shared" si="32"/>
        <v>16.600000000000001</v>
      </c>
      <c r="Y193" s="160">
        <v>75</v>
      </c>
      <c r="Z193" s="112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3"/>
    </row>
    <row r="194" spans="1:44" s="111" customFormat="1" x14ac:dyDescent="0.3">
      <c r="A194" s="161">
        <v>188</v>
      </c>
      <c r="B194" s="140">
        <v>671388</v>
      </c>
      <c r="C194" s="141" t="s">
        <v>295</v>
      </c>
      <c r="D194" s="163">
        <v>10</v>
      </c>
      <c r="E194" s="163">
        <v>13</v>
      </c>
      <c r="F194" s="163">
        <v>12</v>
      </c>
      <c r="G194" s="163">
        <v>10.6</v>
      </c>
      <c r="H194" s="163">
        <v>12</v>
      </c>
      <c r="I194" s="163">
        <f t="shared" si="35"/>
        <v>57.6</v>
      </c>
      <c r="J194" s="163">
        <f t="shared" si="36"/>
        <v>8.64</v>
      </c>
      <c r="K194" s="164">
        <v>3</v>
      </c>
      <c r="L194" s="164">
        <v>4</v>
      </c>
      <c r="M194" s="164">
        <v>4.5</v>
      </c>
      <c r="N194" s="164">
        <v>3.5</v>
      </c>
      <c r="O194" s="164">
        <v>4</v>
      </c>
      <c r="P194" s="164">
        <f t="shared" si="33"/>
        <v>19</v>
      </c>
      <c r="Q194" s="164">
        <f t="shared" si="34"/>
        <v>0.95000000000000007</v>
      </c>
      <c r="R194" s="108">
        <f t="shared" si="37"/>
        <v>13</v>
      </c>
      <c r="S194" s="108">
        <f t="shared" si="38"/>
        <v>17</v>
      </c>
      <c r="T194" s="108">
        <f t="shared" si="39"/>
        <v>16.5</v>
      </c>
      <c r="U194" s="108">
        <f t="shared" si="40"/>
        <v>14.1</v>
      </c>
      <c r="V194" s="108">
        <f t="shared" si="41"/>
        <v>16</v>
      </c>
      <c r="W194" s="26">
        <f t="shared" si="31"/>
        <v>76.599999999999994</v>
      </c>
      <c r="X194" s="162">
        <f t="shared" si="32"/>
        <v>15.32</v>
      </c>
      <c r="Y194" s="160">
        <v>33</v>
      </c>
      <c r="Z194" s="112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3"/>
    </row>
    <row r="195" spans="1:44" s="111" customFormat="1" x14ac:dyDescent="0.3">
      <c r="A195" s="161">
        <v>189</v>
      </c>
      <c r="B195" s="140">
        <v>671389</v>
      </c>
      <c r="C195" s="141" t="s">
        <v>296</v>
      </c>
      <c r="D195" s="163">
        <v>14</v>
      </c>
      <c r="E195" s="163">
        <v>13</v>
      </c>
      <c r="F195" s="163">
        <v>12</v>
      </c>
      <c r="G195" s="163">
        <v>14</v>
      </c>
      <c r="H195" s="163">
        <v>10</v>
      </c>
      <c r="I195" s="163">
        <f t="shared" si="35"/>
        <v>63</v>
      </c>
      <c r="J195" s="163">
        <f t="shared" si="36"/>
        <v>9.4499999999999993</v>
      </c>
      <c r="K195" s="164">
        <v>4</v>
      </c>
      <c r="L195" s="164">
        <v>5</v>
      </c>
      <c r="M195" s="164">
        <v>4.5</v>
      </c>
      <c r="N195" s="164">
        <v>5</v>
      </c>
      <c r="O195" s="164">
        <v>3</v>
      </c>
      <c r="P195" s="164">
        <f t="shared" si="33"/>
        <v>21.5</v>
      </c>
      <c r="Q195" s="164">
        <f t="shared" si="34"/>
        <v>1.075</v>
      </c>
      <c r="R195" s="108">
        <f t="shared" si="37"/>
        <v>18</v>
      </c>
      <c r="S195" s="108">
        <f t="shared" si="38"/>
        <v>18</v>
      </c>
      <c r="T195" s="108">
        <f t="shared" si="39"/>
        <v>16.5</v>
      </c>
      <c r="U195" s="108">
        <f t="shared" si="40"/>
        <v>19</v>
      </c>
      <c r="V195" s="108">
        <f t="shared" si="41"/>
        <v>13</v>
      </c>
      <c r="W195" s="26">
        <f t="shared" si="31"/>
        <v>84.5</v>
      </c>
      <c r="X195" s="162">
        <f t="shared" si="32"/>
        <v>16.900000000000002</v>
      </c>
      <c r="Y195" s="160">
        <v>52</v>
      </c>
      <c r="Z195" s="112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3"/>
    </row>
    <row r="196" spans="1:44" s="111" customFormat="1" x14ac:dyDescent="0.3">
      <c r="A196" s="161">
        <v>190</v>
      </c>
      <c r="B196" s="140">
        <v>671390</v>
      </c>
      <c r="C196" s="141" t="s">
        <v>297</v>
      </c>
      <c r="D196" s="163">
        <v>4</v>
      </c>
      <c r="E196" s="163">
        <v>5</v>
      </c>
      <c r="F196" s="163">
        <v>6</v>
      </c>
      <c r="G196" s="163">
        <v>3</v>
      </c>
      <c r="H196" s="163">
        <v>4</v>
      </c>
      <c r="I196" s="163">
        <f t="shared" si="35"/>
        <v>22</v>
      </c>
      <c r="J196" s="163">
        <f t="shared" si="36"/>
        <v>3.3</v>
      </c>
      <c r="K196" s="164">
        <v>3</v>
      </c>
      <c r="L196" s="164">
        <v>2</v>
      </c>
      <c r="M196" s="164">
        <v>1</v>
      </c>
      <c r="N196" s="164">
        <v>3</v>
      </c>
      <c r="O196" s="164">
        <v>4</v>
      </c>
      <c r="P196" s="164">
        <f t="shared" si="33"/>
        <v>13</v>
      </c>
      <c r="Q196" s="164">
        <f t="shared" si="34"/>
        <v>0.65</v>
      </c>
      <c r="R196" s="108">
        <f t="shared" si="37"/>
        <v>7</v>
      </c>
      <c r="S196" s="108">
        <f t="shared" si="38"/>
        <v>7</v>
      </c>
      <c r="T196" s="108">
        <f t="shared" si="39"/>
        <v>7</v>
      </c>
      <c r="U196" s="108">
        <f t="shared" si="40"/>
        <v>6</v>
      </c>
      <c r="V196" s="108">
        <f t="shared" si="41"/>
        <v>8</v>
      </c>
      <c r="W196" s="26">
        <f t="shared" si="31"/>
        <v>35</v>
      </c>
      <c r="X196" s="162">
        <f t="shared" si="32"/>
        <v>7</v>
      </c>
      <c r="Y196" s="160">
        <v>12</v>
      </c>
      <c r="Z196" s="112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3"/>
    </row>
    <row r="197" spans="1:44" s="111" customFormat="1" x14ac:dyDescent="0.3">
      <c r="A197" s="161">
        <v>191</v>
      </c>
      <c r="B197" s="140">
        <v>671391</v>
      </c>
      <c r="C197" s="141" t="s">
        <v>298</v>
      </c>
      <c r="D197" s="163">
        <v>12</v>
      </c>
      <c r="E197" s="163">
        <v>14</v>
      </c>
      <c r="F197" s="163">
        <v>13</v>
      </c>
      <c r="G197" s="163">
        <v>12</v>
      </c>
      <c r="H197" s="163">
        <v>10</v>
      </c>
      <c r="I197" s="163">
        <f t="shared" si="35"/>
        <v>61</v>
      </c>
      <c r="J197" s="163">
        <f t="shared" si="36"/>
        <v>9.15</v>
      </c>
      <c r="K197" s="164">
        <v>4</v>
      </c>
      <c r="L197" s="164">
        <v>5</v>
      </c>
      <c r="M197" s="164">
        <v>3.5</v>
      </c>
      <c r="N197" s="164">
        <v>4</v>
      </c>
      <c r="O197" s="164">
        <v>5</v>
      </c>
      <c r="P197" s="164">
        <f t="shared" si="33"/>
        <v>21.5</v>
      </c>
      <c r="Q197" s="164">
        <f t="shared" si="34"/>
        <v>1.075</v>
      </c>
      <c r="R197" s="108">
        <f t="shared" si="37"/>
        <v>16</v>
      </c>
      <c r="S197" s="108">
        <f t="shared" si="38"/>
        <v>19</v>
      </c>
      <c r="T197" s="108">
        <f t="shared" si="39"/>
        <v>16.5</v>
      </c>
      <c r="U197" s="108">
        <f t="shared" si="40"/>
        <v>16</v>
      </c>
      <c r="V197" s="108">
        <f t="shared" si="41"/>
        <v>15</v>
      </c>
      <c r="W197" s="26">
        <f t="shared" si="31"/>
        <v>82.5</v>
      </c>
      <c r="X197" s="162">
        <f t="shared" si="32"/>
        <v>16.5</v>
      </c>
      <c r="Y197" s="160">
        <v>45</v>
      </c>
      <c r="Z197" s="112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3"/>
    </row>
    <row r="198" spans="1:44" s="111" customFormat="1" x14ac:dyDescent="0.3">
      <c r="A198" s="161">
        <v>192</v>
      </c>
      <c r="B198" s="140">
        <v>671392</v>
      </c>
      <c r="C198" s="141" t="s">
        <v>299</v>
      </c>
      <c r="D198" s="163">
        <v>10</v>
      </c>
      <c r="E198" s="163">
        <v>12</v>
      </c>
      <c r="F198" s="163">
        <v>13</v>
      </c>
      <c r="G198" s="163">
        <v>14</v>
      </c>
      <c r="H198" s="163">
        <v>13</v>
      </c>
      <c r="I198" s="163">
        <f t="shared" si="35"/>
        <v>62</v>
      </c>
      <c r="J198" s="163">
        <f t="shared" si="36"/>
        <v>9.2999999999999989</v>
      </c>
      <c r="K198" s="164">
        <v>3.5</v>
      </c>
      <c r="L198" s="164">
        <v>5</v>
      </c>
      <c r="M198" s="164">
        <v>4.5</v>
      </c>
      <c r="N198" s="164">
        <v>6</v>
      </c>
      <c r="O198" s="164">
        <v>4</v>
      </c>
      <c r="P198" s="164">
        <f t="shared" si="33"/>
        <v>23</v>
      </c>
      <c r="Q198" s="164">
        <f t="shared" si="34"/>
        <v>1.1500000000000001</v>
      </c>
      <c r="R198" s="108">
        <f t="shared" si="37"/>
        <v>13.5</v>
      </c>
      <c r="S198" s="108">
        <f t="shared" si="38"/>
        <v>17</v>
      </c>
      <c r="T198" s="108">
        <f t="shared" si="39"/>
        <v>17.5</v>
      </c>
      <c r="U198" s="108">
        <f t="shared" si="40"/>
        <v>20</v>
      </c>
      <c r="V198" s="108">
        <f t="shared" si="41"/>
        <v>17</v>
      </c>
      <c r="W198" s="26">
        <f t="shared" si="31"/>
        <v>85</v>
      </c>
      <c r="X198" s="162">
        <f t="shared" si="32"/>
        <v>17</v>
      </c>
      <c r="Y198" s="160">
        <v>26</v>
      </c>
      <c r="Z198" s="112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3"/>
    </row>
    <row r="199" spans="1:44" s="111" customFormat="1" x14ac:dyDescent="0.3">
      <c r="A199" s="161">
        <v>193</v>
      </c>
      <c r="B199" s="140">
        <v>671393</v>
      </c>
      <c r="C199" s="141" t="s">
        <v>300</v>
      </c>
      <c r="D199" s="163">
        <v>9</v>
      </c>
      <c r="E199" s="163">
        <v>8</v>
      </c>
      <c r="F199" s="163">
        <v>7</v>
      </c>
      <c r="G199" s="163">
        <v>6</v>
      </c>
      <c r="H199" s="163">
        <v>5.5</v>
      </c>
      <c r="I199" s="163">
        <f t="shared" si="35"/>
        <v>35.5</v>
      </c>
      <c r="J199" s="163">
        <f t="shared" si="36"/>
        <v>5.3250000000000002</v>
      </c>
      <c r="K199" s="164" t="s">
        <v>462</v>
      </c>
      <c r="L199" s="164">
        <v>3</v>
      </c>
      <c r="M199" s="164">
        <v>4</v>
      </c>
      <c r="N199" s="164">
        <v>5</v>
      </c>
      <c r="O199" s="164">
        <v>3</v>
      </c>
      <c r="P199" s="164">
        <f t="shared" si="33"/>
        <v>15</v>
      </c>
      <c r="Q199" s="164">
        <f t="shared" si="34"/>
        <v>0.75</v>
      </c>
      <c r="R199" s="108">
        <f>D198+K198</f>
        <v>13.5</v>
      </c>
      <c r="S199" s="108">
        <f t="shared" si="38"/>
        <v>11</v>
      </c>
      <c r="T199" s="108">
        <f t="shared" si="39"/>
        <v>11</v>
      </c>
      <c r="U199" s="108">
        <f t="shared" si="40"/>
        <v>11</v>
      </c>
      <c r="V199" s="108">
        <f t="shared" si="41"/>
        <v>8.5</v>
      </c>
      <c r="W199" s="26">
        <f t="shared" si="31"/>
        <v>50.5</v>
      </c>
      <c r="X199" s="162">
        <f t="shared" si="32"/>
        <v>10.100000000000001</v>
      </c>
      <c r="Y199" s="160">
        <v>22</v>
      </c>
      <c r="Z199" s="112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3"/>
    </row>
    <row r="200" spans="1:44" s="111" customFormat="1" x14ac:dyDescent="0.3">
      <c r="A200" s="161">
        <v>194</v>
      </c>
      <c r="B200" s="140">
        <v>671394</v>
      </c>
      <c r="C200" s="141" t="s">
        <v>301</v>
      </c>
      <c r="D200" s="163">
        <v>6</v>
      </c>
      <c r="E200" s="163">
        <v>5</v>
      </c>
      <c r="F200" s="163">
        <v>2</v>
      </c>
      <c r="G200" s="163">
        <v>3</v>
      </c>
      <c r="H200" s="163">
        <v>1.5</v>
      </c>
      <c r="I200" s="163">
        <f t="shared" si="35"/>
        <v>17.5</v>
      </c>
      <c r="J200" s="163">
        <f t="shared" si="36"/>
        <v>2.625</v>
      </c>
      <c r="K200" s="164">
        <v>3</v>
      </c>
      <c r="L200" s="164">
        <v>4</v>
      </c>
      <c r="M200" s="164">
        <v>5</v>
      </c>
      <c r="N200" s="164">
        <v>4</v>
      </c>
      <c r="O200" s="164">
        <v>3</v>
      </c>
      <c r="P200" s="164">
        <f t="shared" si="33"/>
        <v>19</v>
      </c>
      <c r="Q200" s="164">
        <f t="shared" si="34"/>
        <v>0.95000000000000007</v>
      </c>
      <c r="R200" s="108">
        <f t="shared" si="37"/>
        <v>9</v>
      </c>
      <c r="S200" s="108">
        <f t="shared" si="38"/>
        <v>9</v>
      </c>
      <c r="T200" s="108">
        <f t="shared" si="39"/>
        <v>7</v>
      </c>
      <c r="U200" s="108">
        <f t="shared" si="40"/>
        <v>7</v>
      </c>
      <c r="V200" s="108">
        <f t="shared" si="41"/>
        <v>4.5</v>
      </c>
      <c r="W200" s="26">
        <f t="shared" si="31"/>
        <v>36.5</v>
      </c>
      <c r="X200" s="162">
        <f t="shared" si="32"/>
        <v>7.3000000000000007</v>
      </c>
      <c r="Y200" s="160">
        <v>10</v>
      </c>
      <c r="Z200" s="112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3"/>
    </row>
    <row r="201" spans="1:44" s="111" customFormat="1" x14ac:dyDescent="0.3">
      <c r="A201" s="161">
        <v>195</v>
      </c>
      <c r="B201" s="140">
        <v>671395</v>
      </c>
      <c r="C201" s="141" t="s">
        <v>302</v>
      </c>
      <c r="D201" s="163">
        <v>12</v>
      </c>
      <c r="E201" s="163">
        <v>13</v>
      </c>
      <c r="F201" s="163">
        <v>10</v>
      </c>
      <c r="G201" s="163">
        <v>10.6</v>
      </c>
      <c r="H201" s="163">
        <v>9</v>
      </c>
      <c r="I201" s="163">
        <f t="shared" si="35"/>
        <v>54.6</v>
      </c>
      <c r="J201" s="163">
        <f t="shared" si="36"/>
        <v>8.19</v>
      </c>
      <c r="K201" s="164">
        <v>4.2</v>
      </c>
      <c r="L201" s="164">
        <v>2</v>
      </c>
      <c r="M201" s="164">
        <v>3</v>
      </c>
      <c r="N201" s="164">
        <v>4</v>
      </c>
      <c r="O201" s="164">
        <v>3.5</v>
      </c>
      <c r="P201" s="164">
        <f t="shared" si="33"/>
        <v>16.7</v>
      </c>
      <c r="Q201" s="164">
        <f t="shared" si="34"/>
        <v>0.83499999999999996</v>
      </c>
      <c r="R201" s="108">
        <f t="shared" si="37"/>
        <v>16.2</v>
      </c>
      <c r="S201" s="108">
        <f t="shared" si="38"/>
        <v>15</v>
      </c>
      <c r="T201" s="108">
        <f t="shared" si="39"/>
        <v>13</v>
      </c>
      <c r="U201" s="108">
        <f t="shared" si="40"/>
        <v>14.6</v>
      </c>
      <c r="V201" s="108">
        <f t="shared" si="41"/>
        <v>12.5</v>
      </c>
      <c r="W201" s="26">
        <f t="shared" si="31"/>
        <v>71.3</v>
      </c>
      <c r="X201" s="162">
        <f t="shared" si="32"/>
        <v>14.26</v>
      </c>
      <c r="Y201" s="160">
        <v>41</v>
      </c>
      <c r="Z201" s="112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3"/>
    </row>
    <row r="202" spans="1:44" s="111" customFormat="1" x14ac:dyDescent="0.3">
      <c r="A202" s="161">
        <v>196</v>
      </c>
      <c r="B202" s="140">
        <v>671396</v>
      </c>
      <c r="C202" s="141" t="s">
        <v>303</v>
      </c>
      <c r="D202" s="163">
        <v>10</v>
      </c>
      <c r="E202" s="163">
        <v>14</v>
      </c>
      <c r="F202" s="163">
        <v>10</v>
      </c>
      <c r="G202" s="163">
        <v>12</v>
      </c>
      <c r="H202" s="163">
        <v>10</v>
      </c>
      <c r="I202" s="163">
        <f t="shared" si="35"/>
        <v>56</v>
      </c>
      <c r="J202" s="163">
        <f t="shared" si="36"/>
        <v>8.4</v>
      </c>
      <c r="K202" s="164">
        <v>3.5</v>
      </c>
      <c r="L202" s="164">
        <v>4.5</v>
      </c>
      <c r="M202" s="164">
        <v>3</v>
      </c>
      <c r="N202" s="164">
        <v>5</v>
      </c>
      <c r="O202" s="164">
        <v>4</v>
      </c>
      <c r="P202" s="164">
        <f t="shared" si="33"/>
        <v>20</v>
      </c>
      <c r="Q202" s="164">
        <f t="shared" si="34"/>
        <v>1</v>
      </c>
      <c r="R202" s="108">
        <f t="shared" si="37"/>
        <v>13.5</v>
      </c>
      <c r="S202" s="108">
        <f t="shared" si="38"/>
        <v>18.5</v>
      </c>
      <c r="T202" s="108">
        <f t="shared" si="39"/>
        <v>13</v>
      </c>
      <c r="U202" s="108">
        <f t="shared" si="40"/>
        <v>17</v>
      </c>
      <c r="V202" s="108">
        <f t="shared" si="41"/>
        <v>14</v>
      </c>
      <c r="W202" s="26">
        <f t="shared" ref="W202:W265" si="42">I202+P202</f>
        <v>76</v>
      </c>
      <c r="X202" s="162">
        <f t="shared" ref="X202:X265" si="43">W202*0.2</f>
        <v>15.200000000000001</v>
      </c>
      <c r="Y202" s="160">
        <v>34</v>
      </c>
      <c r="Z202" s="112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3"/>
    </row>
    <row r="203" spans="1:44" s="111" customFormat="1" x14ac:dyDescent="0.3">
      <c r="A203" s="161">
        <v>197</v>
      </c>
      <c r="B203" s="140">
        <v>671397</v>
      </c>
      <c r="C203" s="141" t="s">
        <v>304</v>
      </c>
      <c r="D203" s="163">
        <v>3</v>
      </c>
      <c r="E203" s="163">
        <v>4</v>
      </c>
      <c r="F203" s="163">
        <v>3</v>
      </c>
      <c r="G203" s="163">
        <v>4</v>
      </c>
      <c r="H203" s="163">
        <v>2.5</v>
      </c>
      <c r="I203" s="163">
        <f t="shared" si="35"/>
        <v>16.5</v>
      </c>
      <c r="J203" s="163">
        <f t="shared" si="36"/>
        <v>2.4750000000000001</v>
      </c>
      <c r="K203" s="164">
        <v>3.5</v>
      </c>
      <c r="L203" s="164">
        <v>4</v>
      </c>
      <c r="M203" s="164">
        <v>5.5</v>
      </c>
      <c r="N203" s="164">
        <v>4</v>
      </c>
      <c r="O203" s="164">
        <v>3</v>
      </c>
      <c r="P203" s="164">
        <f t="shared" ref="P203:P266" si="44">SUM(K203:O203)</f>
        <v>20</v>
      </c>
      <c r="Q203" s="164">
        <f t="shared" ref="Q203:Q266" si="45">P203*0.05</f>
        <v>1</v>
      </c>
      <c r="R203" s="108">
        <f t="shared" si="37"/>
        <v>6.5</v>
      </c>
      <c r="S203" s="108">
        <f t="shared" si="38"/>
        <v>8</v>
      </c>
      <c r="T203" s="108">
        <f t="shared" si="39"/>
        <v>8.5</v>
      </c>
      <c r="U203" s="108">
        <f t="shared" si="40"/>
        <v>8</v>
      </c>
      <c r="V203" s="108">
        <f t="shared" si="41"/>
        <v>5.5</v>
      </c>
      <c r="W203" s="26">
        <f t="shared" si="42"/>
        <v>36.5</v>
      </c>
      <c r="X203" s="162">
        <f t="shared" si="43"/>
        <v>7.3000000000000007</v>
      </c>
      <c r="Y203" s="160">
        <v>11</v>
      </c>
      <c r="Z203" s="112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3"/>
    </row>
    <row r="204" spans="1:44" s="111" customFormat="1" x14ac:dyDescent="0.3">
      <c r="A204" s="161">
        <v>198</v>
      </c>
      <c r="B204" s="140">
        <v>671398</v>
      </c>
      <c r="C204" s="141" t="s">
        <v>305</v>
      </c>
      <c r="D204" s="163">
        <v>4</v>
      </c>
      <c r="E204" s="163">
        <v>3</v>
      </c>
      <c r="F204" s="172">
        <v>2.5</v>
      </c>
      <c r="G204" s="163">
        <v>3.2</v>
      </c>
      <c r="H204" s="163">
        <v>4</v>
      </c>
      <c r="I204" s="163">
        <f t="shared" ref="I204:I267" si="46">SUM(D204:H204)</f>
        <v>16.7</v>
      </c>
      <c r="J204" s="163">
        <f t="shared" ref="J204:J267" si="47">I204*0.15</f>
        <v>2.5049999999999999</v>
      </c>
      <c r="K204" s="164">
        <v>3.5</v>
      </c>
      <c r="L204" s="164">
        <v>4</v>
      </c>
      <c r="M204" s="164">
        <v>2.5</v>
      </c>
      <c r="N204" s="164">
        <v>3.5</v>
      </c>
      <c r="O204" s="164">
        <v>3.5</v>
      </c>
      <c r="P204" s="164">
        <f t="shared" si="44"/>
        <v>17</v>
      </c>
      <c r="Q204" s="164">
        <f t="shared" si="45"/>
        <v>0.85000000000000009</v>
      </c>
      <c r="R204" s="108">
        <f t="shared" si="37"/>
        <v>7.5</v>
      </c>
      <c r="S204" s="108">
        <f t="shared" si="38"/>
        <v>7</v>
      </c>
      <c r="T204" s="108">
        <f t="shared" si="39"/>
        <v>5</v>
      </c>
      <c r="U204" s="108">
        <f t="shared" si="40"/>
        <v>6.7</v>
      </c>
      <c r="V204" s="108">
        <f t="shared" si="41"/>
        <v>7.5</v>
      </c>
      <c r="W204" s="26">
        <f t="shared" si="42"/>
        <v>33.700000000000003</v>
      </c>
      <c r="X204" s="162">
        <f t="shared" si="43"/>
        <v>6.7400000000000011</v>
      </c>
      <c r="Y204" s="160">
        <v>9</v>
      </c>
      <c r="Z204" s="112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3"/>
    </row>
    <row r="205" spans="1:44" s="111" customFormat="1" x14ac:dyDescent="0.3">
      <c r="A205" s="161">
        <v>199</v>
      </c>
      <c r="B205" s="140">
        <v>671399</v>
      </c>
      <c r="C205" s="141" t="s">
        <v>306</v>
      </c>
      <c r="D205" s="163">
        <v>10</v>
      </c>
      <c r="E205" s="163">
        <v>12</v>
      </c>
      <c r="F205" s="163">
        <v>13</v>
      </c>
      <c r="G205" s="163">
        <v>10</v>
      </c>
      <c r="H205" s="163">
        <v>14</v>
      </c>
      <c r="I205" s="163">
        <f t="shared" si="46"/>
        <v>59</v>
      </c>
      <c r="J205" s="163">
        <f t="shared" si="47"/>
        <v>8.85</v>
      </c>
      <c r="K205" s="164">
        <v>3.5</v>
      </c>
      <c r="L205" s="164">
        <v>4.5</v>
      </c>
      <c r="M205" s="164">
        <v>3</v>
      </c>
      <c r="N205" s="164">
        <v>4</v>
      </c>
      <c r="O205" s="164">
        <v>5</v>
      </c>
      <c r="P205" s="164">
        <f t="shared" si="44"/>
        <v>20</v>
      </c>
      <c r="Q205" s="164">
        <f t="shared" si="45"/>
        <v>1</v>
      </c>
      <c r="R205" s="108">
        <f t="shared" si="37"/>
        <v>13.5</v>
      </c>
      <c r="S205" s="108">
        <f t="shared" si="38"/>
        <v>16.5</v>
      </c>
      <c r="T205" s="108">
        <f t="shared" si="39"/>
        <v>16</v>
      </c>
      <c r="U205" s="108">
        <f t="shared" si="40"/>
        <v>14</v>
      </c>
      <c r="V205" s="108">
        <f t="shared" si="41"/>
        <v>19</v>
      </c>
      <c r="W205" s="26">
        <f t="shared" si="42"/>
        <v>79</v>
      </c>
      <c r="X205" s="162">
        <f t="shared" si="43"/>
        <v>15.8</v>
      </c>
      <c r="Y205" s="160">
        <v>24</v>
      </c>
      <c r="Z205" s="112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3"/>
    </row>
    <row r="206" spans="1:44" s="111" customFormat="1" x14ac:dyDescent="0.3">
      <c r="A206" s="161">
        <v>200</v>
      </c>
      <c r="B206" s="140">
        <v>671400</v>
      </c>
      <c r="C206" s="141" t="s">
        <v>307</v>
      </c>
      <c r="D206" s="163">
        <v>12</v>
      </c>
      <c r="E206" s="163">
        <v>9.5</v>
      </c>
      <c r="F206" s="163">
        <v>10.199999999999999</v>
      </c>
      <c r="G206" s="163">
        <v>9.5</v>
      </c>
      <c r="H206" s="163">
        <v>10</v>
      </c>
      <c r="I206" s="163">
        <f t="shared" si="46"/>
        <v>51.2</v>
      </c>
      <c r="J206" s="163">
        <f t="shared" si="47"/>
        <v>7.68</v>
      </c>
      <c r="K206" s="164">
        <v>3.5</v>
      </c>
      <c r="L206" s="164">
        <v>4.5</v>
      </c>
      <c r="M206" s="164">
        <v>5</v>
      </c>
      <c r="N206" s="164">
        <v>4</v>
      </c>
      <c r="O206" s="164">
        <v>6</v>
      </c>
      <c r="P206" s="164">
        <f t="shared" si="44"/>
        <v>23</v>
      </c>
      <c r="Q206" s="164">
        <f t="shared" si="45"/>
        <v>1.1500000000000001</v>
      </c>
      <c r="R206" s="108">
        <f t="shared" si="37"/>
        <v>15.5</v>
      </c>
      <c r="S206" s="108">
        <f t="shared" si="38"/>
        <v>14</v>
      </c>
      <c r="T206" s="108">
        <f t="shared" si="39"/>
        <v>15.2</v>
      </c>
      <c r="U206" s="108">
        <f t="shared" si="40"/>
        <v>13.5</v>
      </c>
      <c r="V206" s="108">
        <f t="shared" si="41"/>
        <v>16</v>
      </c>
      <c r="W206" s="26">
        <f t="shared" si="42"/>
        <v>74.2</v>
      </c>
      <c r="X206" s="162">
        <f t="shared" si="43"/>
        <v>14.840000000000002</v>
      </c>
      <c r="Y206" s="160">
        <v>32</v>
      </c>
      <c r="Z206" s="112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3"/>
    </row>
    <row r="207" spans="1:44" s="111" customFormat="1" x14ac:dyDescent="0.3">
      <c r="A207" s="161">
        <v>201</v>
      </c>
      <c r="B207" s="140">
        <v>671401</v>
      </c>
      <c r="C207" s="141" t="s">
        <v>308</v>
      </c>
      <c r="D207" s="163">
        <v>11</v>
      </c>
      <c r="E207" s="163">
        <v>10</v>
      </c>
      <c r="F207" s="163">
        <v>10.3</v>
      </c>
      <c r="G207" s="163">
        <v>12</v>
      </c>
      <c r="H207" s="163">
        <v>10</v>
      </c>
      <c r="I207" s="163">
        <f t="shared" si="46"/>
        <v>53.3</v>
      </c>
      <c r="J207" s="163">
        <f t="shared" si="47"/>
        <v>7.9949999999999992</v>
      </c>
      <c r="K207" s="164">
        <v>6</v>
      </c>
      <c r="L207" s="164">
        <v>5</v>
      </c>
      <c r="M207" s="164">
        <v>4</v>
      </c>
      <c r="N207" s="164">
        <v>4.5</v>
      </c>
      <c r="O207" s="164">
        <v>5</v>
      </c>
      <c r="P207" s="164">
        <f t="shared" si="44"/>
        <v>24.5</v>
      </c>
      <c r="Q207" s="164">
        <f t="shared" si="45"/>
        <v>1.2250000000000001</v>
      </c>
      <c r="R207" s="108">
        <f t="shared" si="37"/>
        <v>17</v>
      </c>
      <c r="S207" s="108">
        <f t="shared" si="38"/>
        <v>15</v>
      </c>
      <c r="T207" s="108">
        <f t="shared" si="39"/>
        <v>14.3</v>
      </c>
      <c r="U207" s="108">
        <f t="shared" si="40"/>
        <v>16.5</v>
      </c>
      <c r="V207" s="108">
        <f t="shared" si="41"/>
        <v>15</v>
      </c>
      <c r="W207" s="26">
        <f t="shared" si="42"/>
        <v>77.8</v>
      </c>
      <c r="X207" s="162">
        <f t="shared" si="43"/>
        <v>15.56</v>
      </c>
      <c r="Y207" s="160">
        <v>47</v>
      </c>
      <c r="Z207" s="112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3"/>
    </row>
    <row r="208" spans="1:44" s="111" customFormat="1" x14ac:dyDescent="0.3">
      <c r="A208" s="161">
        <v>202</v>
      </c>
      <c r="B208" s="140">
        <v>671402</v>
      </c>
      <c r="C208" s="141" t="s">
        <v>309</v>
      </c>
      <c r="D208" s="163">
        <v>9</v>
      </c>
      <c r="E208" s="163">
        <v>8</v>
      </c>
      <c r="F208" s="163">
        <v>7.5</v>
      </c>
      <c r="G208" s="163">
        <v>6</v>
      </c>
      <c r="H208" s="163">
        <v>10</v>
      </c>
      <c r="I208" s="163">
        <f t="shared" si="46"/>
        <v>40.5</v>
      </c>
      <c r="J208" s="163">
        <f t="shared" si="47"/>
        <v>6.0750000000000002</v>
      </c>
      <c r="K208" s="164">
        <v>3.5</v>
      </c>
      <c r="L208" s="164">
        <v>2.5</v>
      </c>
      <c r="M208" s="164">
        <v>4.3</v>
      </c>
      <c r="N208" s="164">
        <v>3.5</v>
      </c>
      <c r="O208" s="164">
        <v>2.5</v>
      </c>
      <c r="P208" s="164">
        <f t="shared" si="44"/>
        <v>16.3</v>
      </c>
      <c r="Q208" s="164">
        <f t="shared" si="45"/>
        <v>0.81500000000000006</v>
      </c>
      <c r="R208" s="108">
        <f t="shared" si="37"/>
        <v>12.5</v>
      </c>
      <c r="S208" s="108">
        <f t="shared" si="38"/>
        <v>10.5</v>
      </c>
      <c r="T208" s="108">
        <f t="shared" si="39"/>
        <v>11.8</v>
      </c>
      <c r="U208" s="108">
        <f t="shared" si="40"/>
        <v>9.5</v>
      </c>
      <c r="V208" s="108">
        <f t="shared" si="41"/>
        <v>12.5</v>
      </c>
      <c r="W208" s="26">
        <f t="shared" si="42"/>
        <v>56.8</v>
      </c>
      <c r="X208" s="162">
        <f t="shared" si="43"/>
        <v>11.36</v>
      </c>
      <c r="Y208" s="160">
        <v>24</v>
      </c>
      <c r="Z208" s="112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3"/>
    </row>
    <row r="209" spans="1:44" s="111" customFormat="1" x14ac:dyDescent="0.3">
      <c r="A209" s="161">
        <v>203</v>
      </c>
      <c r="B209" s="140">
        <v>671403</v>
      </c>
      <c r="C209" s="141" t="s">
        <v>310</v>
      </c>
      <c r="D209" s="163">
        <v>9</v>
      </c>
      <c r="E209" s="163">
        <v>5.5</v>
      </c>
      <c r="F209" s="163">
        <v>10</v>
      </c>
      <c r="G209" s="163">
        <v>9</v>
      </c>
      <c r="H209" s="163">
        <v>5.5</v>
      </c>
      <c r="I209" s="163">
        <f t="shared" si="46"/>
        <v>39</v>
      </c>
      <c r="J209" s="163">
        <f t="shared" si="47"/>
        <v>5.85</v>
      </c>
      <c r="K209" s="164">
        <v>3.5</v>
      </c>
      <c r="L209" s="164">
        <v>2.5</v>
      </c>
      <c r="M209" s="164">
        <v>4</v>
      </c>
      <c r="N209" s="164">
        <v>3</v>
      </c>
      <c r="O209" s="164">
        <v>4</v>
      </c>
      <c r="P209" s="164">
        <f t="shared" si="44"/>
        <v>17</v>
      </c>
      <c r="Q209" s="164">
        <f t="shared" si="45"/>
        <v>0.85000000000000009</v>
      </c>
      <c r="R209" s="108">
        <f t="shared" si="37"/>
        <v>12.5</v>
      </c>
      <c r="S209" s="108">
        <f t="shared" si="38"/>
        <v>8</v>
      </c>
      <c r="T209" s="108">
        <f t="shared" si="39"/>
        <v>14</v>
      </c>
      <c r="U209" s="108">
        <f t="shared" si="40"/>
        <v>12</v>
      </c>
      <c r="V209" s="108">
        <f t="shared" si="41"/>
        <v>9.5</v>
      </c>
      <c r="W209" s="26">
        <f t="shared" si="42"/>
        <v>56</v>
      </c>
      <c r="X209" s="162">
        <f t="shared" si="43"/>
        <v>11.200000000000001</v>
      </c>
      <c r="Y209" s="160">
        <v>21</v>
      </c>
      <c r="Z209" s="112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3"/>
    </row>
    <row r="210" spans="1:44" s="111" customFormat="1" x14ac:dyDescent="0.3">
      <c r="A210" s="161">
        <v>204</v>
      </c>
      <c r="B210" s="140">
        <v>671404</v>
      </c>
      <c r="C210" s="141" t="s">
        <v>311</v>
      </c>
      <c r="D210" s="163">
        <v>12</v>
      </c>
      <c r="E210" s="163">
        <v>10</v>
      </c>
      <c r="F210" s="163">
        <v>14</v>
      </c>
      <c r="G210" s="163">
        <v>10.9</v>
      </c>
      <c r="H210" s="163">
        <v>12</v>
      </c>
      <c r="I210" s="163">
        <f t="shared" si="46"/>
        <v>58.9</v>
      </c>
      <c r="J210" s="163">
        <f t="shared" si="47"/>
        <v>8.8349999999999991</v>
      </c>
      <c r="K210" s="164">
        <v>5</v>
      </c>
      <c r="L210" s="164">
        <v>4</v>
      </c>
      <c r="M210" s="164">
        <v>3</v>
      </c>
      <c r="N210" s="164">
        <v>4</v>
      </c>
      <c r="O210" s="164">
        <v>3.2</v>
      </c>
      <c r="P210" s="164">
        <f t="shared" si="44"/>
        <v>19.2</v>
      </c>
      <c r="Q210" s="164">
        <f t="shared" si="45"/>
        <v>0.96</v>
      </c>
      <c r="R210" s="108">
        <f t="shared" si="37"/>
        <v>17</v>
      </c>
      <c r="S210" s="108">
        <f t="shared" si="38"/>
        <v>14</v>
      </c>
      <c r="T210" s="108">
        <f t="shared" si="39"/>
        <v>17</v>
      </c>
      <c r="U210" s="108">
        <f t="shared" si="40"/>
        <v>14.9</v>
      </c>
      <c r="V210" s="108">
        <f t="shared" si="41"/>
        <v>15.2</v>
      </c>
      <c r="W210" s="26">
        <f t="shared" si="42"/>
        <v>78.099999999999994</v>
      </c>
      <c r="X210" s="162">
        <f t="shared" si="43"/>
        <v>15.62</v>
      </c>
      <c r="Y210" s="160">
        <v>57</v>
      </c>
      <c r="Z210" s="112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3"/>
    </row>
    <row r="211" spans="1:44" s="111" customFormat="1" x14ac:dyDescent="0.3">
      <c r="A211" s="161">
        <v>205</v>
      </c>
      <c r="B211" s="140">
        <v>671405</v>
      </c>
      <c r="C211" s="141" t="s">
        <v>312</v>
      </c>
      <c r="D211" s="163">
        <v>14</v>
      </c>
      <c r="E211" s="163">
        <v>12</v>
      </c>
      <c r="F211" s="163">
        <v>13</v>
      </c>
      <c r="G211" s="163">
        <v>15</v>
      </c>
      <c r="H211" s="163">
        <v>10</v>
      </c>
      <c r="I211" s="163">
        <f t="shared" si="46"/>
        <v>64</v>
      </c>
      <c r="J211" s="163">
        <f t="shared" si="47"/>
        <v>9.6</v>
      </c>
      <c r="K211" s="164">
        <v>4</v>
      </c>
      <c r="L211" s="164">
        <v>4.5</v>
      </c>
      <c r="M211" s="164">
        <v>3</v>
      </c>
      <c r="N211" s="164">
        <v>4.5</v>
      </c>
      <c r="O211" s="164">
        <v>4</v>
      </c>
      <c r="P211" s="164">
        <f t="shared" si="44"/>
        <v>20</v>
      </c>
      <c r="Q211" s="164">
        <f t="shared" si="45"/>
        <v>1</v>
      </c>
      <c r="R211" s="108">
        <f t="shared" si="37"/>
        <v>18</v>
      </c>
      <c r="S211" s="108">
        <f t="shared" si="38"/>
        <v>16.5</v>
      </c>
      <c r="T211" s="108">
        <f t="shared" si="39"/>
        <v>16</v>
      </c>
      <c r="U211" s="108">
        <f t="shared" si="40"/>
        <v>19.5</v>
      </c>
      <c r="V211" s="108">
        <f t="shared" si="41"/>
        <v>14</v>
      </c>
      <c r="W211" s="26">
        <f t="shared" si="42"/>
        <v>84</v>
      </c>
      <c r="X211" s="162">
        <f t="shared" si="43"/>
        <v>16.8</v>
      </c>
      <c r="Y211" s="160">
        <v>46</v>
      </c>
      <c r="Z211" s="112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3"/>
    </row>
    <row r="212" spans="1:44" s="111" customFormat="1" x14ac:dyDescent="0.3">
      <c r="A212" s="161">
        <v>206</v>
      </c>
      <c r="B212" s="140">
        <v>671406</v>
      </c>
      <c r="C212" s="141" t="s">
        <v>313</v>
      </c>
      <c r="D212" s="163">
        <v>5</v>
      </c>
      <c r="E212" s="163">
        <v>5.5</v>
      </c>
      <c r="F212" s="163">
        <v>9</v>
      </c>
      <c r="G212" s="163">
        <v>5.6</v>
      </c>
      <c r="H212" s="163">
        <v>8</v>
      </c>
      <c r="I212" s="163">
        <f t="shared" si="46"/>
        <v>33.1</v>
      </c>
      <c r="J212" s="163">
        <f t="shared" si="47"/>
        <v>4.9649999999999999</v>
      </c>
      <c r="K212" s="164">
        <v>3.3</v>
      </c>
      <c r="L212" s="164">
        <v>3.5</v>
      </c>
      <c r="M212" s="164">
        <v>4</v>
      </c>
      <c r="N212" s="164">
        <v>2</v>
      </c>
      <c r="O212" s="164">
        <v>3</v>
      </c>
      <c r="P212" s="164">
        <f t="shared" si="44"/>
        <v>15.8</v>
      </c>
      <c r="Q212" s="164">
        <f t="shared" si="45"/>
        <v>0.79</v>
      </c>
      <c r="R212" s="108">
        <f t="shared" si="37"/>
        <v>8.3000000000000007</v>
      </c>
      <c r="S212" s="108">
        <f t="shared" si="38"/>
        <v>9</v>
      </c>
      <c r="T212" s="108">
        <f t="shared" si="39"/>
        <v>13</v>
      </c>
      <c r="U212" s="108">
        <f t="shared" si="40"/>
        <v>7.6</v>
      </c>
      <c r="V212" s="108">
        <f t="shared" si="41"/>
        <v>11</v>
      </c>
      <c r="W212" s="26">
        <f t="shared" si="42"/>
        <v>48.900000000000006</v>
      </c>
      <c r="X212" s="162">
        <f t="shared" si="43"/>
        <v>9.7800000000000011</v>
      </c>
      <c r="Y212" s="160">
        <v>19</v>
      </c>
      <c r="Z212" s="112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3"/>
    </row>
    <row r="213" spans="1:44" s="111" customFormat="1" x14ac:dyDescent="0.3">
      <c r="A213" s="161">
        <v>207</v>
      </c>
      <c r="B213" s="140">
        <v>671407</v>
      </c>
      <c r="C213" s="141" t="s">
        <v>314</v>
      </c>
      <c r="D213" s="163">
        <v>10</v>
      </c>
      <c r="E213" s="163">
        <v>14</v>
      </c>
      <c r="F213" s="163">
        <v>13</v>
      </c>
      <c r="G213" s="163">
        <v>14</v>
      </c>
      <c r="H213" s="163">
        <v>12.9</v>
      </c>
      <c r="I213" s="163">
        <f t="shared" si="46"/>
        <v>63.9</v>
      </c>
      <c r="J213" s="163">
        <f t="shared" si="47"/>
        <v>9.5849999999999991</v>
      </c>
      <c r="K213" s="164">
        <v>3.5</v>
      </c>
      <c r="L213" s="164">
        <v>4</v>
      </c>
      <c r="M213" s="164">
        <v>3.5</v>
      </c>
      <c r="N213" s="164">
        <v>5</v>
      </c>
      <c r="O213" s="164">
        <v>4</v>
      </c>
      <c r="P213" s="164">
        <f t="shared" si="44"/>
        <v>20</v>
      </c>
      <c r="Q213" s="164">
        <f t="shared" si="45"/>
        <v>1</v>
      </c>
      <c r="R213" s="108">
        <f t="shared" si="37"/>
        <v>13.5</v>
      </c>
      <c r="S213" s="108">
        <f t="shared" si="38"/>
        <v>18</v>
      </c>
      <c r="T213" s="108">
        <f t="shared" si="39"/>
        <v>16.5</v>
      </c>
      <c r="U213" s="108">
        <f t="shared" si="40"/>
        <v>19</v>
      </c>
      <c r="V213" s="108">
        <f t="shared" si="41"/>
        <v>16.899999999999999</v>
      </c>
      <c r="W213" s="26">
        <f t="shared" si="42"/>
        <v>83.9</v>
      </c>
      <c r="X213" s="162">
        <f t="shared" si="43"/>
        <v>16.78</v>
      </c>
      <c r="Y213" s="160">
        <v>52</v>
      </c>
      <c r="Z213" s="112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3"/>
    </row>
    <row r="214" spans="1:44" s="111" customFormat="1" x14ac:dyDescent="0.3">
      <c r="A214" s="161">
        <v>208</v>
      </c>
      <c r="B214" s="140">
        <v>671408</v>
      </c>
      <c r="C214" s="141" t="s">
        <v>315</v>
      </c>
      <c r="D214" s="163">
        <v>9</v>
      </c>
      <c r="E214" s="163">
        <v>12</v>
      </c>
      <c r="F214" s="163">
        <v>10</v>
      </c>
      <c r="G214" s="163">
        <v>9.5</v>
      </c>
      <c r="H214" s="163">
        <v>10</v>
      </c>
      <c r="I214" s="163">
        <f t="shared" si="46"/>
        <v>50.5</v>
      </c>
      <c r="J214" s="163">
        <f t="shared" si="47"/>
        <v>7.5749999999999993</v>
      </c>
      <c r="K214" s="164">
        <v>5</v>
      </c>
      <c r="L214" s="164">
        <v>4.5</v>
      </c>
      <c r="M214" s="164">
        <v>3.5</v>
      </c>
      <c r="N214" s="164">
        <v>4</v>
      </c>
      <c r="O214" s="164">
        <v>3.5</v>
      </c>
      <c r="P214" s="164">
        <f t="shared" si="44"/>
        <v>20.5</v>
      </c>
      <c r="Q214" s="164">
        <f t="shared" si="45"/>
        <v>1.0250000000000001</v>
      </c>
      <c r="R214" s="108">
        <f t="shared" si="37"/>
        <v>14</v>
      </c>
      <c r="S214" s="108">
        <f t="shared" si="38"/>
        <v>16.5</v>
      </c>
      <c r="T214" s="108">
        <f t="shared" si="39"/>
        <v>13.5</v>
      </c>
      <c r="U214" s="108">
        <f t="shared" si="40"/>
        <v>13.5</v>
      </c>
      <c r="V214" s="108">
        <f t="shared" si="41"/>
        <v>13.5</v>
      </c>
      <c r="W214" s="26">
        <f t="shared" si="42"/>
        <v>71</v>
      </c>
      <c r="X214" s="162">
        <f t="shared" si="43"/>
        <v>14.200000000000001</v>
      </c>
      <c r="Y214" s="160">
        <v>23</v>
      </c>
      <c r="Z214" s="112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3"/>
    </row>
    <row r="215" spans="1:44" s="111" customFormat="1" x14ac:dyDescent="0.3">
      <c r="A215" s="161">
        <v>209</v>
      </c>
      <c r="B215" s="140">
        <v>671409</v>
      </c>
      <c r="C215" s="141" t="s">
        <v>316</v>
      </c>
      <c r="D215" s="163">
        <v>10</v>
      </c>
      <c r="E215" s="163">
        <v>11</v>
      </c>
      <c r="F215" s="163">
        <v>9.8000000000000007</v>
      </c>
      <c r="G215" s="163">
        <v>6</v>
      </c>
      <c r="H215" s="163">
        <v>9.6</v>
      </c>
      <c r="I215" s="163">
        <f t="shared" si="46"/>
        <v>46.4</v>
      </c>
      <c r="J215" s="163">
        <f t="shared" si="47"/>
        <v>6.96</v>
      </c>
      <c r="K215" s="164">
        <v>3.5</v>
      </c>
      <c r="L215" s="164">
        <v>4</v>
      </c>
      <c r="M215" s="164">
        <v>3.5</v>
      </c>
      <c r="N215" s="164">
        <v>3</v>
      </c>
      <c r="O215" s="164">
        <v>4</v>
      </c>
      <c r="P215" s="164">
        <f t="shared" si="44"/>
        <v>18</v>
      </c>
      <c r="Q215" s="164">
        <f t="shared" si="45"/>
        <v>0.9</v>
      </c>
      <c r="R215" s="108">
        <f t="shared" si="37"/>
        <v>13.5</v>
      </c>
      <c r="S215" s="108">
        <f t="shared" si="38"/>
        <v>15</v>
      </c>
      <c r="T215" s="108">
        <f t="shared" si="39"/>
        <v>13.3</v>
      </c>
      <c r="U215" s="108">
        <f t="shared" si="40"/>
        <v>9</v>
      </c>
      <c r="V215" s="108">
        <f t="shared" si="41"/>
        <v>13.6</v>
      </c>
      <c r="W215" s="26">
        <f t="shared" si="42"/>
        <v>64.400000000000006</v>
      </c>
      <c r="X215" s="162">
        <f t="shared" si="43"/>
        <v>12.880000000000003</v>
      </c>
      <c r="Y215" s="160">
        <v>26</v>
      </c>
      <c r="Z215" s="112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3"/>
    </row>
    <row r="216" spans="1:44" s="111" customFormat="1" x14ac:dyDescent="0.3">
      <c r="A216" s="161">
        <v>210</v>
      </c>
      <c r="B216" s="140">
        <v>671410</v>
      </c>
      <c r="C216" s="141" t="s">
        <v>317</v>
      </c>
      <c r="D216" s="163">
        <v>11</v>
      </c>
      <c r="E216" s="163">
        <v>12</v>
      </c>
      <c r="F216" s="163">
        <v>10.8</v>
      </c>
      <c r="G216" s="163">
        <v>12</v>
      </c>
      <c r="H216" s="163">
        <v>11</v>
      </c>
      <c r="I216" s="163">
        <f t="shared" si="46"/>
        <v>56.8</v>
      </c>
      <c r="J216" s="163">
        <f t="shared" si="47"/>
        <v>8.52</v>
      </c>
      <c r="K216" s="164">
        <v>5</v>
      </c>
      <c r="L216" s="164">
        <v>4</v>
      </c>
      <c r="M216" s="164">
        <v>4.5</v>
      </c>
      <c r="N216" s="164">
        <v>5</v>
      </c>
      <c r="O216" s="164">
        <v>4</v>
      </c>
      <c r="P216" s="164">
        <f t="shared" si="44"/>
        <v>22.5</v>
      </c>
      <c r="Q216" s="164">
        <f t="shared" si="45"/>
        <v>1.125</v>
      </c>
      <c r="R216" s="108">
        <f t="shared" si="37"/>
        <v>16</v>
      </c>
      <c r="S216" s="108">
        <f t="shared" si="38"/>
        <v>16</v>
      </c>
      <c r="T216" s="108">
        <f t="shared" si="39"/>
        <v>15.3</v>
      </c>
      <c r="U216" s="108">
        <f t="shared" si="40"/>
        <v>17</v>
      </c>
      <c r="V216" s="108">
        <f t="shared" si="41"/>
        <v>15</v>
      </c>
      <c r="W216" s="26">
        <f t="shared" si="42"/>
        <v>79.3</v>
      </c>
      <c r="X216" s="162">
        <f t="shared" si="43"/>
        <v>15.86</v>
      </c>
      <c r="Y216" s="160">
        <v>40</v>
      </c>
      <c r="Z216" s="112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3"/>
    </row>
    <row r="217" spans="1:44" s="111" customFormat="1" x14ac:dyDescent="0.3">
      <c r="A217" s="161">
        <v>211</v>
      </c>
      <c r="B217" s="140">
        <v>671411</v>
      </c>
      <c r="C217" s="141" t="s">
        <v>318</v>
      </c>
      <c r="D217" s="163">
        <v>10</v>
      </c>
      <c r="E217" s="163">
        <v>12</v>
      </c>
      <c r="F217" s="163">
        <v>14</v>
      </c>
      <c r="G217" s="163">
        <v>10</v>
      </c>
      <c r="H217" s="163">
        <v>12</v>
      </c>
      <c r="I217" s="163">
        <f t="shared" si="46"/>
        <v>58</v>
      </c>
      <c r="J217" s="163">
        <f t="shared" si="47"/>
        <v>8.6999999999999993</v>
      </c>
      <c r="K217" s="164">
        <v>3.5</v>
      </c>
      <c r="L217" s="164">
        <v>5</v>
      </c>
      <c r="M217" s="164">
        <v>4</v>
      </c>
      <c r="N217" s="164">
        <v>4.5</v>
      </c>
      <c r="O217" s="164">
        <v>3</v>
      </c>
      <c r="P217" s="164">
        <f t="shared" si="44"/>
        <v>20</v>
      </c>
      <c r="Q217" s="164">
        <f t="shared" si="45"/>
        <v>1</v>
      </c>
      <c r="R217" s="108">
        <f t="shared" si="37"/>
        <v>13.5</v>
      </c>
      <c r="S217" s="108">
        <f t="shared" si="38"/>
        <v>17</v>
      </c>
      <c r="T217" s="108">
        <f t="shared" si="39"/>
        <v>18</v>
      </c>
      <c r="U217" s="108">
        <f t="shared" si="40"/>
        <v>14.5</v>
      </c>
      <c r="V217" s="108">
        <f t="shared" si="41"/>
        <v>15</v>
      </c>
      <c r="W217" s="26">
        <f t="shared" si="42"/>
        <v>78</v>
      </c>
      <c r="X217" s="162">
        <f t="shared" si="43"/>
        <v>15.600000000000001</v>
      </c>
      <c r="Y217" s="160">
        <v>34</v>
      </c>
      <c r="Z217" s="112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3"/>
    </row>
    <row r="218" spans="1:44" s="111" customFormat="1" x14ac:dyDescent="0.3">
      <c r="A218" s="161">
        <v>212</v>
      </c>
      <c r="B218" s="140">
        <v>671412</v>
      </c>
      <c r="C218" s="141" t="s">
        <v>319</v>
      </c>
      <c r="D218" s="163">
        <v>9</v>
      </c>
      <c r="E218" s="163">
        <v>10</v>
      </c>
      <c r="F218" s="163">
        <v>14</v>
      </c>
      <c r="G218" s="163">
        <v>12</v>
      </c>
      <c r="H218" s="163">
        <v>9.6</v>
      </c>
      <c r="I218" s="163">
        <f t="shared" si="46"/>
        <v>54.6</v>
      </c>
      <c r="J218" s="163">
        <f t="shared" si="47"/>
        <v>8.19</v>
      </c>
      <c r="K218" s="164">
        <v>3.5</v>
      </c>
      <c r="L218" s="164">
        <v>4.5</v>
      </c>
      <c r="M218" s="164">
        <v>3.5</v>
      </c>
      <c r="N218" s="164">
        <v>4</v>
      </c>
      <c r="O218" s="164">
        <v>3.5</v>
      </c>
      <c r="P218" s="164">
        <f t="shared" si="44"/>
        <v>19</v>
      </c>
      <c r="Q218" s="164">
        <f t="shared" si="45"/>
        <v>0.95000000000000007</v>
      </c>
      <c r="R218" s="108">
        <f t="shared" si="37"/>
        <v>12.5</v>
      </c>
      <c r="S218" s="108">
        <f t="shared" si="38"/>
        <v>14.5</v>
      </c>
      <c r="T218" s="108">
        <f t="shared" si="39"/>
        <v>17.5</v>
      </c>
      <c r="U218" s="108">
        <f t="shared" si="40"/>
        <v>16</v>
      </c>
      <c r="V218" s="108">
        <f t="shared" si="41"/>
        <v>13.1</v>
      </c>
      <c r="W218" s="26">
        <f t="shared" si="42"/>
        <v>73.599999999999994</v>
      </c>
      <c r="X218" s="162">
        <f t="shared" si="43"/>
        <v>14.719999999999999</v>
      </c>
      <c r="Y218" s="160">
        <v>32</v>
      </c>
      <c r="Z218" s="112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3"/>
    </row>
    <row r="219" spans="1:44" s="111" customFormat="1" x14ac:dyDescent="0.3">
      <c r="A219" s="161">
        <v>213</v>
      </c>
      <c r="B219" s="140">
        <v>671413</v>
      </c>
      <c r="C219" s="141" t="s">
        <v>320</v>
      </c>
      <c r="D219" s="163">
        <v>10</v>
      </c>
      <c r="E219" s="163">
        <v>12</v>
      </c>
      <c r="F219" s="163">
        <v>9</v>
      </c>
      <c r="G219" s="163">
        <v>10</v>
      </c>
      <c r="H219" s="163">
        <v>11</v>
      </c>
      <c r="I219" s="163">
        <f t="shared" si="46"/>
        <v>52</v>
      </c>
      <c r="J219" s="163">
        <f t="shared" si="47"/>
        <v>7.8</v>
      </c>
      <c r="K219" s="164">
        <v>3.4</v>
      </c>
      <c r="L219" s="164">
        <v>3</v>
      </c>
      <c r="M219" s="164">
        <v>4</v>
      </c>
      <c r="N219" s="164">
        <v>3</v>
      </c>
      <c r="O219" s="164">
        <v>2</v>
      </c>
      <c r="P219" s="164">
        <f t="shared" si="44"/>
        <v>15.4</v>
      </c>
      <c r="Q219" s="164">
        <f t="shared" si="45"/>
        <v>0.77</v>
      </c>
      <c r="R219" s="108">
        <f t="shared" si="37"/>
        <v>13.4</v>
      </c>
      <c r="S219" s="108">
        <f t="shared" si="38"/>
        <v>15</v>
      </c>
      <c r="T219" s="108">
        <f t="shared" si="39"/>
        <v>13</v>
      </c>
      <c r="U219" s="108">
        <f t="shared" si="40"/>
        <v>13</v>
      </c>
      <c r="V219" s="108">
        <f t="shared" si="41"/>
        <v>13</v>
      </c>
      <c r="W219" s="26">
        <f t="shared" si="42"/>
        <v>67.400000000000006</v>
      </c>
      <c r="X219" s="162">
        <f t="shared" si="43"/>
        <v>13.480000000000002</v>
      </c>
      <c r="Y219" s="160">
        <v>41</v>
      </c>
      <c r="Z219" s="112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3"/>
    </row>
    <row r="220" spans="1:44" s="111" customFormat="1" x14ac:dyDescent="0.3">
      <c r="A220" s="161">
        <v>214</v>
      </c>
      <c r="B220" s="140">
        <v>671414</v>
      </c>
      <c r="C220" s="141" t="s">
        <v>321</v>
      </c>
      <c r="D220" s="163">
        <v>9</v>
      </c>
      <c r="E220" s="163">
        <v>9.8000000000000007</v>
      </c>
      <c r="F220" s="163">
        <v>10</v>
      </c>
      <c r="G220" s="163">
        <v>11</v>
      </c>
      <c r="H220" s="163">
        <v>10</v>
      </c>
      <c r="I220" s="163">
        <f t="shared" si="46"/>
        <v>49.8</v>
      </c>
      <c r="J220" s="163">
        <f t="shared" si="47"/>
        <v>7.4699999999999989</v>
      </c>
      <c r="K220" s="164">
        <v>3.5</v>
      </c>
      <c r="L220" s="164">
        <v>4</v>
      </c>
      <c r="M220" s="164">
        <v>5</v>
      </c>
      <c r="N220" s="164">
        <v>4</v>
      </c>
      <c r="O220" s="164">
        <v>3</v>
      </c>
      <c r="P220" s="164">
        <f t="shared" si="44"/>
        <v>19.5</v>
      </c>
      <c r="Q220" s="164">
        <f t="shared" si="45"/>
        <v>0.97500000000000009</v>
      </c>
      <c r="R220" s="108">
        <f t="shared" si="37"/>
        <v>12.5</v>
      </c>
      <c r="S220" s="108">
        <f t="shared" si="38"/>
        <v>13.8</v>
      </c>
      <c r="T220" s="108">
        <f t="shared" si="39"/>
        <v>15</v>
      </c>
      <c r="U220" s="108">
        <f t="shared" si="40"/>
        <v>15</v>
      </c>
      <c r="V220" s="108">
        <f t="shared" si="41"/>
        <v>13</v>
      </c>
      <c r="W220" s="26">
        <f t="shared" si="42"/>
        <v>69.3</v>
      </c>
      <c r="X220" s="162">
        <f t="shared" si="43"/>
        <v>13.86</v>
      </c>
      <c r="Y220" s="160">
        <v>57</v>
      </c>
      <c r="Z220" s="112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3"/>
    </row>
    <row r="221" spans="1:44" s="111" customFormat="1" x14ac:dyDescent="0.3">
      <c r="A221" s="161">
        <v>215</v>
      </c>
      <c r="B221" s="140">
        <v>671415</v>
      </c>
      <c r="C221" s="141" t="s">
        <v>322</v>
      </c>
      <c r="D221" s="163">
        <v>14</v>
      </c>
      <c r="E221" s="163">
        <v>15</v>
      </c>
      <c r="F221" s="163">
        <v>13</v>
      </c>
      <c r="G221" s="163">
        <v>14</v>
      </c>
      <c r="H221" s="163">
        <v>12.8</v>
      </c>
      <c r="I221" s="163">
        <f t="shared" si="46"/>
        <v>68.8</v>
      </c>
      <c r="J221" s="163">
        <f t="shared" si="47"/>
        <v>10.319999999999999</v>
      </c>
      <c r="K221" s="164">
        <v>5</v>
      </c>
      <c r="L221" s="164">
        <v>4.3</v>
      </c>
      <c r="M221" s="164">
        <v>4</v>
      </c>
      <c r="N221" s="164">
        <v>5</v>
      </c>
      <c r="O221" s="164">
        <v>3</v>
      </c>
      <c r="P221" s="164">
        <f t="shared" si="44"/>
        <v>21.3</v>
      </c>
      <c r="Q221" s="164">
        <f t="shared" si="45"/>
        <v>1.0650000000000002</v>
      </c>
      <c r="R221" s="108">
        <f t="shared" si="37"/>
        <v>19</v>
      </c>
      <c r="S221" s="108">
        <f t="shared" si="38"/>
        <v>19.3</v>
      </c>
      <c r="T221" s="108">
        <f t="shared" si="39"/>
        <v>17</v>
      </c>
      <c r="U221" s="108">
        <f t="shared" si="40"/>
        <v>19</v>
      </c>
      <c r="V221" s="108">
        <f t="shared" si="41"/>
        <v>15.8</v>
      </c>
      <c r="W221" s="26">
        <f t="shared" si="42"/>
        <v>90.1</v>
      </c>
      <c r="X221" s="162">
        <f t="shared" si="43"/>
        <v>18.02</v>
      </c>
      <c r="Y221" s="160">
        <v>46</v>
      </c>
      <c r="Z221" s="112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3"/>
    </row>
    <row r="222" spans="1:44" s="111" customFormat="1" x14ac:dyDescent="0.3">
      <c r="A222" s="161">
        <v>216</v>
      </c>
      <c r="B222" s="140">
        <v>671416</v>
      </c>
      <c r="C222" s="141" t="s">
        <v>323</v>
      </c>
      <c r="D222" s="163">
        <v>6</v>
      </c>
      <c r="E222" s="163">
        <v>4</v>
      </c>
      <c r="F222" s="163">
        <v>5</v>
      </c>
      <c r="G222" s="163">
        <v>3</v>
      </c>
      <c r="H222" s="163">
        <v>2</v>
      </c>
      <c r="I222" s="163">
        <f t="shared" si="46"/>
        <v>20</v>
      </c>
      <c r="J222" s="163">
        <f t="shared" si="47"/>
        <v>3</v>
      </c>
      <c r="K222" s="164">
        <v>4</v>
      </c>
      <c r="L222" s="164">
        <v>5</v>
      </c>
      <c r="M222" s="164">
        <v>4.5</v>
      </c>
      <c r="N222" s="164">
        <v>3.5</v>
      </c>
      <c r="O222" s="164">
        <v>4</v>
      </c>
      <c r="P222" s="164">
        <f t="shared" si="44"/>
        <v>21</v>
      </c>
      <c r="Q222" s="164">
        <f t="shared" si="45"/>
        <v>1.05</v>
      </c>
      <c r="R222" s="108">
        <f t="shared" si="37"/>
        <v>10</v>
      </c>
      <c r="S222" s="108">
        <f t="shared" si="38"/>
        <v>9</v>
      </c>
      <c r="T222" s="108">
        <f t="shared" si="39"/>
        <v>9.5</v>
      </c>
      <c r="U222" s="108">
        <f t="shared" si="40"/>
        <v>6.5</v>
      </c>
      <c r="V222" s="108">
        <f t="shared" si="41"/>
        <v>6</v>
      </c>
      <c r="W222" s="26">
        <f t="shared" si="42"/>
        <v>41</v>
      </c>
      <c r="X222" s="162">
        <f t="shared" si="43"/>
        <v>8.2000000000000011</v>
      </c>
      <c r="Y222" s="160">
        <v>12</v>
      </c>
      <c r="Z222" s="112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3"/>
    </row>
    <row r="223" spans="1:44" s="111" customFormat="1" x14ac:dyDescent="0.3">
      <c r="A223" s="161">
        <v>217</v>
      </c>
      <c r="B223" s="140">
        <v>671417</v>
      </c>
      <c r="C223" s="141" t="s">
        <v>324</v>
      </c>
      <c r="D223" s="163">
        <v>10</v>
      </c>
      <c r="E223" s="163">
        <v>12</v>
      </c>
      <c r="F223" s="163">
        <v>10.9</v>
      </c>
      <c r="G223" s="163">
        <v>14</v>
      </c>
      <c r="H223" s="163">
        <v>15</v>
      </c>
      <c r="I223" s="163">
        <f t="shared" si="46"/>
        <v>61.9</v>
      </c>
      <c r="J223" s="163">
        <f t="shared" si="47"/>
        <v>9.2850000000000001</v>
      </c>
      <c r="K223" s="164">
        <v>3.5</v>
      </c>
      <c r="L223" s="164">
        <v>2.5</v>
      </c>
      <c r="M223" s="164">
        <v>4</v>
      </c>
      <c r="N223" s="164">
        <v>3.5</v>
      </c>
      <c r="O223" s="164">
        <v>2</v>
      </c>
      <c r="P223" s="164">
        <f t="shared" si="44"/>
        <v>15.5</v>
      </c>
      <c r="Q223" s="164">
        <f t="shared" si="45"/>
        <v>0.77500000000000002</v>
      </c>
      <c r="R223" s="108">
        <f t="shared" si="37"/>
        <v>13.5</v>
      </c>
      <c r="S223" s="108">
        <f t="shared" si="38"/>
        <v>14.5</v>
      </c>
      <c r="T223" s="108">
        <f t="shared" si="39"/>
        <v>14.9</v>
      </c>
      <c r="U223" s="108">
        <f t="shared" si="40"/>
        <v>17.5</v>
      </c>
      <c r="V223" s="108">
        <f t="shared" si="41"/>
        <v>17</v>
      </c>
      <c r="W223" s="26">
        <f t="shared" si="42"/>
        <v>77.400000000000006</v>
      </c>
      <c r="X223" s="162">
        <f t="shared" si="43"/>
        <v>15.480000000000002</v>
      </c>
      <c r="Y223" s="160">
        <v>49</v>
      </c>
      <c r="Z223" s="112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3"/>
    </row>
    <row r="224" spans="1:44" s="111" customFormat="1" x14ac:dyDescent="0.3">
      <c r="A224" s="161">
        <v>218</v>
      </c>
      <c r="B224" s="140">
        <v>671418</v>
      </c>
      <c r="C224" s="141" t="s">
        <v>325</v>
      </c>
      <c r="D224" s="163">
        <v>8</v>
      </c>
      <c r="E224" s="163">
        <v>9</v>
      </c>
      <c r="F224" s="163">
        <v>10</v>
      </c>
      <c r="G224" s="163">
        <v>12</v>
      </c>
      <c r="H224" s="163">
        <v>10</v>
      </c>
      <c r="I224" s="163">
        <f t="shared" si="46"/>
        <v>49</v>
      </c>
      <c r="J224" s="163">
        <f t="shared" si="47"/>
        <v>7.35</v>
      </c>
      <c r="K224" s="164">
        <v>4</v>
      </c>
      <c r="L224" s="164">
        <v>3.5</v>
      </c>
      <c r="M224" s="164">
        <v>3.5</v>
      </c>
      <c r="N224" s="164">
        <v>4</v>
      </c>
      <c r="O224" s="164">
        <v>3.2</v>
      </c>
      <c r="P224" s="164">
        <f t="shared" si="44"/>
        <v>18.2</v>
      </c>
      <c r="Q224" s="164">
        <f t="shared" si="45"/>
        <v>0.91</v>
      </c>
      <c r="R224" s="108">
        <f t="shared" si="37"/>
        <v>12</v>
      </c>
      <c r="S224" s="108">
        <f t="shared" si="38"/>
        <v>12.5</v>
      </c>
      <c r="T224" s="108">
        <f t="shared" si="39"/>
        <v>13.5</v>
      </c>
      <c r="U224" s="108">
        <f t="shared" si="40"/>
        <v>16</v>
      </c>
      <c r="V224" s="108">
        <f t="shared" si="41"/>
        <v>13.2</v>
      </c>
      <c r="W224" s="26">
        <f t="shared" si="42"/>
        <v>67.2</v>
      </c>
      <c r="X224" s="162">
        <f t="shared" si="43"/>
        <v>13.440000000000001</v>
      </c>
      <c r="Y224" s="160">
        <v>41</v>
      </c>
      <c r="Z224" s="112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3"/>
    </row>
    <row r="225" spans="1:44" s="111" customFormat="1" x14ac:dyDescent="0.3">
      <c r="A225" s="161">
        <v>219</v>
      </c>
      <c r="B225" s="140">
        <v>671419</v>
      </c>
      <c r="C225" s="141" t="s">
        <v>326</v>
      </c>
      <c r="D225" s="163">
        <v>10</v>
      </c>
      <c r="E225" s="163">
        <v>12</v>
      </c>
      <c r="F225" s="163">
        <v>11</v>
      </c>
      <c r="G225" s="163">
        <v>9</v>
      </c>
      <c r="H225" s="163">
        <v>10</v>
      </c>
      <c r="I225" s="163">
        <f t="shared" si="46"/>
        <v>52</v>
      </c>
      <c r="J225" s="163">
        <f t="shared" si="47"/>
        <v>7.8</v>
      </c>
      <c r="K225" s="164">
        <v>4</v>
      </c>
      <c r="L225" s="164">
        <v>5</v>
      </c>
      <c r="M225" s="164">
        <v>4</v>
      </c>
      <c r="N225" s="164">
        <v>3</v>
      </c>
      <c r="O225" s="164">
        <v>4</v>
      </c>
      <c r="P225" s="164">
        <f t="shared" si="44"/>
        <v>20</v>
      </c>
      <c r="Q225" s="164">
        <f t="shared" si="45"/>
        <v>1</v>
      </c>
      <c r="R225" s="108">
        <f t="shared" si="37"/>
        <v>14</v>
      </c>
      <c r="S225" s="108">
        <f t="shared" si="38"/>
        <v>17</v>
      </c>
      <c r="T225" s="108">
        <f t="shared" si="39"/>
        <v>15</v>
      </c>
      <c r="U225" s="108">
        <f t="shared" si="40"/>
        <v>12</v>
      </c>
      <c r="V225" s="108">
        <f t="shared" si="41"/>
        <v>14</v>
      </c>
      <c r="W225" s="26">
        <f t="shared" si="42"/>
        <v>72</v>
      </c>
      <c r="X225" s="162">
        <f t="shared" si="43"/>
        <v>14.4</v>
      </c>
      <c r="Y225" s="160">
        <v>47</v>
      </c>
      <c r="Z225" s="112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3"/>
    </row>
    <row r="226" spans="1:44" s="111" customFormat="1" x14ac:dyDescent="0.3">
      <c r="A226" s="161">
        <v>220</v>
      </c>
      <c r="B226" s="140">
        <v>671420</v>
      </c>
      <c r="C226" s="141" t="s">
        <v>327</v>
      </c>
      <c r="D226" s="163">
        <v>10</v>
      </c>
      <c r="E226" s="163">
        <v>9</v>
      </c>
      <c r="F226" s="163">
        <v>8</v>
      </c>
      <c r="G226" s="163">
        <v>6</v>
      </c>
      <c r="H226" s="163">
        <v>5.5</v>
      </c>
      <c r="I226" s="163">
        <f t="shared" si="46"/>
        <v>38.5</v>
      </c>
      <c r="J226" s="163">
        <f t="shared" si="47"/>
        <v>5.7749999999999995</v>
      </c>
      <c r="K226" s="164">
        <v>3.5</v>
      </c>
      <c r="L226" s="164">
        <v>4.5</v>
      </c>
      <c r="M226" s="164">
        <v>5</v>
      </c>
      <c r="N226" s="164">
        <v>3.5</v>
      </c>
      <c r="O226" s="164">
        <v>3</v>
      </c>
      <c r="P226" s="164">
        <f t="shared" si="44"/>
        <v>19.5</v>
      </c>
      <c r="Q226" s="164">
        <f t="shared" si="45"/>
        <v>0.97500000000000009</v>
      </c>
      <c r="R226" s="108">
        <f t="shared" si="37"/>
        <v>13.5</v>
      </c>
      <c r="S226" s="108">
        <f t="shared" si="38"/>
        <v>13.5</v>
      </c>
      <c r="T226" s="108">
        <f t="shared" si="39"/>
        <v>13</v>
      </c>
      <c r="U226" s="108">
        <f t="shared" si="40"/>
        <v>9.5</v>
      </c>
      <c r="V226" s="108">
        <f t="shared" si="41"/>
        <v>8.5</v>
      </c>
      <c r="W226" s="26">
        <f t="shared" si="42"/>
        <v>58</v>
      </c>
      <c r="X226" s="162">
        <f t="shared" si="43"/>
        <v>11.600000000000001</v>
      </c>
      <c r="Y226" s="160">
        <v>33</v>
      </c>
      <c r="Z226" s="112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3"/>
    </row>
    <row r="227" spans="1:44" s="111" customFormat="1" x14ac:dyDescent="0.3">
      <c r="A227" s="161">
        <v>221</v>
      </c>
      <c r="B227" s="140">
        <v>671421</v>
      </c>
      <c r="C227" s="141" t="s">
        <v>328</v>
      </c>
      <c r="D227" s="163">
        <v>9.8000000000000007</v>
      </c>
      <c r="E227" s="163">
        <v>5</v>
      </c>
      <c r="F227" s="163">
        <v>8</v>
      </c>
      <c r="G227" s="163">
        <v>7</v>
      </c>
      <c r="H227" s="163">
        <v>5.5</v>
      </c>
      <c r="I227" s="163">
        <f t="shared" si="46"/>
        <v>35.299999999999997</v>
      </c>
      <c r="J227" s="163">
        <f t="shared" si="47"/>
        <v>5.294999999999999</v>
      </c>
      <c r="K227" s="164">
        <v>2.5</v>
      </c>
      <c r="L227" s="164">
        <v>4</v>
      </c>
      <c r="M227" s="164">
        <v>5</v>
      </c>
      <c r="N227" s="164">
        <v>2.2999999999999998</v>
      </c>
      <c r="O227" s="164">
        <v>4</v>
      </c>
      <c r="P227" s="164">
        <f t="shared" si="44"/>
        <v>17.8</v>
      </c>
      <c r="Q227" s="164">
        <f t="shared" si="45"/>
        <v>0.89000000000000012</v>
      </c>
      <c r="R227" s="108">
        <f t="shared" si="37"/>
        <v>12.3</v>
      </c>
      <c r="S227" s="108">
        <f t="shared" si="38"/>
        <v>9</v>
      </c>
      <c r="T227" s="108">
        <f t="shared" si="39"/>
        <v>13</v>
      </c>
      <c r="U227" s="108">
        <f t="shared" si="40"/>
        <v>9.3000000000000007</v>
      </c>
      <c r="V227" s="108">
        <f t="shared" si="41"/>
        <v>9.5</v>
      </c>
      <c r="W227" s="26">
        <f t="shared" si="42"/>
        <v>53.099999999999994</v>
      </c>
      <c r="X227" s="162">
        <f t="shared" si="43"/>
        <v>10.62</v>
      </c>
      <c r="Y227" s="160">
        <v>16</v>
      </c>
      <c r="Z227" s="112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3"/>
    </row>
    <row r="228" spans="1:44" s="111" customFormat="1" x14ac:dyDescent="0.3">
      <c r="A228" s="161">
        <v>222</v>
      </c>
      <c r="B228" s="140">
        <v>671422</v>
      </c>
      <c r="C228" s="141" t="s">
        <v>329</v>
      </c>
      <c r="D228" s="163">
        <v>10</v>
      </c>
      <c r="E228" s="163">
        <v>12</v>
      </c>
      <c r="F228" s="163">
        <v>13</v>
      </c>
      <c r="G228" s="163">
        <v>10</v>
      </c>
      <c r="H228" s="163">
        <v>10.6</v>
      </c>
      <c r="I228" s="163">
        <f t="shared" si="46"/>
        <v>55.6</v>
      </c>
      <c r="J228" s="163">
        <f t="shared" si="47"/>
        <v>8.34</v>
      </c>
      <c r="K228" s="164">
        <v>3</v>
      </c>
      <c r="L228" s="164">
        <v>4</v>
      </c>
      <c r="M228" s="164">
        <v>3.2</v>
      </c>
      <c r="N228" s="164">
        <v>4</v>
      </c>
      <c r="O228" s="164">
        <v>2</v>
      </c>
      <c r="P228" s="164">
        <f t="shared" si="44"/>
        <v>16.2</v>
      </c>
      <c r="Q228" s="164">
        <f t="shared" si="45"/>
        <v>0.81</v>
      </c>
      <c r="R228" s="108">
        <f t="shared" si="37"/>
        <v>13</v>
      </c>
      <c r="S228" s="108">
        <f t="shared" si="38"/>
        <v>16</v>
      </c>
      <c r="T228" s="108">
        <f t="shared" si="39"/>
        <v>16.2</v>
      </c>
      <c r="U228" s="108">
        <f t="shared" si="40"/>
        <v>14</v>
      </c>
      <c r="V228" s="108">
        <f t="shared" si="41"/>
        <v>12.6</v>
      </c>
      <c r="W228" s="26">
        <f t="shared" si="42"/>
        <v>71.8</v>
      </c>
      <c r="X228" s="162">
        <f t="shared" si="43"/>
        <v>14.36</v>
      </c>
      <c r="Y228" s="160">
        <v>44</v>
      </c>
      <c r="Z228" s="112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3"/>
    </row>
    <row r="229" spans="1:44" s="111" customFormat="1" x14ac:dyDescent="0.3">
      <c r="A229" s="161">
        <v>223</v>
      </c>
      <c r="B229" s="140">
        <v>671423</v>
      </c>
      <c r="C229" s="141" t="s">
        <v>330</v>
      </c>
      <c r="D229" s="163">
        <v>9</v>
      </c>
      <c r="E229" s="163">
        <v>8</v>
      </c>
      <c r="F229" s="163">
        <v>7.5</v>
      </c>
      <c r="G229" s="163">
        <v>8</v>
      </c>
      <c r="H229" s="163">
        <v>9.6999999999999993</v>
      </c>
      <c r="I229" s="163">
        <f t="shared" si="46"/>
        <v>42.2</v>
      </c>
      <c r="J229" s="163">
        <f t="shared" si="47"/>
        <v>6.33</v>
      </c>
      <c r="K229" s="164">
        <v>3.2</v>
      </c>
      <c r="L229" s="164">
        <v>2.5</v>
      </c>
      <c r="M229" s="164">
        <v>4</v>
      </c>
      <c r="N229" s="164">
        <v>3.2</v>
      </c>
      <c r="O229" s="164">
        <v>4</v>
      </c>
      <c r="P229" s="164">
        <f t="shared" si="44"/>
        <v>16.899999999999999</v>
      </c>
      <c r="Q229" s="164">
        <f t="shared" si="45"/>
        <v>0.84499999999999997</v>
      </c>
      <c r="R229" s="108">
        <f t="shared" si="37"/>
        <v>12.2</v>
      </c>
      <c r="S229" s="108">
        <f t="shared" si="38"/>
        <v>10.5</v>
      </c>
      <c r="T229" s="108">
        <f t="shared" si="39"/>
        <v>11.5</v>
      </c>
      <c r="U229" s="108">
        <f t="shared" si="40"/>
        <v>11.2</v>
      </c>
      <c r="V229" s="108">
        <f t="shared" si="41"/>
        <v>13.7</v>
      </c>
      <c r="W229" s="26">
        <f t="shared" si="42"/>
        <v>59.1</v>
      </c>
      <c r="X229" s="162">
        <f t="shared" si="43"/>
        <v>11.82</v>
      </c>
      <c r="Y229" s="160">
        <v>40</v>
      </c>
      <c r="Z229" s="112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3"/>
    </row>
    <row r="230" spans="1:44" s="111" customFormat="1" x14ac:dyDescent="0.3">
      <c r="A230" s="161">
        <v>224</v>
      </c>
      <c r="B230" s="140">
        <v>671424</v>
      </c>
      <c r="C230" s="141" t="s">
        <v>331</v>
      </c>
      <c r="D230" s="163">
        <v>10</v>
      </c>
      <c r="E230" s="163">
        <v>5.5</v>
      </c>
      <c r="F230" s="163">
        <v>6</v>
      </c>
      <c r="G230" s="163">
        <v>5.5</v>
      </c>
      <c r="H230" s="163">
        <v>6.5</v>
      </c>
      <c r="I230" s="163">
        <f t="shared" si="46"/>
        <v>33.5</v>
      </c>
      <c r="J230" s="163">
        <f t="shared" si="47"/>
        <v>5.0249999999999995</v>
      </c>
      <c r="K230" s="164">
        <v>3.2</v>
      </c>
      <c r="L230" s="164">
        <v>4</v>
      </c>
      <c r="M230" s="164">
        <v>5</v>
      </c>
      <c r="N230" s="164">
        <v>4</v>
      </c>
      <c r="O230" s="164">
        <v>3</v>
      </c>
      <c r="P230" s="164">
        <f t="shared" si="44"/>
        <v>19.2</v>
      </c>
      <c r="Q230" s="164">
        <f t="shared" si="45"/>
        <v>0.96</v>
      </c>
      <c r="R230" s="108">
        <f t="shared" si="37"/>
        <v>13.2</v>
      </c>
      <c r="S230" s="108">
        <f t="shared" si="38"/>
        <v>9.5</v>
      </c>
      <c r="T230" s="108">
        <f t="shared" si="39"/>
        <v>11</v>
      </c>
      <c r="U230" s="108">
        <f t="shared" si="40"/>
        <v>9.5</v>
      </c>
      <c r="V230" s="108">
        <f t="shared" si="41"/>
        <v>9.5</v>
      </c>
      <c r="W230" s="26">
        <f t="shared" si="42"/>
        <v>52.7</v>
      </c>
      <c r="X230" s="162">
        <f t="shared" si="43"/>
        <v>10.540000000000001</v>
      </c>
      <c r="Y230" s="160">
        <v>49</v>
      </c>
      <c r="Z230" s="112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3"/>
    </row>
    <row r="231" spans="1:44" s="111" customFormat="1" x14ac:dyDescent="0.3">
      <c r="A231" s="161">
        <v>225</v>
      </c>
      <c r="B231" s="140">
        <v>671425</v>
      </c>
      <c r="C231" s="141" t="s">
        <v>332</v>
      </c>
      <c r="D231" s="163">
        <v>13</v>
      </c>
      <c r="E231" s="163">
        <v>14</v>
      </c>
      <c r="F231" s="163">
        <v>12</v>
      </c>
      <c r="G231" s="163">
        <v>10</v>
      </c>
      <c r="H231" s="163">
        <v>10.9</v>
      </c>
      <c r="I231" s="163">
        <f t="shared" si="46"/>
        <v>59.9</v>
      </c>
      <c r="J231" s="163">
        <f t="shared" si="47"/>
        <v>8.9849999999999994</v>
      </c>
      <c r="K231" s="164">
        <v>4</v>
      </c>
      <c r="L231" s="164">
        <v>5</v>
      </c>
      <c r="M231" s="164">
        <v>4</v>
      </c>
      <c r="N231" s="164">
        <v>3</v>
      </c>
      <c r="O231" s="164">
        <v>4.5</v>
      </c>
      <c r="P231" s="164">
        <f t="shared" si="44"/>
        <v>20.5</v>
      </c>
      <c r="Q231" s="164">
        <f t="shared" si="45"/>
        <v>1.0250000000000001</v>
      </c>
      <c r="R231" s="108">
        <f t="shared" si="37"/>
        <v>17</v>
      </c>
      <c r="S231" s="108">
        <f t="shared" si="38"/>
        <v>19</v>
      </c>
      <c r="T231" s="108">
        <f t="shared" si="39"/>
        <v>16</v>
      </c>
      <c r="U231" s="108">
        <f t="shared" si="40"/>
        <v>13</v>
      </c>
      <c r="V231" s="108">
        <f t="shared" si="41"/>
        <v>15.4</v>
      </c>
      <c r="W231" s="26">
        <f t="shared" si="42"/>
        <v>80.400000000000006</v>
      </c>
      <c r="X231" s="162">
        <f t="shared" si="43"/>
        <v>16.080000000000002</v>
      </c>
      <c r="Y231" s="160">
        <v>64</v>
      </c>
      <c r="Z231" s="112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3"/>
    </row>
    <row r="232" spans="1:44" s="111" customFormat="1" x14ac:dyDescent="0.3">
      <c r="A232" s="161">
        <v>226</v>
      </c>
      <c r="B232" s="140">
        <v>671426</v>
      </c>
      <c r="C232" s="141" t="s">
        <v>333</v>
      </c>
      <c r="D232" s="163">
        <v>5</v>
      </c>
      <c r="E232" s="163">
        <v>4</v>
      </c>
      <c r="F232" s="163">
        <v>3</v>
      </c>
      <c r="G232" s="163">
        <v>2.5</v>
      </c>
      <c r="H232" s="163">
        <v>4.5</v>
      </c>
      <c r="I232" s="163">
        <f t="shared" si="46"/>
        <v>19</v>
      </c>
      <c r="J232" s="163">
        <f t="shared" si="47"/>
        <v>2.85</v>
      </c>
      <c r="K232" s="164">
        <v>2</v>
      </c>
      <c r="L232" s="164">
        <v>2.5</v>
      </c>
      <c r="M232" s="164">
        <v>4</v>
      </c>
      <c r="N232" s="164">
        <v>3</v>
      </c>
      <c r="O232" s="164">
        <v>2</v>
      </c>
      <c r="P232" s="164">
        <f t="shared" si="44"/>
        <v>13.5</v>
      </c>
      <c r="Q232" s="164">
        <f t="shared" si="45"/>
        <v>0.67500000000000004</v>
      </c>
      <c r="R232" s="108">
        <f t="shared" si="37"/>
        <v>7</v>
      </c>
      <c r="S232" s="108">
        <f t="shared" si="38"/>
        <v>6.5</v>
      </c>
      <c r="T232" s="108">
        <f t="shared" si="39"/>
        <v>7</v>
      </c>
      <c r="U232" s="108">
        <f t="shared" si="40"/>
        <v>5.5</v>
      </c>
      <c r="V232" s="108">
        <f t="shared" si="41"/>
        <v>6.5</v>
      </c>
      <c r="W232" s="26">
        <f t="shared" si="42"/>
        <v>32.5</v>
      </c>
      <c r="X232" s="162">
        <f t="shared" si="43"/>
        <v>6.5</v>
      </c>
      <c r="Y232" s="160">
        <v>7</v>
      </c>
      <c r="Z232" s="112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3"/>
    </row>
    <row r="233" spans="1:44" s="111" customFormat="1" x14ac:dyDescent="0.3">
      <c r="A233" s="161">
        <v>227</v>
      </c>
      <c r="B233" s="140">
        <v>671427</v>
      </c>
      <c r="C233" s="141" t="s">
        <v>334</v>
      </c>
      <c r="D233" s="163">
        <v>13</v>
      </c>
      <c r="E233" s="163">
        <v>12</v>
      </c>
      <c r="F233" s="163">
        <v>10</v>
      </c>
      <c r="G233" s="163">
        <v>10.5</v>
      </c>
      <c r="H233" s="163">
        <v>10</v>
      </c>
      <c r="I233" s="163">
        <f t="shared" si="46"/>
        <v>55.5</v>
      </c>
      <c r="J233" s="163">
        <f t="shared" si="47"/>
        <v>8.3249999999999993</v>
      </c>
      <c r="K233" s="164">
        <v>6</v>
      </c>
      <c r="L233" s="164">
        <v>4.5</v>
      </c>
      <c r="M233" s="164">
        <v>5</v>
      </c>
      <c r="N233" s="164">
        <v>3.5</v>
      </c>
      <c r="O233" s="164">
        <v>4</v>
      </c>
      <c r="P233" s="164">
        <f t="shared" si="44"/>
        <v>23</v>
      </c>
      <c r="Q233" s="164">
        <f t="shared" si="45"/>
        <v>1.1500000000000001</v>
      </c>
      <c r="R233" s="108">
        <f t="shared" si="37"/>
        <v>19</v>
      </c>
      <c r="S233" s="108">
        <f t="shared" si="38"/>
        <v>16.5</v>
      </c>
      <c r="T233" s="108">
        <f t="shared" si="39"/>
        <v>15</v>
      </c>
      <c r="U233" s="108">
        <f t="shared" si="40"/>
        <v>14</v>
      </c>
      <c r="V233" s="108">
        <f t="shared" si="41"/>
        <v>14</v>
      </c>
      <c r="W233" s="26">
        <f t="shared" si="42"/>
        <v>78.5</v>
      </c>
      <c r="X233" s="162">
        <f t="shared" si="43"/>
        <v>15.700000000000001</v>
      </c>
      <c r="Y233" s="160">
        <v>40</v>
      </c>
      <c r="Z233" s="112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3"/>
    </row>
    <row r="234" spans="1:44" s="111" customFormat="1" x14ac:dyDescent="0.3">
      <c r="A234" s="161">
        <v>228</v>
      </c>
      <c r="B234" s="140">
        <v>671428</v>
      </c>
      <c r="C234" s="141" t="s">
        <v>335</v>
      </c>
      <c r="D234" s="163">
        <v>10</v>
      </c>
      <c r="E234" s="163">
        <v>8.5</v>
      </c>
      <c r="F234" s="163">
        <v>4.5</v>
      </c>
      <c r="G234" s="163">
        <v>11</v>
      </c>
      <c r="H234" s="163">
        <v>10</v>
      </c>
      <c r="I234" s="163">
        <f t="shared" si="46"/>
        <v>44</v>
      </c>
      <c r="J234" s="163">
        <f t="shared" si="47"/>
        <v>6.6</v>
      </c>
      <c r="K234" s="164">
        <v>5.5</v>
      </c>
      <c r="L234" s="164">
        <v>3.5</v>
      </c>
      <c r="M234" s="164">
        <v>2.5</v>
      </c>
      <c r="N234" s="164">
        <v>4</v>
      </c>
      <c r="O234" s="164">
        <v>3</v>
      </c>
      <c r="P234" s="164">
        <f t="shared" si="44"/>
        <v>18.5</v>
      </c>
      <c r="Q234" s="164">
        <f t="shared" si="45"/>
        <v>0.92500000000000004</v>
      </c>
      <c r="R234" s="108">
        <f t="shared" si="37"/>
        <v>15.5</v>
      </c>
      <c r="S234" s="108">
        <f t="shared" si="38"/>
        <v>12</v>
      </c>
      <c r="T234" s="108">
        <f t="shared" si="39"/>
        <v>7</v>
      </c>
      <c r="U234" s="108">
        <f t="shared" si="40"/>
        <v>15</v>
      </c>
      <c r="V234" s="108">
        <f t="shared" si="41"/>
        <v>13</v>
      </c>
      <c r="W234" s="26">
        <f t="shared" si="42"/>
        <v>62.5</v>
      </c>
      <c r="X234" s="162">
        <f t="shared" si="43"/>
        <v>12.5</v>
      </c>
      <c r="Y234" s="160">
        <v>26</v>
      </c>
      <c r="Z234" s="112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3"/>
    </row>
    <row r="235" spans="1:44" s="111" customFormat="1" x14ac:dyDescent="0.3">
      <c r="A235" s="161">
        <v>229</v>
      </c>
      <c r="B235" s="140">
        <v>671429</v>
      </c>
      <c r="C235" s="141" t="s">
        <v>336</v>
      </c>
      <c r="D235" s="163">
        <v>6</v>
      </c>
      <c r="E235" s="163">
        <v>5</v>
      </c>
      <c r="F235" s="163">
        <v>4.2</v>
      </c>
      <c r="G235" s="163">
        <v>5.5</v>
      </c>
      <c r="H235" s="163">
        <v>9.5</v>
      </c>
      <c r="I235" s="163">
        <f t="shared" si="46"/>
        <v>30.2</v>
      </c>
      <c r="J235" s="163">
        <f t="shared" si="47"/>
        <v>4.5299999999999994</v>
      </c>
      <c r="K235" s="164">
        <v>3</v>
      </c>
      <c r="L235" s="164">
        <v>2.5</v>
      </c>
      <c r="M235" s="164">
        <v>4</v>
      </c>
      <c r="N235" s="164">
        <v>3.5</v>
      </c>
      <c r="O235" s="164">
        <v>2</v>
      </c>
      <c r="P235" s="164">
        <f t="shared" si="44"/>
        <v>15</v>
      </c>
      <c r="Q235" s="164">
        <f t="shared" si="45"/>
        <v>0.75</v>
      </c>
      <c r="R235" s="108">
        <f t="shared" si="37"/>
        <v>9</v>
      </c>
      <c r="S235" s="108">
        <f t="shared" si="38"/>
        <v>7.5</v>
      </c>
      <c r="T235" s="108">
        <f t="shared" si="39"/>
        <v>8.1999999999999993</v>
      </c>
      <c r="U235" s="108">
        <f t="shared" si="40"/>
        <v>9</v>
      </c>
      <c r="V235" s="108">
        <f t="shared" si="41"/>
        <v>11.5</v>
      </c>
      <c r="W235" s="26">
        <f t="shared" si="42"/>
        <v>45.2</v>
      </c>
      <c r="X235" s="162">
        <f t="shared" si="43"/>
        <v>9.0400000000000009</v>
      </c>
      <c r="Y235" s="160">
        <v>12</v>
      </c>
      <c r="Z235" s="112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3"/>
    </row>
    <row r="236" spans="1:44" s="111" customFormat="1" x14ac:dyDescent="0.3">
      <c r="A236" s="161">
        <v>230</v>
      </c>
      <c r="B236" s="140">
        <v>671430</v>
      </c>
      <c r="C236" s="141" t="s">
        <v>337</v>
      </c>
      <c r="D236" s="163">
        <v>10</v>
      </c>
      <c r="E236" s="163">
        <v>12</v>
      </c>
      <c r="F236" s="163">
        <v>10</v>
      </c>
      <c r="G236" s="163">
        <v>10.199999999999999</v>
      </c>
      <c r="H236" s="163">
        <v>11</v>
      </c>
      <c r="I236" s="163">
        <f t="shared" si="46"/>
        <v>53.2</v>
      </c>
      <c r="J236" s="163">
        <f t="shared" si="47"/>
        <v>7.98</v>
      </c>
      <c r="K236" s="164">
        <v>3</v>
      </c>
      <c r="L236" s="164">
        <v>2.2000000000000002</v>
      </c>
      <c r="M236" s="164">
        <v>3</v>
      </c>
      <c r="N236" s="164">
        <v>4</v>
      </c>
      <c r="O236" s="164">
        <v>3</v>
      </c>
      <c r="P236" s="164">
        <f t="shared" si="44"/>
        <v>15.2</v>
      </c>
      <c r="Q236" s="164">
        <f t="shared" si="45"/>
        <v>0.76</v>
      </c>
      <c r="R236" s="108">
        <f t="shared" si="37"/>
        <v>13</v>
      </c>
      <c r="S236" s="108">
        <f t="shared" si="38"/>
        <v>14.2</v>
      </c>
      <c r="T236" s="108">
        <f t="shared" si="39"/>
        <v>13</v>
      </c>
      <c r="U236" s="108">
        <f t="shared" si="40"/>
        <v>14.2</v>
      </c>
      <c r="V236" s="108">
        <f t="shared" si="41"/>
        <v>14</v>
      </c>
      <c r="W236" s="26">
        <f t="shared" si="42"/>
        <v>68.400000000000006</v>
      </c>
      <c r="X236" s="162">
        <f t="shared" si="43"/>
        <v>13.680000000000001</v>
      </c>
      <c r="Y236" s="160">
        <v>42</v>
      </c>
      <c r="Z236" s="112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3"/>
    </row>
    <row r="237" spans="1:44" s="111" customFormat="1" x14ac:dyDescent="0.3">
      <c r="A237" s="161">
        <v>231</v>
      </c>
      <c r="B237" s="140">
        <v>671431</v>
      </c>
      <c r="C237" s="141" t="s">
        <v>338</v>
      </c>
      <c r="D237" s="163">
        <v>8</v>
      </c>
      <c r="E237" s="163">
        <v>4</v>
      </c>
      <c r="F237" s="163">
        <v>5.5</v>
      </c>
      <c r="G237" s="163">
        <v>6</v>
      </c>
      <c r="H237" s="163">
        <v>7</v>
      </c>
      <c r="I237" s="163">
        <f t="shared" si="46"/>
        <v>30.5</v>
      </c>
      <c r="J237" s="163">
        <f t="shared" si="47"/>
        <v>4.5750000000000002</v>
      </c>
      <c r="K237" s="164">
        <v>2</v>
      </c>
      <c r="L237" s="164">
        <v>3</v>
      </c>
      <c r="M237" s="164">
        <v>4</v>
      </c>
      <c r="N237" s="164">
        <v>3</v>
      </c>
      <c r="O237" s="164">
        <v>4</v>
      </c>
      <c r="P237" s="164">
        <f t="shared" si="44"/>
        <v>16</v>
      </c>
      <c r="Q237" s="164">
        <f t="shared" si="45"/>
        <v>0.8</v>
      </c>
      <c r="R237" s="108">
        <f t="shared" si="37"/>
        <v>10</v>
      </c>
      <c r="S237" s="108">
        <f t="shared" si="38"/>
        <v>7</v>
      </c>
      <c r="T237" s="108">
        <f t="shared" si="39"/>
        <v>9.5</v>
      </c>
      <c r="U237" s="108">
        <f t="shared" si="40"/>
        <v>9</v>
      </c>
      <c r="V237" s="108">
        <f t="shared" si="41"/>
        <v>11</v>
      </c>
      <c r="W237" s="26">
        <f t="shared" si="42"/>
        <v>46.5</v>
      </c>
      <c r="X237" s="162">
        <f t="shared" si="43"/>
        <v>9.3000000000000007</v>
      </c>
      <c r="Y237" s="160">
        <v>20</v>
      </c>
      <c r="Z237" s="112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3"/>
    </row>
    <row r="238" spans="1:44" s="111" customFormat="1" x14ac:dyDescent="0.3">
      <c r="A238" s="161">
        <v>232</v>
      </c>
      <c r="B238" s="140">
        <v>671432</v>
      </c>
      <c r="C238" s="141" t="s">
        <v>339</v>
      </c>
      <c r="D238" s="163">
        <v>14</v>
      </c>
      <c r="E238" s="163">
        <v>12</v>
      </c>
      <c r="F238" s="163">
        <v>10.5</v>
      </c>
      <c r="G238" s="163">
        <v>13</v>
      </c>
      <c r="H238" s="163">
        <v>10</v>
      </c>
      <c r="I238" s="163">
        <f t="shared" si="46"/>
        <v>59.5</v>
      </c>
      <c r="J238" s="163">
        <f t="shared" si="47"/>
        <v>8.9249999999999989</v>
      </c>
      <c r="K238" s="164">
        <v>5</v>
      </c>
      <c r="L238" s="164">
        <v>4</v>
      </c>
      <c r="M238" s="164">
        <v>5</v>
      </c>
      <c r="N238" s="164">
        <v>4</v>
      </c>
      <c r="O238" s="164">
        <v>3</v>
      </c>
      <c r="P238" s="164">
        <f t="shared" si="44"/>
        <v>21</v>
      </c>
      <c r="Q238" s="164">
        <f t="shared" si="45"/>
        <v>1.05</v>
      </c>
      <c r="R238" s="108">
        <f t="shared" si="37"/>
        <v>19</v>
      </c>
      <c r="S238" s="108">
        <f t="shared" si="38"/>
        <v>16</v>
      </c>
      <c r="T238" s="108">
        <f t="shared" si="39"/>
        <v>15.5</v>
      </c>
      <c r="U238" s="108">
        <f t="shared" si="40"/>
        <v>17</v>
      </c>
      <c r="V238" s="108">
        <f t="shared" si="41"/>
        <v>13</v>
      </c>
      <c r="W238" s="26">
        <f t="shared" si="42"/>
        <v>80.5</v>
      </c>
      <c r="X238" s="162">
        <f t="shared" si="43"/>
        <v>16.100000000000001</v>
      </c>
      <c r="Y238" s="160">
        <v>45</v>
      </c>
      <c r="Z238" s="112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3"/>
    </row>
    <row r="239" spans="1:44" s="111" customFormat="1" x14ac:dyDescent="0.3">
      <c r="A239" s="161">
        <v>233</v>
      </c>
      <c r="B239" s="140">
        <v>671433</v>
      </c>
      <c r="C239" s="141" t="s">
        <v>340</v>
      </c>
      <c r="D239" s="163">
        <v>13</v>
      </c>
      <c r="E239" s="163">
        <v>15</v>
      </c>
      <c r="F239" s="163">
        <v>14</v>
      </c>
      <c r="G239" s="163">
        <v>12</v>
      </c>
      <c r="H239" s="163">
        <v>13.5</v>
      </c>
      <c r="I239" s="163">
        <f t="shared" si="46"/>
        <v>67.5</v>
      </c>
      <c r="J239" s="163">
        <f t="shared" si="47"/>
        <v>10.125</v>
      </c>
      <c r="K239" s="164">
        <v>5</v>
      </c>
      <c r="L239" s="164">
        <v>4.5</v>
      </c>
      <c r="M239" s="164">
        <v>5.5</v>
      </c>
      <c r="N239" s="164">
        <v>4</v>
      </c>
      <c r="O239" s="164">
        <v>5</v>
      </c>
      <c r="P239" s="164">
        <f t="shared" si="44"/>
        <v>24</v>
      </c>
      <c r="Q239" s="164">
        <f t="shared" si="45"/>
        <v>1.2000000000000002</v>
      </c>
      <c r="R239" s="108">
        <f t="shared" si="37"/>
        <v>18</v>
      </c>
      <c r="S239" s="108">
        <f t="shared" si="38"/>
        <v>19.5</v>
      </c>
      <c r="T239" s="108">
        <f t="shared" si="39"/>
        <v>19.5</v>
      </c>
      <c r="U239" s="108">
        <f t="shared" si="40"/>
        <v>16</v>
      </c>
      <c r="V239" s="108">
        <f t="shared" si="41"/>
        <v>18.5</v>
      </c>
      <c r="W239" s="26">
        <f t="shared" si="42"/>
        <v>91.5</v>
      </c>
      <c r="X239" s="162">
        <f t="shared" si="43"/>
        <v>18.3</v>
      </c>
      <c r="Y239" s="160">
        <v>72</v>
      </c>
      <c r="Z239" s="112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3"/>
    </row>
    <row r="240" spans="1:44" s="111" customFormat="1" x14ac:dyDescent="0.3">
      <c r="A240" s="161">
        <v>234</v>
      </c>
      <c r="B240" s="140">
        <v>671434</v>
      </c>
      <c r="C240" s="141" t="s">
        <v>341</v>
      </c>
      <c r="D240" s="163">
        <v>10</v>
      </c>
      <c r="E240" s="163">
        <v>12</v>
      </c>
      <c r="F240" s="163">
        <v>14</v>
      </c>
      <c r="G240" s="163">
        <v>10.5</v>
      </c>
      <c r="H240" s="163">
        <v>12</v>
      </c>
      <c r="I240" s="163">
        <f t="shared" si="46"/>
        <v>58.5</v>
      </c>
      <c r="J240" s="163">
        <f t="shared" si="47"/>
        <v>8.7750000000000004</v>
      </c>
      <c r="K240" s="164">
        <v>4.5</v>
      </c>
      <c r="L240" s="164">
        <v>5</v>
      </c>
      <c r="M240" s="164">
        <v>4.5</v>
      </c>
      <c r="N240" s="164">
        <v>4</v>
      </c>
      <c r="O240" s="164">
        <v>3</v>
      </c>
      <c r="P240" s="164">
        <f t="shared" si="44"/>
        <v>21</v>
      </c>
      <c r="Q240" s="164">
        <f t="shared" si="45"/>
        <v>1.05</v>
      </c>
      <c r="R240" s="108">
        <f t="shared" si="37"/>
        <v>14.5</v>
      </c>
      <c r="S240" s="108">
        <f t="shared" si="38"/>
        <v>17</v>
      </c>
      <c r="T240" s="108">
        <f t="shared" si="39"/>
        <v>18.5</v>
      </c>
      <c r="U240" s="108">
        <f t="shared" si="40"/>
        <v>14.5</v>
      </c>
      <c r="V240" s="108">
        <f t="shared" si="41"/>
        <v>15</v>
      </c>
      <c r="W240" s="26">
        <f t="shared" si="42"/>
        <v>79.5</v>
      </c>
      <c r="X240" s="162">
        <f t="shared" si="43"/>
        <v>15.9</v>
      </c>
      <c r="Y240" s="160">
        <v>48</v>
      </c>
      <c r="Z240" s="112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3"/>
    </row>
    <row r="241" spans="1:44" s="111" customFormat="1" x14ac:dyDescent="0.3">
      <c r="A241" s="161">
        <v>235</v>
      </c>
      <c r="B241" s="140">
        <v>671435</v>
      </c>
      <c r="C241" s="141" t="s">
        <v>342</v>
      </c>
      <c r="D241" s="163">
        <v>10</v>
      </c>
      <c r="E241" s="163">
        <v>12</v>
      </c>
      <c r="F241" s="163">
        <v>10</v>
      </c>
      <c r="G241" s="163">
        <v>13</v>
      </c>
      <c r="H241" s="163">
        <v>14</v>
      </c>
      <c r="I241" s="163">
        <f t="shared" si="46"/>
        <v>59</v>
      </c>
      <c r="J241" s="163">
        <f t="shared" si="47"/>
        <v>8.85</v>
      </c>
      <c r="K241" s="164">
        <v>4</v>
      </c>
      <c r="L241" s="164">
        <v>4.2</v>
      </c>
      <c r="M241" s="164">
        <v>4</v>
      </c>
      <c r="N241" s="164">
        <v>3</v>
      </c>
      <c r="O241" s="164">
        <v>4</v>
      </c>
      <c r="P241" s="164">
        <f t="shared" si="44"/>
        <v>19.2</v>
      </c>
      <c r="Q241" s="164">
        <f t="shared" si="45"/>
        <v>0.96</v>
      </c>
      <c r="R241" s="108">
        <f t="shared" ref="R241:R304" si="48">D241+K241</f>
        <v>14</v>
      </c>
      <c r="S241" s="108">
        <f t="shared" ref="S241:S304" si="49">E241+L241</f>
        <v>16.2</v>
      </c>
      <c r="T241" s="108">
        <f t="shared" ref="T241:T304" si="50">F241+M241</f>
        <v>14</v>
      </c>
      <c r="U241" s="108">
        <f t="shared" ref="U241:U304" si="51">G241+N241</f>
        <v>16</v>
      </c>
      <c r="V241" s="108">
        <f t="shared" ref="V241:V304" si="52">H241+O241</f>
        <v>18</v>
      </c>
      <c r="W241" s="26">
        <f t="shared" si="42"/>
        <v>78.2</v>
      </c>
      <c r="X241" s="162">
        <f t="shared" si="43"/>
        <v>15.64</v>
      </c>
      <c r="Y241" s="160">
        <v>44</v>
      </c>
      <c r="Z241" s="112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3"/>
    </row>
    <row r="242" spans="1:44" s="111" customFormat="1" x14ac:dyDescent="0.3">
      <c r="A242" s="161">
        <v>236</v>
      </c>
      <c r="B242" s="140">
        <v>671436</v>
      </c>
      <c r="C242" s="141" t="s">
        <v>343</v>
      </c>
      <c r="D242" s="163">
        <v>12</v>
      </c>
      <c r="E242" s="163">
        <v>10</v>
      </c>
      <c r="F242" s="163">
        <v>9.5</v>
      </c>
      <c r="G242" s="163">
        <v>10</v>
      </c>
      <c r="H242" s="163">
        <v>8</v>
      </c>
      <c r="I242" s="163">
        <f t="shared" si="46"/>
        <v>49.5</v>
      </c>
      <c r="J242" s="163">
        <f t="shared" si="47"/>
        <v>7.4249999999999998</v>
      </c>
      <c r="K242" s="164">
        <v>4.3</v>
      </c>
      <c r="L242" s="164">
        <v>4</v>
      </c>
      <c r="M242" s="164">
        <v>5</v>
      </c>
      <c r="N242" s="164">
        <v>3</v>
      </c>
      <c r="O242" s="164">
        <v>2.5</v>
      </c>
      <c r="P242" s="164">
        <f t="shared" si="44"/>
        <v>18.8</v>
      </c>
      <c r="Q242" s="164">
        <f t="shared" si="45"/>
        <v>0.94000000000000006</v>
      </c>
      <c r="R242" s="108">
        <f t="shared" si="48"/>
        <v>16.3</v>
      </c>
      <c r="S242" s="108">
        <f t="shared" si="49"/>
        <v>14</v>
      </c>
      <c r="T242" s="108">
        <f t="shared" si="50"/>
        <v>14.5</v>
      </c>
      <c r="U242" s="108">
        <f t="shared" si="51"/>
        <v>13</v>
      </c>
      <c r="V242" s="108">
        <f t="shared" si="52"/>
        <v>10.5</v>
      </c>
      <c r="W242" s="26">
        <f t="shared" si="42"/>
        <v>68.3</v>
      </c>
      <c r="X242" s="162">
        <f t="shared" si="43"/>
        <v>13.66</v>
      </c>
      <c r="Y242" s="160">
        <v>40</v>
      </c>
      <c r="Z242" s="112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3"/>
    </row>
    <row r="243" spans="1:44" s="111" customFormat="1" x14ac:dyDescent="0.3">
      <c r="A243" s="161">
        <v>237</v>
      </c>
      <c r="B243" s="140">
        <v>671437</v>
      </c>
      <c r="C243" s="141" t="s">
        <v>344</v>
      </c>
      <c r="D243" s="163">
        <v>12</v>
      </c>
      <c r="E243" s="163">
        <v>14</v>
      </c>
      <c r="F243" s="163">
        <v>13</v>
      </c>
      <c r="G243" s="163">
        <v>10</v>
      </c>
      <c r="H243" s="163">
        <v>9.5</v>
      </c>
      <c r="I243" s="163">
        <f t="shared" si="46"/>
        <v>58.5</v>
      </c>
      <c r="J243" s="163">
        <f t="shared" si="47"/>
        <v>8.7750000000000004</v>
      </c>
      <c r="K243" s="164">
        <v>5</v>
      </c>
      <c r="L243" s="164">
        <v>5</v>
      </c>
      <c r="M243" s="164">
        <v>4</v>
      </c>
      <c r="N243" s="164">
        <v>3.5</v>
      </c>
      <c r="O243" s="164">
        <v>4</v>
      </c>
      <c r="P243" s="164">
        <f t="shared" si="44"/>
        <v>21.5</v>
      </c>
      <c r="Q243" s="164">
        <f t="shared" si="45"/>
        <v>1.075</v>
      </c>
      <c r="R243" s="108">
        <f t="shared" si="48"/>
        <v>17</v>
      </c>
      <c r="S243" s="108">
        <f t="shared" si="49"/>
        <v>19</v>
      </c>
      <c r="T243" s="108">
        <f t="shared" si="50"/>
        <v>17</v>
      </c>
      <c r="U243" s="108">
        <f t="shared" si="51"/>
        <v>13.5</v>
      </c>
      <c r="V243" s="108">
        <f t="shared" si="52"/>
        <v>13.5</v>
      </c>
      <c r="W243" s="26">
        <f t="shared" si="42"/>
        <v>80</v>
      </c>
      <c r="X243" s="162">
        <f t="shared" si="43"/>
        <v>16</v>
      </c>
      <c r="Y243" s="160">
        <v>42</v>
      </c>
      <c r="Z243" s="112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3"/>
    </row>
    <row r="244" spans="1:44" s="111" customFormat="1" x14ac:dyDescent="0.3">
      <c r="A244" s="161">
        <v>238</v>
      </c>
      <c r="B244" s="140">
        <v>671438</v>
      </c>
      <c r="C244" s="141" t="s">
        <v>345</v>
      </c>
      <c r="D244" s="163">
        <v>6</v>
      </c>
      <c r="E244" s="163">
        <v>8</v>
      </c>
      <c r="F244" s="163">
        <v>9</v>
      </c>
      <c r="G244" s="163">
        <v>8</v>
      </c>
      <c r="H244" s="163">
        <v>9</v>
      </c>
      <c r="I244" s="163">
        <f t="shared" si="46"/>
        <v>40</v>
      </c>
      <c r="J244" s="163">
        <f t="shared" si="47"/>
        <v>6</v>
      </c>
      <c r="K244" s="164">
        <v>3.5</v>
      </c>
      <c r="L244" s="164">
        <v>4.5</v>
      </c>
      <c r="M244" s="164">
        <v>3</v>
      </c>
      <c r="N244" s="164">
        <v>4</v>
      </c>
      <c r="O244" s="164">
        <v>4.5</v>
      </c>
      <c r="P244" s="164">
        <f t="shared" si="44"/>
        <v>19.5</v>
      </c>
      <c r="Q244" s="164">
        <f t="shared" si="45"/>
        <v>0.97500000000000009</v>
      </c>
      <c r="R244" s="108">
        <f t="shared" si="48"/>
        <v>9.5</v>
      </c>
      <c r="S244" s="108">
        <f t="shared" si="49"/>
        <v>12.5</v>
      </c>
      <c r="T244" s="108">
        <f t="shared" si="50"/>
        <v>12</v>
      </c>
      <c r="U244" s="108">
        <f t="shared" si="51"/>
        <v>12</v>
      </c>
      <c r="V244" s="108">
        <f t="shared" si="52"/>
        <v>13.5</v>
      </c>
      <c r="W244" s="26">
        <f t="shared" si="42"/>
        <v>59.5</v>
      </c>
      <c r="X244" s="162">
        <f t="shared" si="43"/>
        <v>11.9</v>
      </c>
      <c r="Y244" s="160">
        <v>43</v>
      </c>
      <c r="Z244" s="112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3"/>
    </row>
    <row r="245" spans="1:44" s="111" customFormat="1" x14ac:dyDescent="0.3">
      <c r="A245" s="161">
        <v>239</v>
      </c>
      <c r="B245" s="140">
        <v>671439</v>
      </c>
      <c r="C245" s="141" t="s">
        <v>346</v>
      </c>
      <c r="D245" s="163">
        <v>8</v>
      </c>
      <c r="E245" s="163">
        <v>9</v>
      </c>
      <c r="F245" s="163">
        <v>7</v>
      </c>
      <c r="G245" s="163">
        <v>9</v>
      </c>
      <c r="H245" s="163">
        <v>8</v>
      </c>
      <c r="I245" s="163">
        <f t="shared" si="46"/>
        <v>41</v>
      </c>
      <c r="J245" s="163">
        <f t="shared" si="47"/>
        <v>6.1499999999999995</v>
      </c>
      <c r="K245" s="164">
        <v>4</v>
      </c>
      <c r="L245" s="164">
        <v>2.5</v>
      </c>
      <c r="M245" s="164">
        <v>4</v>
      </c>
      <c r="N245" s="164">
        <v>3</v>
      </c>
      <c r="O245" s="164">
        <v>4</v>
      </c>
      <c r="P245" s="164">
        <f t="shared" si="44"/>
        <v>17.5</v>
      </c>
      <c r="Q245" s="164">
        <f t="shared" si="45"/>
        <v>0.875</v>
      </c>
      <c r="R245" s="108">
        <f t="shared" si="48"/>
        <v>12</v>
      </c>
      <c r="S245" s="108">
        <f t="shared" si="49"/>
        <v>11.5</v>
      </c>
      <c r="T245" s="108">
        <f t="shared" si="50"/>
        <v>11</v>
      </c>
      <c r="U245" s="108">
        <f t="shared" si="51"/>
        <v>12</v>
      </c>
      <c r="V245" s="108">
        <f t="shared" si="52"/>
        <v>12</v>
      </c>
      <c r="W245" s="26">
        <f t="shared" si="42"/>
        <v>58.5</v>
      </c>
      <c r="X245" s="162">
        <f t="shared" si="43"/>
        <v>11.700000000000001</v>
      </c>
      <c r="Y245" s="160">
        <v>40</v>
      </c>
      <c r="Z245" s="112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3"/>
    </row>
    <row r="246" spans="1:44" s="111" customFormat="1" x14ac:dyDescent="0.3">
      <c r="A246" s="161">
        <v>240</v>
      </c>
      <c r="B246" s="140">
        <v>671440</v>
      </c>
      <c r="C246" s="141" t="s">
        <v>347</v>
      </c>
      <c r="D246" s="163">
        <v>8</v>
      </c>
      <c r="E246" s="163">
        <v>8.5</v>
      </c>
      <c r="F246" s="163">
        <v>9</v>
      </c>
      <c r="G246" s="163">
        <v>8</v>
      </c>
      <c r="H246" s="163">
        <v>7</v>
      </c>
      <c r="I246" s="163">
        <f t="shared" si="46"/>
        <v>40.5</v>
      </c>
      <c r="J246" s="163">
        <f t="shared" si="47"/>
        <v>6.0750000000000002</v>
      </c>
      <c r="K246" s="164">
        <v>3.5</v>
      </c>
      <c r="L246" s="164">
        <v>3</v>
      </c>
      <c r="M246" s="164">
        <v>2.5</v>
      </c>
      <c r="N246" s="164">
        <v>4</v>
      </c>
      <c r="O246" s="164">
        <v>3.5</v>
      </c>
      <c r="P246" s="164">
        <f t="shared" si="44"/>
        <v>16.5</v>
      </c>
      <c r="Q246" s="164">
        <f t="shared" si="45"/>
        <v>0.82500000000000007</v>
      </c>
      <c r="R246" s="108">
        <f t="shared" si="48"/>
        <v>11.5</v>
      </c>
      <c r="S246" s="108">
        <f t="shared" si="49"/>
        <v>11.5</v>
      </c>
      <c r="T246" s="108">
        <f t="shared" si="50"/>
        <v>11.5</v>
      </c>
      <c r="U246" s="108">
        <f t="shared" si="51"/>
        <v>12</v>
      </c>
      <c r="V246" s="108">
        <f t="shared" si="52"/>
        <v>10.5</v>
      </c>
      <c r="W246" s="26">
        <f t="shared" si="42"/>
        <v>57</v>
      </c>
      <c r="X246" s="162">
        <f t="shared" si="43"/>
        <v>11.4</v>
      </c>
      <c r="Y246" s="160">
        <v>41</v>
      </c>
      <c r="Z246" s="112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3"/>
    </row>
    <row r="247" spans="1:44" s="111" customFormat="1" x14ac:dyDescent="0.3">
      <c r="A247" s="161">
        <v>241</v>
      </c>
      <c r="B247" s="140">
        <v>671441</v>
      </c>
      <c r="C247" s="141" t="s">
        <v>348</v>
      </c>
      <c r="D247" s="163">
        <v>2</v>
      </c>
      <c r="E247" s="163">
        <v>3</v>
      </c>
      <c r="F247" s="163">
        <v>2</v>
      </c>
      <c r="G247" s="163">
        <v>4</v>
      </c>
      <c r="H247" s="163">
        <v>3</v>
      </c>
      <c r="I247" s="163">
        <f t="shared" si="46"/>
        <v>14</v>
      </c>
      <c r="J247" s="163">
        <f t="shared" si="47"/>
        <v>2.1</v>
      </c>
      <c r="K247" s="164">
        <v>2</v>
      </c>
      <c r="L247" s="164">
        <v>2.5</v>
      </c>
      <c r="M247" s="164">
        <v>3</v>
      </c>
      <c r="N247" s="164">
        <v>2</v>
      </c>
      <c r="O247" s="164">
        <v>3</v>
      </c>
      <c r="P247" s="164">
        <f t="shared" si="44"/>
        <v>12.5</v>
      </c>
      <c r="Q247" s="164">
        <f t="shared" si="45"/>
        <v>0.625</v>
      </c>
      <c r="R247" s="108">
        <f t="shared" si="48"/>
        <v>4</v>
      </c>
      <c r="S247" s="108">
        <f t="shared" si="49"/>
        <v>5.5</v>
      </c>
      <c r="T247" s="108">
        <f t="shared" si="50"/>
        <v>5</v>
      </c>
      <c r="U247" s="108">
        <f t="shared" si="51"/>
        <v>6</v>
      </c>
      <c r="V247" s="108">
        <f t="shared" si="52"/>
        <v>6</v>
      </c>
      <c r="W247" s="26">
        <f t="shared" si="42"/>
        <v>26.5</v>
      </c>
      <c r="X247" s="162">
        <f t="shared" si="43"/>
        <v>5.3000000000000007</v>
      </c>
      <c r="Y247" s="160">
        <v>15</v>
      </c>
      <c r="Z247" s="112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3"/>
    </row>
    <row r="248" spans="1:44" s="111" customFormat="1" x14ac:dyDescent="0.3">
      <c r="A248" s="161">
        <v>242</v>
      </c>
      <c r="B248" s="140">
        <v>671442</v>
      </c>
      <c r="C248" s="141" t="s">
        <v>349</v>
      </c>
      <c r="D248" s="163">
        <v>4</v>
      </c>
      <c r="E248" s="163">
        <v>5</v>
      </c>
      <c r="F248" s="163">
        <v>4</v>
      </c>
      <c r="G248" s="163">
        <v>5</v>
      </c>
      <c r="H248" s="163">
        <v>5</v>
      </c>
      <c r="I248" s="163">
        <f t="shared" si="46"/>
        <v>23</v>
      </c>
      <c r="J248" s="163">
        <f t="shared" si="47"/>
        <v>3.4499999999999997</v>
      </c>
      <c r="K248" s="164">
        <v>3.5</v>
      </c>
      <c r="L248" s="164">
        <v>3</v>
      </c>
      <c r="M248" s="164">
        <v>2</v>
      </c>
      <c r="N248" s="164">
        <v>2.5</v>
      </c>
      <c r="O248" s="164">
        <v>4</v>
      </c>
      <c r="P248" s="164">
        <f t="shared" si="44"/>
        <v>15</v>
      </c>
      <c r="Q248" s="164">
        <f t="shared" si="45"/>
        <v>0.75</v>
      </c>
      <c r="R248" s="108">
        <f t="shared" si="48"/>
        <v>7.5</v>
      </c>
      <c r="S248" s="108">
        <f t="shared" si="49"/>
        <v>8</v>
      </c>
      <c r="T248" s="108">
        <f t="shared" si="50"/>
        <v>6</v>
      </c>
      <c r="U248" s="108">
        <f t="shared" si="51"/>
        <v>7.5</v>
      </c>
      <c r="V248" s="108">
        <f t="shared" si="52"/>
        <v>9</v>
      </c>
      <c r="W248" s="26">
        <f t="shared" si="42"/>
        <v>38</v>
      </c>
      <c r="X248" s="162">
        <f t="shared" si="43"/>
        <v>7.6000000000000005</v>
      </c>
      <c r="Y248" s="160">
        <v>31</v>
      </c>
      <c r="Z248" s="112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3"/>
    </row>
    <row r="249" spans="1:44" s="111" customFormat="1" x14ac:dyDescent="0.3">
      <c r="A249" s="161">
        <v>243</v>
      </c>
      <c r="B249" s="140">
        <v>671443</v>
      </c>
      <c r="C249" s="141" t="s">
        <v>350</v>
      </c>
      <c r="D249" s="163">
        <v>2</v>
      </c>
      <c r="E249" s="163">
        <v>3</v>
      </c>
      <c r="F249" s="163">
        <v>2</v>
      </c>
      <c r="G249" s="163">
        <v>3</v>
      </c>
      <c r="H249" s="163">
        <v>2</v>
      </c>
      <c r="I249" s="163">
        <f t="shared" si="46"/>
        <v>12</v>
      </c>
      <c r="J249" s="163">
        <f t="shared" si="47"/>
        <v>1.7999999999999998</v>
      </c>
      <c r="K249" s="164">
        <v>3</v>
      </c>
      <c r="L249" s="164">
        <v>2</v>
      </c>
      <c r="M249" s="164">
        <v>3.5</v>
      </c>
      <c r="N249" s="164">
        <v>2</v>
      </c>
      <c r="O249" s="164">
        <v>3</v>
      </c>
      <c r="P249" s="164">
        <f t="shared" si="44"/>
        <v>13.5</v>
      </c>
      <c r="Q249" s="164">
        <f t="shared" si="45"/>
        <v>0.67500000000000004</v>
      </c>
      <c r="R249" s="108">
        <f t="shared" si="48"/>
        <v>5</v>
      </c>
      <c r="S249" s="108">
        <f t="shared" si="49"/>
        <v>5</v>
      </c>
      <c r="T249" s="108">
        <f t="shared" si="50"/>
        <v>5.5</v>
      </c>
      <c r="U249" s="108">
        <f t="shared" si="51"/>
        <v>5</v>
      </c>
      <c r="V249" s="108">
        <f t="shared" si="52"/>
        <v>5</v>
      </c>
      <c r="W249" s="26">
        <f t="shared" si="42"/>
        <v>25.5</v>
      </c>
      <c r="X249" s="162">
        <f t="shared" si="43"/>
        <v>5.1000000000000005</v>
      </c>
      <c r="Y249" s="160">
        <v>13</v>
      </c>
      <c r="Z249" s="112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3"/>
    </row>
    <row r="250" spans="1:44" s="111" customFormat="1" x14ac:dyDescent="0.3">
      <c r="A250" s="161">
        <v>244</v>
      </c>
      <c r="B250" s="140">
        <v>671444</v>
      </c>
      <c r="C250" s="141" t="s">
        <v>351</v>
      </c>
      <c r="D250" s="163">
        <v>1</v>
      </c>
      <c r="E250" s="163">
        <v>1.5</v>
      </c>
      <c r="F250" s="163">
        <v>3</v>
      </c>
      <c r="G250" s="163">
        <v>2</v>
      </c>
      <c r="H250" s="163">
        <v>4</v>
      </c>
      <c r="I250" s="163">
        <f t="shared" si="46"/>
        <v>11.5</v>
      </c>
      <c r="J250" s="163">
        <f t="shared" si="47"/>
        <v>1.7249999999999999</v>
      </c>
      <c r="K250" s="164">
        <v>2.5</v>
      </c>
      <c r="L250" s="164">
        <v>3</v>
      </c>
      <c r="M250" s="164">
        <v>2</v>
      </c>
      <c r="N250" s="164">
        <v>1.5</v>
      </c>
      <c r="O250" s="164">
        <v>2</v>
      </c>
      <c r="P250" s="164">
        <f t="shared" si="44"/>
        <v>11</v>
      </c>
      <c r="Q250" s="164">
        <f t="shared" si="45"/>
        <v>0.55000000000000004</v>
      </c>
      <c r="R250" s="108">
        <f t="shared" si="48"/>
        <v>3.5</v>
      </c>
      <c r="S250" s="108">
        <f t="shared" si="49"/>
        <v>4.5</v>
      </c>
      <c r="T250" s="108">
        <f t="shared" si="50"/>
        <v>5</v>
      </c>
      <c r="U250" s="108">
        <f t="shared" si="51"/>
        <v>3.5</v>
      </c>
      <c r="V250" s="108">
        <f t="shared" si="52"/>
        <v>6</v>
      </c>
      <c r="W250" s="26">
        <f t="shared" si="42"/>
        <v>22.5</v>
      </c>
      <c r="X250" s="162">
        <f t="shared" si="43"/>
        <v>4.5</v>
      </c>
      <c r="Y250" s="160">
        <v>13</v>
      </c>
      <c r="Z250" s="112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3"/>
    </row>
    <row r="251" spans="1:44" s="111" customFormat="1" x14ac:dyDescent="0.3">
      <c r="A251" s="161">
        <v>245</v>
      </c>
      <c r="B251" s="140">
        <v>671445</v>
      </c>
      <c r="C251" s="141" t="s">
        <v>352</v>
      </c>
      <c r="D251" s="163">
        <v>2.5</v>
      </c>
      <c r="E251" s="163">
        <v>3</v>
      </c>
      <c r="F251" s="163">
        <v>4</v>
      </c>
      <c r="G251" s="163">
        <v>3</v>
      </c>
      <c r="H251" s="163">
        <v>3</v>
      </c>
      <c r="I251" s="163">
        <f t="shared" si="46"/>
        <v>15.5</v>
      </c>
      <c r="J251" s="163">
        <f t="shared" si="47"/>
        <v>2.3249999999999997</v>
      </c>
      <c r="K251" s="164">
        <v>2.5</v>
      </c>
      <c r="L251" s="164">
        <v>3</v>
      </c>
      <c r="M251" s="164">
        <v>2.5</v>
      </c>
      <c r="N251" s="164">
        <v>4</v>
      </c>
      <c r="O251" s="164">
        <v>3</v>
      </c>
      <c r="P251" s="164">
        <f t="shared" si="44"/>
        <v>15</v>
      </c>
      <c r="Q251" s="164">
        <f t="shared" si="45"/>
        <v>0.75</v>
      </c>
      <c r="R251" s="108">
        <f t="shared" si="48"/>
        <v>5</v>
      </c>
      <c r="S251" s="108">
        <f t="shared" si="49"/>
        <v>6</v>
      </c>
      <c r="T251" s="108">
        <f t="shared" si="50"/>
        <v>6.5</v>
      </c>
      <c r="U251" s="108">
        <f t="shared" si="51"/>
        <v>7</v>
      </c>
      <c r="V251" s="108">
        <f t="shared" si="52"/>
        <v>6</v>
      </c>
      <c r="W251" s="26">
        <f t="shared" si="42"/>
        <v>30.5</v>
      </c>
      <c r="X251" s="162">
        <f t="shared" si="43"/>
        <v>6.1000000000000005</v>
      </c>
      <c r="Y251" s="160">
        <v>17</v>
      </c>
      <c r="Z251" s="112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3"/>
    </row>
    <row r="252" spans="1:44" s="111" customFormat="1" x14ac:dyDescent="0.3">
      <c r="A252" s="161">
        <v>246</v>
      </c>
      <c r="B252" s="140">
        <v>671446</v>
      </c>
      <c r="C252" s="141" t="s">
        <v>353</v>
      </c>
      <c r="D252" s="163">
        <v>5</v>
      </c>
      <c r="E252" s="163">
        <v>6</v>
      </c>
      <c r="F252" s="163">
        <v>5</v>
      </c>
      <c r="G252" s="163">
        <v>5</v>
      </c>
      <c r="H252" s="163">
        <v>6</v>
      </c>
      <c r="I252" s="163">
        <f t="shared" si="46"/>
        <v>27</v>
      </c>
      <c r="J252" s="163">
        <f t="shared" si="47"/>
        <v>4.05</v>
      </c>
      <c r="K252" s="164">
        <v>3</v>
      </c>
      <c r="L252" s="164">
        <v>1</v>
      </c>
      <c r="M252" s="164">
        <v>2</v>
      </c>
      <c r="N252" s="164">
        <v>2.5</v>
      </c>
      <c r="O252" s="164">
        <v>3</v>
      </c>
      <c r="P252" s="164">
        <f t="shared" si="44"/>
        <v>11.5</v>
      </c>
      <c r="Q252" s="164">
        <f t="shared" si="45"/>
        <v>0.57500000000000007</v>
      </c>
      <c r="R252" s="108">
        <f t="shared" si="48"/>
        <v>8</v>
      </c>
      <c r="S252" s="108">
        <f t="shared" si="49"/>
        <v>7</v>
      </c>
      <c r="T252" s="108">
        <f t="shared" si="50"/>
        <v>7</v>
      </c>
      <c r="U252" s="108">
        <f t="shared" si="51"/>
        <v>7.5</v>
      </c>
      <c r="V252" s="108">
        <f t="shared" si="52"/>
        <v>9</v>
      </c>
      <c r="W252" s="26">
        <f t="shared" si="42"/>
        <v>38.5</v>
      </c>
      <c r="X252" s="162">
        <f t="shared" si="43"/>
        <v>7.7</v>
      </c>
      <c r="Y252" s="160">
        <v>33</v>
      </c>
      <c r="Z252" s="112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3"/>
    </row>
    <row r="253" spans="1:44" s="111" customFormat="1" x14ac:dyDescent="0.3">
      <c r="A253" s="161">
        <v>247</v>
      </c>
      <c r="B253" s="140">
        <v>671447</v>
      </c>
      <c r="C253" s="141" t="s">
        <v>354</v>
      </c>
      <c r="D253" s="163">
        <v>12</v>
      </c>
      <c r="E253" s="163">
        <v>13</v>
      </c>
      <c r="F253" s="163">
        <v>10</v>
      </c>
      <c r="G253" s="163">
        <v>15</v>
      </c>
      <c r="H253" s="163">
        <v>15</v>
      </c>
      <c r="I253" s="163">
        <f t="shared" si="46"/>
        <v>65</v>
      </c>
      <c r="J253" s="163">
        <f t="shared" si="47"/>
        <v>9.75</v>
      </c>
      <c r="K253" s="164">
        <v>5</v>
      </c>
      <c r="L253" s="164">
        <v>4.5</v>
      </c>
      <c r="M253" s="164">
        <v>5</v>
      </c>
      <c r="N253" s="164">
        <v>4.5</v>
      </c>
      <c r="O253" s="164">
        <v>5</v>
      </c>
      <c r="P253" s="164">
        <f t="shared" si="44"/>
        <v>24</v>
      </c>
      <c r="Q253" s="164">
        <f t="shared" si="45"/>
        <v>1.2000000000000002</v>
      </c>
      <c r="R253" s="108">
        <f t="shared" si="48"/>
        <v>17</v>
      </c>
      <c r="S253" s="108">
        <f t="shared" si="49"/>
        <v>17.5</v>
      </c>
      <c r="T253" s="108">
        <f t="shared" si="50"/>
        <v>15</v>
      </c>
      <c r="U253" s="108">
        <f t="shared" si="51"/>
        <v>19.5</v>
      </c>
      <c r="V253" s="108">
        <f t="shared" si="52"/>
        <v>20</v>
      </c>
      <c r="W253" s="26">
        <f t="shared" si="42"/>
        <v>89</v>
      </c>
      <c r="X253" s="162">
        <f t="shared" si="43"/>
        <v>17.8</v>
      </c>
      <c r="Y253" s="160">
        <v>65</v>
      </c>
      <c r="Z253" s="112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3"/>
    </row>
    <row r="254" spans="1:44" s="111" customFormat="1" x14ac:dyDescent="0.3">
      <c r="A254" s="161">
        <v>248</v>
      </c>
      <c r="B254" s="140">
        <v>671448</v>
      </c>
      <c r="C254" s="141" t="s">
        <v>355</v>
      </c>
      <c r="D254" s="163">
        <v>2</v>
      </c>
      <c r="E254" s="163">
        <v>0</v>
      </c>
      <c r="F254" s="163">
        <v>3</v>
      </c>
      <c r="G254" s="163">
        <v>0</v>
      </c>
      <c r="H254" s="163">
        <v>0</v>
      </c>
      <c r="I254" s="163">
        <f t="shared" si="46"/>
        <v>5</v>
      </c>
      <c r="J254" s="163">
        <f t="shared" si="47"/>
        <v>0.75</v>
      </c>
      <c r="K254" s="164">
        <v>0</v>
      </c>
      <c r="L254" s="164">
        <v>1.5</v>
      </c>
      <c r="M254" s="164">
        <v>2</v>
      </c>
      <c r="N254" s="164">
        <v>3</v>
      </c>
      <c r="O254" s="164">
        <v>1</v>
      </c>
      <c r="P254" s="164">
        <f t="shared" si="44"/>
        <v>7.5</v>
      </c>
      <c r="Q254" s="164">
        <f t="shared" si="45"/>
        <v>0.375</v>
      </c>
      <c r="R254" s="108">
        <f t="shared" si="48"/>
        <v>2</v>
      </c>
      <c r="S254" s="108">
        <f t="shared" si="49"/>
        <v>1.5</v>
      </c>
      <c r="T254" s="108">
        <f t="shared" si="50"/>
        <v>5</v>
      </c>
      <c r="U254" s="108">
        <f t="shared" si="51"/>
        <v>3</v>
      </c>
      <c r="V254" s="108">
        <f t="shared" si="52"/>
        <v>1</v>
      </c>
      <c r="W254" s="26">
        <f t="shared" si="42"/>
        <v>12.5</v>
      </c>
      <c r="X254" s="162">
        <f t="shared" si="43"/>
        <v>2.5</v>
      </c>
      <c r="Y254" s="160">
        <v>8</v>
      </c>
      <c r="Z254" s="112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3"/>
    </row>
    <row r="255" spans="1:44" s="111" customFormat="1" x14ac:dyDescent="0.3">
      <c r="A255" s="161">
        <v>249</v>
      </c>
      <c r="B255" s="140">
        <v>671449</v>
      </c>
      <c r="C255" s="141" t="s">
        <v>356</v>
      </c>
      <c r="D255" s="163">
        <v>4</v>
      </c>
      <c r="E255" s="163">
        <v>3.5</v>
      </c>
      <c r="F255" s="163">
        <v>6</v>
      </c>
      <c r="G255" s="163">
        <v>5</v>
      </c>
      <c r="H255" s="163">
        <v>6</v>
      </c>
      <c r="I255" s="163">
        <f t="shared" si="46"/>
        <v>24.5</v>
      </c>
      <c r="J255" s="163">
        <f t="shared" si="47"/>
        <v>3.6749999999999998</v>
      </c>
      <c r="K255" s="164">
        <v>2</v>
      </c>
      <c r="L255" s="164">
        <v>2.5</v>
      </c>
      <c r="M255" s="164">
        <v>3</v>
      </c>
      <c r="N255" s="164">
        <v>1</v>
      </c>
      <c r="O255" s="164">
        <v>2</v>
      </c>
      <c r="P255" s="164">
        <f t="shared" si="44"/>
        <v>10.5</v>
      </c>
      <c r="Q255" s="164">
        <f t="shared" si="45"/>
        <v>0.52500000000000002</v>
      </c>
      <c r="R255" s="108">
        <f t="shared" si="48"/>
        <v>6</v>
      </c>
      <c r="S255" s="108">
        <f t="shared" si="49"/>
        <v>6</v>
      </c>
      <c r="T255" s="108">
        <f t="shared" si="50"/>
        <v>9</v>
      </c>
      <c r="U255" s="108">
        <f t="shared" si="51"/>
        <v>6</v>
      </c>
      <c r="V255" s="108">
        <f t="shared" si="52"/>
        <v>8</v>
      </c>
      <c r="W255" s="26">
        <f t="shared" si="42"/>
        <v>35</v>
      </c>
      <c r="X255" s="162">
        <f t="shared" si="43"/>
        <v>7</v>
      </c>
      <c r="Y255" s="160">
        <v>26</v>
      </c>
      <c r="Z255" s="112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3"/>
    </row>
    <row r="256" spans="1:44" s="111" customFormat="1" x14ac:dyDescent="0.3">
      <c r="A256" s="161">
        <v>250</v>
      </c>
      <c r="B256" s="140">
        <v>671450</v>
      </c>
      <c r="C256" s="141" t="s">
        <v>357</v>
      </c>
      <c r="D256" s="163">
        <v>2</v>
      </c>
      <c r="E256" s="163">
        <v>3</v>
      </c>
      <c r="F256" s="163">
        <v>4</v>
      </c>
      <c r="G256" s="163">
        <v>5</v>
      </c>
      <c r="H256" s="163">
        <v>6</v>
      </c>
      <c r="I256" s="163">
        <f t="shared" si="46"/>
        <v>20</v>
      </c>
      <c r="J256" s="163">
        <f t="shared" si="47"/>
        <v>3</v>
      </c>
      <c r="K256" s="164">
        <v>3</v>
      </c>
      <c r="L256" s="164">
        <v>2</v>
      </c>
      <c r="M256" s="164">
        <v>2.5</v>
      </c>
      <c r="N256" s="164">
        <v>3</v>
      </c>
      <c r="O256" s="164">
        <v>2</v>
      </c>
      <c r="P256" s="164">
        <f t="shared" si="44"/>
        <v>12.5</v>
      </c>
      <c r="Q256" s="164">
        <f t="shared" si="45"/>
        <v>0.625</v>
      </c>
      <c r="R256" s="108">
        <f t="shared" si="48"/>
        <v>5</v>
      </c>
      <c r="S256" s="108">
        <f t="shared" si="49"/>
        <v>5</v>
      </c>
      <c r="T256" s="108">
        <f t="shared" si="50"/>
        <v>6.5</v>
      </c>
      <c r="U256" s="108">
        <f t="shared" si="51"/>
        <v>8</v>
      </c>
      <c r="V256" s="108">
        <f t="shared" si="52"/>
        <v>8</v>
      </c>
      <c r="W256" s="26">
        <f t="shared" si="42"/>
        <v>32.5</v>
      </c>
      <c r="X256" s="162">
        <f t="shared" si="43"/>
        <v>6.5</v>
      </c>
      <c r="Y256" s="160">
        <v>17</v>
      </c>
      <c r="Z256" s="112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3"/>
    </row>
    <row r="257" spans="1:44" s="111" customFormat="1" x14ac:dyDescent="0.3">
      <c r="A257" s="161">
        <v>251</v>
      </c>
      <c r="B257" s="140">
        <v>671451</v>
      </c>
      <c r="C257" s="141" t="s">
        <v>358</v>
      </c>
      <c r="D257" s="163">
        <v>2</v>
      </c>
      <c r="E257" s="163">
        <v>3</v>
      </c>
      <c r="F257" s="163">
        <v>5</v>
      </c>
      <c r="G257" s="163">
        <v>3</v>
      </c>
      <c r="H257" s="163">
        <v>4</v>
      </c>
      <c r="I257" s="163">
        <f t="shared" si="46"/>
        <v>17</v>
      </c>
      <c r="J257" s="163">
        <f t="shared" si="47"/>
        <v>2.5499999999999998</v>
      </c>
      <c r="K257" s="164">
        <v>3</v>
      </c>
      <c r="L257" s="164">
        <v>2</v>
      </c>
      <c r="M257" s="164">
        <v>3.2</v>
      </c>
      <c r="N257" s="164">
        <v>3</v>
      </c>
      <c r="O257" s="164">
        <v>2</v>
      </c>
      <c r="P257" s="164">
        <f t="shared" si="44"/>
        <v>13.2</v>
      </c>
      <c r="Q257" s="164">
        <f t="shared" si="45"/>
        <v>0.66</v>
      </c>
      <c r="R257" s="108">
        <f t="shared" si="48"/>
        <v>5</v>
      </c>
      <c r="S257" s="108">
        <f t="shared" si="49"/>
        <v>5</v>
      </c>
      <c r="T257" s="108">
        <f t="shared" si="50"/>
        <v>8.1999999999999993</v>
      </c>
      <c r="U257" s="108">
        <f t="shared" si="51"/>
        <v>6</v>
      </c>
      <c r="V257" s="108">
        <f t="shared" si="52"/>
        <v>6</v>
      </c>
      <c r="W257" s="26">
        <f t="shared" si="42"/>
        <v>30.2</v>
      </c>
      <c r="X257" s="162">
        <f t="shared" si="43"/>
        <v>6.04</v>
      </c>
      <c r="Y257" s="160">
        <v>15</v>
      </c>
      <c r="Z257" s="112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3"/>
    </row>
    <row r="258" spans="1:44" s="111" customFormat="1" x14ac:dyDescent="0.3">
      <c r="A258" s="161">
        <v>252</v>
      </c>
      <c r="B258" s="140">
        <v>671452</v>
      </c>
      <c r="C258" s="141" t="s">
        <v>359</v>
      </c>
      <c r="D258" s="163">
        <v>1.5</v>
      </c>
      <c r="E258" s="163">
        <v>3</v>
      </c>
      <c r="F258" s="163">
        <v>2</v>
      </c>
      <c r="G258" s="163">
        <v>4</v>
      </c>
      <c r="H258" s="163">
        <v>3</v>
      </c>
      <c r="I258" s="163">
        <f t="shared" si="46"/>
        <v>13.5</v>
      </c>
      <c r="J258" s="163">
        <f t="shared" si="47"/>
        <v>2.0249999999999999</v>
      </c>
      <c r="K258" s="164">
        <v>2</v>
      </c>
      <c r="L258" s="164">
        <v>2.2000000000000002</v>
      </c>
      <c r="M258" s="164">
        <v>3</v>
      </c>
      <c r="N258" s="164">
        <v>4</v>
      </c>
      <c r="O258" s="164">
        <v>2.5</v>
      </c>
      <c r="P258" s="164">
        <f t="shared" si="44"/>
        <v>13.7</v>
      </c>
      <c r="Q258" s="164">
        <f t="shared" si="45"/>
        <v>0.68500000000000005</v>
      </c>
      <c r="R258" s="108">
        <f t="shared" si="48"/>
        <v>3.5</v>
      </c>
      <c r="S258" s="108">
        <f t="shared" si="49"/>
        <v>5.2</v>
      </c>
      <c r="T258" s="108">
        <f t="shared" si="50"/>
        <v>5</v>
      </c>
      <c r="U258" s="108">
        <f t="shared" si="51"/>
        <v>8</v>
      </c>
      <c r="V258" s="108">
        <f t="shared" si="52"/>
        <v>5.5</v>
      </c>
      <c r="W258" s="26">
        <f t="shared" si="42"/>
        <v>27.2</v>
      </c>
      <c r="X258" s="162">
        <f t="shared" si="43"/>
        <v>5.44</v>
      </c>
      <c r="Y258" s="160">
        <v>14</v>
      </c>
      <c r="Z258" s="112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3"/>
    </row>
    <row r="259" spans="1:44" s="111" customFormat="1" x14ac:dyDescent="0.3">
      <c r="A259" s="161">
        <v>253</v>
      </c>
      <c r="B259" s="140">
        <v>671453</v>
      </c>
      <c r="C259" s="141" t="s">
        <v>359</v>
      </c>
      <c r="D259" s="163">
        <v>2</v>
      </c>
      <c r="E259" s="163">
        <v>1</v>
      </c>
      <c r="F259" s="163">
        <v>2</v>
      </c>
      <c r="G259" s="163">
        <v>0</v>
      </c>
      <c r="H259" s="163">
        <v>0</v>
      </c>
      <c r="I259" s="163">
        <f t="shared" si="46"/>
        <v>5</v>
      </c>
      <c r="J259" s="163">
        <f t="shared" si="47"/>
        <v>0.75</v>
      </c>
      <c r="K259" s="164">
        <v>2</v>
      </c>
      <c r="L259" s="164">
        <v>1</v>
      </c>
      <c r="M259" s="164">
        <v>2</v>
      </c>
      <c r="N259" s="164">
        <v>3</v>
      </c>
      <c r="O259" s="164">
        <v>1</v>
      </c>
      <c r="P259" s="164">
        <f t="shared" si="44"/>
        <v>9</v>
      </c>
      <c r="Q259" s="164">
        <f t="shared" si="45"/>
        <v>0.45</v>
      </c>
      <c r="R259" s="108">
        <f t="shared" si="48"/>
        <v>4</v>
      </c>
      <c r="S259" s="108">
        <f t="shared" si="49"/>
        <v>2</v>
      </c>
      <c r="T259" s="108">
        <f t="shared" si="50"/>
        <v>4</v>
      </c>
      <c r="U259" s="108">
        <f t="shared" si="51"/>
        <v>3</v>
      </c>
      <c r="V259" s="108">
        <f t="shared" si="52"/>
        <v>1</v>
      </c>
      <c r="W259" s="26">
        <f t="shared" si="42"/>
        <v>14</v>
      </c>
      <c r="X259" s="162">
        <f t="shared" si="43"/>
        <v>2.8000000000000003</v>
      </c>
      <c r="Y259" s="160">
        <v>4</v>
      </c>
      <c r="Z259" s="112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3"/>
    </row>
    <row r="260" spans="1:44" s="111" customFormat="1" x14ac:dyDescent="0.3">
      <c r="A260" s="161">
        <v>254</v>
      </c>
      <c r="B260" s="140">
        <v>671454</v>
      </c>
      <c r="C260" s="141" t="s">
        <v>360</v>
      </c>
      <c r="D260" s="163">
        <v>6</v>
      </c>
      <c r="E260" s="163">
        <v>8</v>
      </c>
      <c r="F260" s="163">
        <v>9</v>
      </c>
      <c r="G260" s="163">
        <v>8</v>
      </c>
      <c r="H260" s="163">
        <v>9</v>
      </c>
      <c r="I260" s="163">
        <f t="shared" si="46"/>
        <v>40</v>
      </c>
      <c r="J260" s="163">
        <f t="shared" si="47"/>
        <v>6</v>
      </c>
      <c r="K260" s="164">
        <v>3.2</v>
      </c>
      <c r="L260" s="164">
        <v>4</v>
      </c>
      <c r="M260" s="164">
        <v>3.2</v>
      </c>
      <c r="N260" s="164">
        <v>5</v>
      </c>
      <c r="O260" s="164">
        <v>2.2999999999999998</v>
      </c>
      <c r="P260" s="164">
        <f t="shared" si="44"/>
        <v>17.7</v>
      </c>
      <c r="Q260" s="164">
        <f t="shared" si="45"/>
        <v>0.88500000000000001</v>
      </c>
      <c r="R260" s="108">
        <f t="shared" si="48"/>
        <v>9.1999999999999993</v>
      </c>
      <c r="S260" s="108">
        <f t="shared" si="49"/>
        <v>12</v>
      </c>
      <c r="T260" s="108">
        <f t="shared" si="50"/>
        <v>12.2</v>
      </c>
      <c r="U260" s="108">
        <f t="shared" si="51"/>
        <v>13</v>
      </c>
      <c r="V260" s="108">
        <f t="shared" si="52"/>
        <v>11.3</v>
      </c>
      <c r="W260" s="26">
        <f t="shared" si="42"/>
        <v>57.7</v>
      </c>
      <c r="X260" s="162">
        <f t="shared" si="43"/>
        <v>11.540000000000001</v>
      </c>
      <c r="Y260" s="160">
        <v>40</v>
      </c>
      <c r="Z260" s="112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3"/>
    </row>
    <row r="261" spans="1:44" s="111" customFormat="1" x14ac:dyDescent="0.3">
      <c r="A261" s="161">
        <v>255</v>
      </c>
      <c r="B261" s="140">
        <v>671455</v>
      </c>
      <c r="C261" s="141" t="s">
        <v>361</v>
      </c>
      <c r="D261" s="163">
        <v>2</v>
      </c>
      <c r="E261" s="163">
        <v>2.5</v>
      </c>
      <c r="F261" s="163">
        <v>3</v>
      </c>
      <c r="G261" s="163">
        <v>5</v>
      </c>
      <c r="H261" s="163">
        <v>6</v>
      </c>
      <c r="I261" s="163">
        <f t="shared" si="46"/>
        <v>18.5</v>
      </c>
      <c r="J261" s="163">
        <f t="shared" si="47"/>
        <v>2.7749999999999999</v>
      </c>
      <c r="K261" s="164">
        <v>3</v>
      </c>
      <c r="L261" s="164">
        <v>2</v>
      </c>
      <c r="M261" s="164">
        <v>2.5</v>
      </c>
      <c r="N261" s="164">
        <v>3</v>
      </c>
      <c r="O261" s="164">
        <v>4</v>
      </c>
      <c r="P261" s="164">
        <f t="shared" si="44"/>
        <v>14.5</v>
      </c>
      <c r="Q261" s="164">
        <f t="shared" si="45"/>
        <v>0.72500000000000009</v>
      </c>
      <c r="R261" s="108">
        <f t="shared" si="48"/>
        <v>5</v>
      </c>
      <c r="S261" s="108">
        <f t="shared" si="49"/>
        <v>4.5</v>
      </c>
      <c r="T261" s="108">
        <f t="shared" si="50"/>
        <v>5.5</v>
      </c>
      <c r="U261" s="108">
        <f t="shared" si="51"/>
        <v>8</v>
      </c>
      <c r="V261" s="108">
        <f t="shared" si="52"/>
        <v>10</v>
      </c>
      <c r="W261" s="26">
        <f t="shared" si="42"/>
        <v>33</v>
      </c>
      <c r="X261" s="162">
        <f t="shared" si="43"/>
        <v>6.6000000000000005</v>
      </c>
      <c r="Y261" s="160">
        <v>21</v>
      </c>
      <c r="Z261" s="112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3"/>
    </row>
    <row r="262" spans="1:44" s="111" customFormat="1" x14ac:dyDescent="0.3">
      <c r="A262" s="161">
        <v>256</v>
      </c>
      <c r="B262" s="140">
        <v>671456</v>
      </c>
      <c r="C262" s="141" t="s">
        <v>362</v>
      </c>
      <c r="D262" s="163">
        <v>6</v>
      </c>
      <c r="E262" s="163">
        <v>5</v>
      </c>
      <c r="F262" s="163">
        <v>6</v>
      </c>
      <c r="G262" s="163">
        <v>8</v>
      </c>
      <c r="H262" s="163">
        <v>6</v>
      </c>
      <c r="I262" s="163">
        <f t="shared" si="46"/>
        <v>31</v>
      </c>
      <c r="J262" s="163">
        <f t="shared" si="47"/>
        <v>4.6499999999999995</v>
      </c>
      <c r="K262" s="164">
        <v>4</v>
      </c>
      <c r="L262" s="164">
        <v>4.5</v>
      </c>
      <c r="M262" s="164">
        <v>3.5</v>
      </c>
      <c r="N262" s="164">
        <v>4</v>
      </c>
      <c r="O262" s="164">
        <v>3.5</v>
      </c>
      <c r="P262" s="164">
        <f t="shared" si="44"/>
        <v>19.5</v>
      </c>
      <c r="Q262" s="164">
        <f t="shared" si="45"/>
        <v>0.97500000000000009</v>
      </c>
      <c r="R262" s="108">
        <f t="shared" si="48"/>
        <v>10</v>
      </c>
      <c r="S262" s="108">
        <f t="shared" si="49"/>
        <v>9.5</v>
      </c>
      <c r="T262" s="108">
        <f t="shared" si="50"/>
        <v>9.5</v>
      </c>
      <c r="U262" s="108">
        <f t="shared" si="51"/>
        <v>12</v>
      </c>
      <c r="V262" s="108">
        <f t="shared" si="52"/>
        <v>9.5</v>
      </c>
      <c r="W262" s="26">
        <f t="shared" si="42"/>
        <v>50.5</v>
      </c>
      <c r="X262" s="162">
        <f t="shared" si="43"/>
        <v>10.100000000000001</v>
      </c>
      <c r="Y262" s="160">
        <v>24</v>
      </c>
      <c r="Z262" s="112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3"/>
    </row>
    <row r="263" spans="1:44" s="111" customFormat="1" x14ac:dyDescent="0.3">
      <c r="A263" s="161">
        <v>257</v>
      </c>
      <c r="B263" s="140">
        <v>671457</v>
      </c>
      <c r="C263" s="141" t="s">
        <v>363</v>
      </c>
      <c r="D263" s="163">
        <v>6</v>
      </c>
      <c r="E263" s="163">
        <v>4.5</v>
      </c>
      <c r="F263" s="163">
        <v>8</v>
      </c>
      <c r="G263" s="163">
        <v>5</v>
      </c>
      <c r="H263" s="163">
        <v>8</v>
      </c>
      <c r="I263" s="163">
        <f t="shared" si="46"/>
        <v>31.5</v>
      </c>
      <c r="J263" s="163">
        <f t="shared" si="47"/>
        <v>4.7249999999999996</v>
      </c>
      <c r="K263" s="164">
        <v>3</v>
      </c>
      <c r="L263" s="164">
        <v>4.2</v>
      </c>
      <c r="M263" s="164">
        <v>3</v>
      </c>
      <c r="N263" s="164">
        <v>4</v>
      </c>
      <c r="O263" s="164">
        <v>2</v>
      </c>
      <c r="P263" s="164">
        <f t="shared" si="44"/>
        <v>16.2</v>
      </c>
      <c r="Q263" s="164">
        <f t="shared" si="45"/>
        <v>0.81</v>
      </c>
      <c r="R263" s="108">
        <f t="shared" si="48"/>
        <v>9</v>
      </c>
      <c r="S263" s="108">
        <f t="shared" si="49"/>
        <v>8.6999999999999993</v>
      </c>
      <c r="T263" s="108">
        <f t="shared" si="50"/>
        <v>11</v>
      </c>
      <c r="U263" s="108">
        <f t="shared" si="51"/>
        <v>9</v>
      </c>
      <c r="V263" s="108">
        <f t="shared" si="52"/>
        <v>10</v>
      </c>
      <c r="W263" s="26">
        <f t="shared" si="42"/>
        <v>47.7</v>
      </c>
      <c r="X263" s="162">
        <f t="shared" si="43"/>
        <v>9.5400000000000009</v>
      </c>
      <c r="Y263" s="160">
        <v>34</v>
      </c>
      <c r="Z263" s="112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3"/>
    </row>
    <row r="264" spans="1:44" s="111" customFormat="1" x14ac:dyDescent="0.3">
      <c r="A264" s="161">
        <v>258</v>
      </c>
      <c r="B264" s="140">
        <v>671458</v>
      </c>
      <c r="C264" s="141" t="s">
        <v>363</v>
      </c>
      <c r="D264" s="163">
        <v>5</v>
      </c>
      <c r="E264" s="163">
        <v>5</v>
      </c>
      <c r="F264" s="163">
        <v>5</v>
      </c>
      <c r="G264" s="163">
        <v>5</v>
      </c>
      <c r="H264" s="163">
        <v>5</v>
      </c>
      <c r="I264" s="163">
        <f t="shared" si="46"/>
        <v>25</v>
      </c>
      <c r="J264" s="163">
        <f t="shared" si="47"/>
        <v>3.75</v>
      </c>
      <c r="K264" s="164">
        <v>2.5</v>
      </c>
      <c r="L264" s="164">
        <v>3</v>
      </c>
      <c r="M264" s="164">
        <v>4.2</v>
      </c>
      <c r="N264" s="164">
        <v>3</v>
      </c>
      <c r="O264" s="164">
        <v>2.2000000000000002</v>
      </c>
      <c r="P264" s="164">
        <f t="shared" si="44"/>
        <v>14.899999999999999</v>
      </c>
      <c r="Q264" s="164">
        <f t="shared" si="45"/>
        <v>0.745</v>
      </c>
      <c r="R264" s="108">
        <f t="shared" si="48"/>
        <v>7.5</v>
      </c>
      <c r="S264" s="108">
        <f t="shared" si="49"/>
        <v>8</v>
      </c>
      <c r="T264" s="108">
        <f t="shared" si="50"/>
        <v>9.1999999999999993</v>
      </c>
      <c r="U264" s="108">
        <f t="shared" si="51"/>
        <v>8</v>
      </c>
      <c r="V264" s="108">
        <f t="shared" si="52"/>
        <v>7.2</v>
      </c>
      <c r="W264" s="26">
        <f t="shared" si="42"/>
        <v>39.9</v>
      </c>
      <c r="X264" s="162">
        <f t="shared" si="43"/>
        <v>7.98</v>
      </c>
      <c r="Y264" s="160">
        <v>25</v>
      </c>
      <c r="Z264" s="112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3"/>
    </row>
    <row r="265" spans="1:44" s="111" customFormat="1" x14ac:dyDescent="0.3">
      <c r="A265" s="161">
        <v>259</v>
      </c>
      <c r="B265" s="140">
        <v>671459</v>
      </c>
      <c r="C265" s="141" t="s">
        <v>364</v>
      </c>
      <c r="D265" s="163">
        <v>6</v>
      </c>
      <c r="E265" s="163">
        <v>6</v>
      </c>
      <c r="F265" s="163">
        <v>8</v>
      </c>
      <c r="G265" s="163">
        <v>9</v>
      </c>
      <c r="H265" s="163">
        <v>9</v>
      </c>
      <c r="I265" s="163">
        <f t="shared" si="46"/>
        <v>38</v>
      </c>
      <c r="J265" s="163">
        <f t="shared" si="47"/>
        <v>5.7</v>
      </c>
      <c r="K265" s="164">
        <v>3</v>
      </c>
      <c r="L265" s="164">
        <v>2.5</v>
      </c>
      <c r="M265" s="164">
        <v>4</v>
      </c>
      <c r="N265" s="164">
        <v>3</v>
      </c>
      <c r="O265" s="164">
        <v>2.5</v>
      </c>
      <c r="P265" s="164">
        <f t="shared" si="44"/>
        <v>15</v>
      </c>
      <c r="Q265" s="164">
        <f t="shared" si="45"/>
        <v>0.75</v>
      </c>
      <c r="R265" s="108">
        <f t="shared" si="48"/>
        <v>9</v>
      </c>
      <c r="S265" s="108">
        <f t="shared" si="49"/>
        <v>8.5</v>
      </c>
      <c r="T265" s="108">
        <f t="shared" si="50"/>
        <v>12</v>
      </c>
      <c r="U265" s="108">
        <f t="shared" si="51"/>
        <v>12</v>
      </c>
      <c r="V265" s="108">
        <f t="shared" si="52"/>
        <v>11.5</v>
      </c>
      <c r="W265" s="26">
        <f t="shared" si="42"/>
        <v>53</v>
      </c>
      <c r="X265" s="162">
        <f t="shared" si="43"/>
        <v>10.600000000000001</v>
      </c>
      <c r="Y265" s="160">
        <v>41</v>
      </c>
      <c r="Z265" s="112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3"/>
    </row>
    <row r="266" spans="1:44" s="111" customFormat="1" x14ac:dyDescent="0.3">
      <c r="A266" s="161">
        <v>260</v>
      </c>
      <c r="B266" s="140">
        <v>671460</v>
      </c>
      <c r="C266" s="141" t="s">
        <v>365</v>
      </c>
      <c r="D266" s="163">
        <v>10</v>
      </c>
      <c r="E266" s="163">
        <v>10.5</v>
      </c>
      <c r="F266" s="163">
        <v>12</v>
      </c>
      <c r="G266" s="163">
        <v>10</v>
      </c>
      <c r="H266" s="163">
        <v>10.5</v>
      </c>
      <c r="I266" s="163">
        <f t="shared" si="46"/>
        <v>53</v>
      </c>
      <c r="J266" s="163">
        <f t="shared" si="47"/>
        <v>7.9499999999999993</v>
      </c>
      <c r="K266" s="164">
        <v>4</v>
      </c>
      <c r="L266" s="164">
        <v>5</v>
      </c>
      <c r="M266" s="164">
        <v>4</v>
      </c>
      <c r="N266" s="164">
        <v>4.5</v>
      </c>
      <c r="O266" s="164">
        <v>4</v>
      </c>
      <c r="P266" s="164">
        <f t="shared" si="44"/>
        <v>21.5</v>
      </c>
      <c r="Q266" s="164">
        <f t="shared" si="45"/>
        <v>1.075</v>
      </c>
      <c r="R266" s="108">
        <f t="shared" si="48"/>
        <v>14</v>
      </c>
      <c r="S266" s="108">
        <f t="shared" si="49"/>
        <v>15.5</v>
      </c>
      <c r="T266" s="108">
        <f t="shared" si="50"/>
        <v>16</v>
      </c>
      <c r="U266" s="108">
        <f t="shared" si="51"/>
        <v>14.5</v>
      </c>
      <c r="V266" s="108">
        <f t="shared" si="52"/>
        <v>14.5</v>
      </c>
      <c r="W266" s="26">
        <f t="shared" ref="W266:W329" si="53">I266+P266</f>
        <v>74.5</v>
      </c>
      <c r="X266" s="162">
        <f t="shared" ref="X266:X329" si="54">W266*0.2</f>
        <v>14.9</v>
      </c>
      <c r="Y266" s="160">
        <v>45</v>
      </c>
      <c r="Z266" s="112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3"/>
    </row>
    <row r="267" spans="1:44" s="111" customFormat="1" x14ac:dyDescent="0.3">
      <c r="A267" s="161">
        <v>261</v>
      </c>
      <c r="B267" s="140">
        <v>671461</v>
      </c>
      <c r="C267" s="141" t="s">
        <v>366</v>
      </c>
      <c r="D267" s="163">
        <v>1</v>
      </c>
      <c r="E267" s="163">
        <v>0</v>
      </c>
      <c r="F267" s="163">
        <v>2</v>
      </c>
      <c r="G267" s="163">
        <v>3</v>
      </c>
      <c r="H267" s="163">
        <v>0</v>
      </c>
      <c r="I267" s="163">
        <f t="shared" si="46"/>
        <v>6</v>
      </c>
      <c r="J267" s="163">
        <f t="shared" si="47"/>
        <v>0.89999999999999991</v>
      </c>
      <c r="K267" s="164">
        <v>0</v>
      </c>
      <c r="L267" s="164">
        <v>1</v>
      </c>
      <c r="M267" s="164">
        <v>2</v>
      </c>
      <c r="N267" s="164">
        <v>1</v>
      </c>
      <c r="O267" s="164">
        <v>2</v>
      </c>
      <c r="P267" s="164">
        <f t="shared" ref="P267:P330" si="55">SUM(K267:O267)</f>
        <v>6</v>
      </c>
      <c r="Q267" s="164">
        <f t="shared" ref="Q267:Q330" si="56">P267*0.05</f>
        <v>0.30000000000000004</v>
      </c>
      <c r="R267" s="108">
        <f t="shared" si="48"/>
        <v>1</v>
      </c>
      <c r="S267" s="108">
        <f t="shared" si="49"/>
        <v>1</v>
      </c>
      <c r="T267" s="108">
        <f t="shared" si="50"/>
        <v>4</v>
      </c>
      <c r="U267" s="108">
        <f t="shared" si="51"/>
        <v>4</v>
      </c>
      <c r="V267" s="108">
        <f t="shared" si="52"/>
        <v>2</v>
      </c>
      <c r="W267" s="26">
        <f t="shared" si="53"/>
        <v>12</v>
      </c>
      <c r="X267" s="162">
        <f t="shared" si="54"/>
        <v>2.4000000000000004</v>
      </c>
      <c r="Y267" s="160">
        <v>5</v>
      </c>
      <c r="Z267" s="112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3"/>
    </row>
    <row r="268" spans="1:44" s="111" customFormat="1" x14ac:dyDescent="0.3">
      <c r="A268" s="161">
        <v>262</v>
      </c>
      <c r="B268" s="140">
        <v>671462</v>
      </c>
      <c r="C268" s="141" t="s">
        <v>367</v>
      </c>
      <c r="D268" s="163">
        <v>6</v>
      </c>
      <c r="E268" s="163">
        <v>5</v>
      </c>
      <c r="F268" s="163">
        <v>6</v>
      </c>
      <c r="G268" s="163">
        <v>8</v>
      </c>
      <c r="H268" s="163">
        <v>6</v>
      </c>
      <c r="I268" s="163">
        <f t="shared" ref="I268:I331" si="57">SUM(D268:H268)</f>
        <v>31</v>
      </c>
      <c r="J268" s="163">
        <f t="shared" ref="J268:J331" si="58">I268*0.15</f>
        <v>4.6499999999999995</v>
      </c>
      <c r="K268" s="164">
        <v>4</v>
      </c>
      <c r="L268" s="164">
        <v>5</v>
      </c>
      <c r="M268" s="164">
        <v>4.5</v>
      </c>
      <c r="N268" s="164">
        <v>4</v>
      </c>
      <c r="O268" s="164">
        <v>3</v>
      </c>
      <c r="P268" s="164">
        <f t="shared" si="55"/>
        <v>20.5</v>
      </c>
      <c r="Q268" s="164">
        <f t="shared" si="56"/>
        <v>1.0250000000000001</v>
      </c>
      <c r="R268" s="108">
        <f t="shared" si="48"/>
        <v>10</v>
      </c>
      <c r="S268" s="108">
        <f t="shared" si="49"/>
        <v>10</v>
      </c>
      <c r="T268" s="108">
        <f t="shared" si="50"/>
        <v>10.5</v>
      </c>
      <c r="U268" s="108">
        <f t="shared" si="51"/>
        <v>12</v>
      </c>
      <c r="V268" s="108">
        <f t="shared" si="52"/>
        <v>9</v>
      </c>
      <c r="W268" s="26">
        <f t="shared" si="53"/>
        <v>51.5</v>
      </c>
      <c r="X268" s="162">
        <f t="shared" si="54"/>
        <v>10.3</v>
      </c>
      <c r="Y268" s="160">
        <v>23</v>
      </c>
      <c r="Z268" s="112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3"/>
    </row>
    <row r="269" spans="1:44" s="111" customFormat="1" x14ac:dyDescent="0.3">
      <c r="A269" s="161">
        <v>263</v>
      </c>
      <c r="B269" s="140">
        <v>671463</v>
      </c>
      <c r="C269" s="141" t="s">
        <v>368</v>
      </c>
      <c r="D269" s="163">
        <v>4</v>
      </c>
      <c r="E269" s="163">
        <v>4.5</v>
      </c>
      <c r="F269" s="163">
        <v>3</v>
      </c>
      <c r="G269" s="163">
        <v>5</v>
      </c>
      <c r="H269" s="163">
        <v>6</v>
      </c>
      <c r="I269" s="163">
        <f t="shared" si="57"/>
        <v>22.5</v>
      </c>
      <c r="J269" s="163">
        <f t="shared" si="58"/>
        <v>3.375</v>
      </c>
      <c r="K269" s="164">
        <v>2</v>
      </c>
      <c r="L269" s="164">
        <v>2.5</v>
      </c>
      <c r="M269" s="164">
        <v>4</v>
      </c>
      <c r="N269" s="164">
        <v>3</v>
      </c>
      <c r="O269" s="164">
        <v>4</v>
      </c>
      <c r="P269" s="164">
        <f t="shared" si="55"/>
        <v>15.5</v>
      </c>
      <c r="Q269" s="164">
        <f t="shared" si="56"/>
        <v>0.77500000000000002</v>
      </c>
      <c r="R269" s="108">
        <f t="shared" si="48"/>
        <v>6</v>
      </c>
      <c r="S269" s="108">
        <f t="shared" si="49"/>
        <v>7</v>
      </c>
      <c r="T269" s="108">
        <f t="shared" si="50"/>
        <v>7</v>
      </c>
      <c r="U269" s="108">
        <f t="shared" si="51"/>
        <v>8</v>
      </c>
      <c r="V269" s="108">
        <f t="shared" si="52"/>
        <v>10</v>
      </c>
      <c r="W269" s="26">
        <f t="shared" si="53"/>
        <v>38</v>
      </c>
      <c r="X269" s="162">
        <f t="shared" si="54"/>
        <v>7.6000000000000005</v>
      </c>
      <c r="Y269" s="160">
        <v>15</v>
      </c>
      <c r="Z269" s="112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3"/>
    </row>
    <row r="270" spans="1:44" s="111" customFormat="1" x14ac:dyDescent="0.3">
      <c r="A270" s="161">
        <v>264</v>
      </c>
      <c r="B270" s="140">
        <v>671464</v>
      </c>
      <c r="C270" s="141" t="s">
        <v>369</v>
      </c>
      <c r="D270" s="163">
        <v>9</v>
      </c>
      <c r="E270" s="163">
        <v>8</v>
      </c>
      <c r="F270" s="163">
        <v>9</v>
      </c>
      <c r="G270" s="163">
        <v>8</v>
      </c>
      <c r="H270" s="163">
        <v>9</v>
      </c>
      <c r="I270" s="163">
        <f t="shared" si="57"/>
        <v>43</v>
      </c>
      <c r="J270" s="163">
        <f t="shared" si="58"/>
        <v>6.45</v>
      </c>
      <c r="K270" s="164">
        <v>5</v>
      </c>
      <c r="L270" s="164">
        <v>4.5</v>
      </c>
      <c r="M270" s="164">
        <v>5</v>
      </c>
      <c r="N270" s="164">
        <v>4.5</v>
      </c>
      <c r="O270" s="164">
        <v>5</v>
      </c>
      <c r="P270" s="164">
        <f t="shared" si="55"/>
        <v>24</v>
      </c>
      <c r="Q270" s="164">
        <f t="shared" si="56"/>
        <v>1.2000000000000002</v>
      </c>
      <c r="R270" s="108">
        <f t="shared" si="48"/>
        <v>14</v>
      </c>
      <c r="S270" s="108">
        <f t="shared" si="49"/>
        <v>12.5</v>
      </c>
      <c r="T270" s="108">
        <f t="shared" si="50"/>
        <v>14</v>
      </c>
      <c r="U270" s="108">
        <f t="shared" si="51"/>
        <v>12.5</v>
      </c>
      <c r="V270" s="108">
        <f t="shared" si="52"/>
        <v>14</v>
      </c>
      <c r="W270" s="26">
        <f t="shared" si="53"/>
        <v>67</v>
      </c>
      <c r="X270" s="162">
        <f t="shared" si="54"/>
        <v>13.4</v>
      </c>
      <c r="Y270" s="160">
        <v>48</v>
      </c>
      <c r="Z270" s="112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3"/>
    </row>
    <row r="271" spans="1:44" s="111" customFormat="1" x14ac:dyDescent="0.3">
      <c r="A271" s="161">
        <v>265</v>
      </c>
      <c r="B271" s="140">
        <v>671465</v>
      </c>
      <c r="C271" s="141" t="s">
        <v>370</v>
      </c>
      <c r="D271" s="163">
        <v>4</v>
      </c>
      <c r="E271" s="163">
        <v>3</v>
      </c>
      <c r="F271" s="163">
        <v>2</v>
      </c>
      <c r="G271" s="163">
        <v>5</v>
      </c>
      <c r="H271" s="163">
        <v>4</v>
      </c>
      <c r="I271" s="163">
        <f t="shared" si="57"/>
        <v>18</v>
      </c>
      <c r="J271" s="163">
        <f t="shared" si="58"/>
        <v>2.6999999999999997</v>
      </c>
      <c r="K271" s="164">
        <v>2</v>
      </c>
      <c r="L271" s="164">
        <v>3</v>
      </c>
      <c r="M271" s="164">
        <v>4</v>
      </c>
      <c r="N271" s="164">
        <v>2</v>
      </c>
      <c r="O271" s="164">
        <v>2</v>
      </c>
      <c r="P271" s="164">
        <f t="shared" si="55"/>
        <v>13</v>
      </c>
      <c r="Q271" s="164">
        <f t="shared" si="56"/>
        <v>0.65</v>
      </c>
      <c r="R271" s="108">
        <f t="shared" si="48"/>
        <v>6</v>
      </c>
      <c r="S271" s="108">
        <f t="shared" si="49"/>
        <v>6</v>
      </c>
      <c r="T271" s="108">
        <f t="shared" si="50"/>
        <v>6</v>
      </c>
      <c r="U271" s="108">
        <f t="shared" si="51"/>
        <v>7</v>
      </c>
      <c r="V271" s="108">
        <f t="shared" si="52"/>
        <v>6</v>
      </c>
      <c r="W271" s="26">
        <f t="shared" si="53"/>
        <v>31</v>
      </c>
      <c r="X271" s="162">
        <f t="shared" si="54"/>
        <v>6.2</v>
      </c>
      <c r="Y271" s="160">
        <v>16</v>
      </c>
      <c r="Z271" s="112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3"/>
    </row>
    <row r="272" spans="1:44" s="111" customFormat="1" x14ac:dyDescent="0.3">
      <c r="A272" s="161">
        <v>266</v>
      </c>
      <c r="B272" s="140">
        <v>671466</v>
      </c>
      <c r="C272" s="141" t="s">
        <v>371</v>
      </c>
      <c r="D272" s="163">
        <v>9</v>
      </c>
      <c r="E272" s="163">
        <v>12</v>
      </c>
      <c r="F272" s="163">
        <v>10</v>
      </c>
      <c r="G272" s="163">
        <v>8</v>
      </c>
      <c r="H272" s="163">
        <v>12</v>
      </c>
      <c r="I272" s="163">
        <f t="shared" si="57"/>
        <v>51</v>
      </c>
      <c r="J272" s="163">
        <f t="shared" si="58"/>
        <v>7.6499999999999995</v>
      </c>
      <c r="K272" s="164">
        <v>4</v>
      </c>
      <c r="L272" s="164">
        <v>3</v>
      </c>
      <c r="M272" s="164">
        <v>3.5</v>
      </c>
      <c r="N272" s="164">
        <v>4</v>
      </c>
      <c r="O272" s="164">
        <v>3</v>
      </c>
      <c r="P272" s="164">
        <f t="shared" si="55"/>
        <v>17.5</v>
      </c>
      <c r="Q272" s="164">
        <f t="shared" si="56"/>
        <v>0.875</v>
      </c>
      <c r="R272" s="108">
        <f t="shared" si="48"/>
        <v>13</v>
      </c>
      <c r="S272" s="108">
        <f t="shared" si="49"/>
        <v>15</v>
      </c>
      <c r="T272" s="108">
        <f t="shared" si="50"/>
        <v>13.5</v>
      </c>
      <c r="U272" s="108">
        <f t="shared" si="51"/>
        <v>12</v>
      </c>
      <c r="V272" s="108">
        <f t="shared" si="52"/>
        <v>15</v>
      </c>
      <c r="W272" s="26">
        <f t="shared" si="53"/>
        <v>68.5</v>
      </c>
      <c r="X272" s="162">
        <f t="shared" si="54"/>
        <v>13.700000000000001</v>
      </c>
      <c r="Y272" s="160">
        <v>56</v>
      </c>
      <c r="Z272" s="112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3"/>
    </row>
    <row r="273" spans="1:44" s="111" customFormat="1" x14ac:dyDescent="0.3">
      <c r="A273" s="161">
        <v>267</v>
      </c>
      <c r="B273" s="140">
        <v>671467</v>
      </c>
      <c r="C273" s="141" t="s">
        <v>372</v>
      </c>
      <c r="D273" s="163">
        <v>3</v>
      </c>
      <c r="E273" s="163">
        <v>2</v>
      </c>
      <c r="F273" s="163">
        <v>5</v>
      </c>
      <c r="G273" s="163">
        <v>0</v>
      </c>
      <c r="H273" s="163">
        <v>6</v>
      </c>
      <c r="I273" s="163">
        <f t="shared" si="57"/>
        <v>16</v>
      </c>
      <c r="J273" s="163">
        <f t="shared" si="58"/>
        <v>2.4</v>
      </c>
      <c r="K273" s="164">
        <v>2.5</v>
      </c>
      <c r="L273" s="164">
        <v>3</v>
      </c>
      <c r="M273" s="164">
        <v>3.5</v>
      </c>
      <c r="N273" s="164">
        <v>3</v>
      </c>
      <c r="O273" s="164">
        <v>2.5</v>
      </c>
      <c r="P273" s="164">
        <f t="shared" si="55"/>
        <v>14.5</v>
      </c>
      <c r="Q273" s="164">
        <f t="shared" si="56"/>
        <v>0.72500000000000009</v>
      </c>
      <c r="R273" s="108">
        <f t="shared" si="48"/>
        <v>5.5</v>
      </c>
      <c r="S273" s="108">
        <f t="shared" si="49"/>
        <v>5</v>
      </c>
      <c r="T273" s="108">
        <f t="shared" si="50"/>
        <v>8.5</v>
      </c>
      <c r="U273" s="108">
        <f t="shared" si="51"/>
        <v>3</v>
      </c>
      <c r="V273" s="108">
        <f t="shared" si="52"/>
        <v>8.5</v>
      </c>
      <c r="W273" s="26">
        <f t="shared" si="53"/>
        <v>30.5</v>
      </c>
      <c r="X273" s="162">
        <f t="shared" si="54"/>
        <v>6.1000000000000005</v>
      </c>
      <c r="Y273" s="160">
        <v>11</v>
      </c>
      <c r="Z273" s="112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3"/>
    </row>
    <row r="274" spans="1:44" s="111" customFormat="1" x14ac:dyDescent="0.3">
      <c r="A274" s="161">
        <v>268</v>
      </c>
      <c r="B274" s="140">
        <v>671468</v>
      </c>
      <c r="C274" s="141" t="s">
        <v>373</v>
      </c>
      <c r="D274" s="163">
        <v>9</v>
      </c>
      <c r="E274" s="163">
        <v>8</v>
      </c>
      <c r="F274" s="163">
        <v>9</v>
      </c>
      <c r="G274" s="163">
        <v>9</v>
      </c>
      <c r="H274" s="163">
        <v>8</v>
      </c>
      <c r="I274" s="163">
        <f t="shared" si="57"/>
        <v>43</v>
      </c>
      <c r="J274" s="163">
        <f t="shared" si="58"/>
        <v>6.45</v>
      </c>
      <c r="K274" s="164">
        <v>3.5</v>
      </c>
      <c r="L274" s="164">
        <v>2.5</v>
      </c>
      <c r="M274" s="164">
        <v>4</v>
      </c>
      <c r="N274" s="164">
        <v>3</v>
      </c>
      <c r="O274" s="164">
        <v>4</v>
      </c>
      <c r="P274" s="164">
        <f t="shared" si="55"/>
        <v>17</v>
      </c>
      <c r="Q274" s="164">
        <f t="shared" si="56"/>
        <v>0.85000000000000009</v>
      </c>
      <c r="R274" s="108">
        <f t="shared" si="48"/>
        <v>12.5</v>
      </c>
      <c r="S274" s="108">
        <f t="shared" si="49"/>
        <v>10.5</v>
      </c>
      <c r="T274" s="108">
        <f t="shared" si="50"/>
        <v>13</v>
      </c>
      <c r="U274" s="108">
        <f t="shared" si="51"/>
        <v>12</v>
      </c>
      <c r="V274" s="108">
        <f t="shared" si="52"/>
        <v>12</v>
      </c>
      <c r="W274" s="26">
        <f t="shared" si="53"/>
        <v>60</v>
      </c>
      <c r="X274" s="162">
        <f t="shared" si="54"/>
        <v>12</v>
      </c>
      <c r="Y274" s="160">
        <v>43</v>
      </c>
      <c r="Z274" s="112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3"/>
    </row>
    <row r="275" spans="1:44" s="111" customFormat="1" x14ac:dyDescent="0.3">
      <c r="A275" s="161">
        <v>269</v>
      </c>
      <c r="B275" s="140">
        <v>671469</v>
      </c>
      <c r="C275" s="141" t="s">
        <v>374</v>
      </c>
      <c r="D275" s="163">
        <v>2</v>
      </c>
      <c r="E275" s="163">
        <v>3</v>
      </c>
      <c r="F275" s="163">
        <v>4</v>
      </c>
      <c r="G275" s="163">
        <v>3</v>
      </c>
      <c r="H275" s="163">
        <v>4</v>
      </c>
      <c r="I275" s="163">
        <f t="shared" si="57"/>
        <v>16</v>
      </c>
      <c r="J275" s="163">
        <f t="shared" si="58"/>
        <v>2.4</v>
      </c>
      <c r="K275" s="164">
        <v>2.5</v>
      </c>
      <c r="L275" s="164">
        <v>4</v>
      </c>
      <c r="M275" s="164">
        <v>3</v>
      </c>
      <c r="N275" s="164">
        <v>2.5</v>
      </c>
      <c r="O275" s="164">
        <v>3</v>
      </c>
      <c r="P275" s="164">
        <f t="shared" si="55"/>
        <v>15</v>
      </c>
      <c r="Q275" s="164">
        <f t="shared" si="56"/>
        <v>0.75</v>
      </c>
      <c r="R275" s="108">
        <f t="shared" si="48"/>
        <v>4.5</v>
      </c>
      <c r="S275" s="108">
        <f t="shared" si="49"/>
        <v>7</v>
      </c>
      <c r="T275" s="108">
        <f t="shared" si="50"/>
        <v>7</v>
      </c>
      <c r="U275" s="108">
        <f t="shared" si="51"/>
        <v>5.5</v>
      </c>
      <c r="V275" s="108">
        <f t="shared" si="52"/>
        <v>7</v>
      </c>
      <c r="W275" s="26">
        <f t="shared" si="53"/>
        <v>31</v>
      </c>
      <c r="X275" s="162">
        <f t="shared" si="54"/>
        <v>6.2</v>
      </c>
      <c r="Y275" s="160">
        <v>23</v>
      </c>
      <c r="Z275" s="112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3"/>
    </row>
    <row r="276" spans="1:44" s="111" customFormat="1" x14ac:dyDescent="0.3">
      <c r="A276" s="161">
        <v>270</v>
      </c>
      <c r="B276" s="140">
        <v>671470</v>
      </c>
      <c r="C276" s="141" t="s">
        <v>375</v>
      </c>
      <c r="D276" s="163">
        <v>1</v>
      </c>
      <c r="E276" s="163">
        <v>2</v>
      </c>
      <c r="F276" s="163">
        <v>3</v>
      </c>
      <c r="G276" s="163">
        <v>2</v>
      </c>
      <c r="H276" s="163">
        <v>2</v>
      </c>
      <c r="I276" s="163">
        <f t="shared" si="57"/>
        <v>10</v>
      </c>
      <c r="J276" s="163">
        <f t="shared" si="58"/>
        <v>1.5</v>
      </c>
      <c r="K276" s="164">
        <v>2.2000000000000002</v>
      </c>
      <c r="L276" s="164">
        <v>2.5</v>
      </c>
      <c r="M276" s="164">
        <v>4</v>
      </c>
      <c r="N276" s="164">
        <v>3</v>
      </c>
      <c r="O276" s="164">
        <v>2</v>
      </c>
      <c r="P276" s="164">
        <f t="shared" si="55"/>
        <v>13.7</v>
      </c>
      <c r="Q276" s="164">
        <f t="shared" si="56"/>
        <v>0.68500000000000005</v>
      </c>
      <c r="R276" s="108">
        <f t="shared" si="48"/>
        <v>3.2</v>
      </c>
      <c r="S276" s="108">
        <f t="shared" si="49"/>
        <v>4.5</v>
      </c>
      <c r="T276" s="108">
        <f t="shared" si="50"/>
        <v>7</v>
      </c>
      <c r="U276" s="108">
        <f t="shared" si="51"/>
        <v>5</v>
      </c>
      <c r="V276" s="108">
        <f t="shared" si="52"/>
        <v>4</v>
      </c>
      <c r="W276" s="26">
        <f t="shared" si="53"/>
        <v>23.7</v>
      </c>
      <c r="X276" s="162">
        <f t="shared" si="54"/>
        <v>4.74</v>
      </c>
      <c r="Y276" s="160">
        <v>12</v>
      </c>
      <c r="Z276" s="112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3"/>
    </row>
    <row r="277" spans="1:44" s="111" customFormat="1" x14ac:dyDescent="0.3">
      <c r="A277" s="161">
        <v>271</v>
      </c>
      <c r="B277" s="140">
        <v>671471</v>
      </c>
      <c r="C277" s="141" t="s">
        <v>376</v>
      </c>
      <c r="D277" s="163">
        <v>6</v>
      </c>
      <c r="E277" s="163">
        <v>8</v>
      </c>
      <c r="F277" s="163">
        <v>9</v>
      </c>
      <c r="G277" s="163">
        <v>8</v>
      </c>
      <c r="H277" s="163">
        <v>9</v>
      </c>
      <c r="I277" s="163">
        <f t="shared" si="57"/>
        <v>40</v>
      </c>
      <c r="J277" s="163">
        <f t="shared" si="58"/>
        <v>6</v>
      </c>
      <c r="K277" s="164">
        <v>3.5</v>
      </c>
      <c r="L277" s="164">
        <v>4</v>
      </c>
      <c r="M277" s="164">
        <v>3</v>
      </c>
      <c r="N277" s="164">
        <v>2</v>
      </c>
      <c r="O277" s="164">
        <v>3</v>
      </c>
      <c r="P277" s="164">
        <f t="shared" si="55"/>
        <v>15.5</v>
      </c>
      <c r="Q277" s="164">
        <f t="shared" si="56"/>
        <v>0.77500000000000002</v>
      </c>
      <c r="R277" s="108">
        <f t="shared" si="48"/>
        <v>9.5</v>
      </c>
      <c r="S277" s="108">
        <f t="shared" si="49"/>
        <v>12</v>
      </c>
      <c r="T277" s="108">
        <f t="shared" si="50"/>
        <v>12</v>
      </c>
      <c r="U277" s="108">
        <f t="shared" si="51"/>
        <v>10</v>
      </c>
      <c r="V277" s="108">
        <f t="shared" si="52"/>
        <v>12</v>
      </c>
      <c r="W277" s="26">
        <f t="shared" si="53"/>
        <v>55.5</v>
      </c>
      <c r="X277" s="162">
        <f t="shared" si="54"/>
        <v>11.100000000000001</v>
      </c>
      <c r="Y277" s="160">
        <v>28</v>
      </c>
      <c r="Z277" s="112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3"/>
    </row>
    <row r="278" spans="1:44" s="111" customFormat="1" x14ac:dyDescent="0.3">
      <c r="A278" s="161">
        <v>272</v>
      </c>
      <c r="B278" s="140">
        <v>671472</v>
      </c>
      <c r="C278" s="141" t="s">
        <v>377</v>
      </c>
      <c r="D278" s="163">
        <v>2</v>
      </c>
      <c r="E278" s="163">
        <v>6</v>
      </c>
      <c r="F278" s="163">
        <v>8</v>
      </c>
      <c r="G278" s="163">
        <v>4</v>
      </c>
      <c r="H278" s="163">
        <v>3</v>
      </c>
      <c r="I278" s="163">
        <f t="shared" si="57"/>
        <v>23</v>
      </c>
      <c r="J278" s="163">
        <f t="shared" si="58"/>
        <v>3.4499999999999997</v>
      </c>
      <c r="K278" s="164">
        <v>4.2</v>
      </c>
      <c r="L278" s="164">
        <v>5</v>
      </c>
      <c r="M278" s="164">
        <v>4</v>
      </c>
      <c r="N278" s="164">
        <v>3</v>
      </c>
      <c r="O278" s="164">
        <v>2</v>
      </c>
      <c r="P278" s="164">
        <f t="shared" si="55"/>
        <v>18.2</v>
      </c>
      <c r="Q278" s="164">
        <f t="shared" si="56"/>
        <v>0.91</v>
      </c>
      <c r="R278" s="108">
        <f t="shared" si="48"/>
        <v>6.2</v>
      </c>
      <c r="S278" s="108">
        <f t="shared" si="49"/>
        <v>11</v>
      </c>
      <c r="T278" s="108">
        <f t="shared" si="50"/>
        <v>12</v>
      </c>
      <c r="U278" s="108">
        <f t="shared" si="51"/>
        <v>7</v>
      </c>
      <c r="V278" s="108">
        <f t="shared" si="52"/>
        <v>5</v>
      </c>
      <c r="W278" s="26">
        <f t="shared" si="53"/>
        <v>41.2</v>
      </c>
      <c r="X278" s="162">
        <f t="shared" si="54"/>
        <v>8.24</v>
      </c>
      <c r="Y278" s="160">
        <v>33</v>
      </c>
      <c r="Z278" s="112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3"/>
    </row>
    <row r="279" spans="1:44" s="111" customFormat="1" x14ac:dyDescent="0.3">
      <c r="A279" s="161">
        <v>273</v>
      </c>
      <c r="B279" s="140">
        <v>671473</v>
      </c>
      <c r="C279" s="141" t="s">
        <v>378</v>
      </c>
      <c r="D279" s="163">
        <v>2</v>
      </c>
      <c r="E279" s="163">
        <v>3</v>
      </c>
      <c r="F279" s="163">
        <v>5</v>
      </c>
      <c r="G279" s="163">
        <v>6</v>
      </c>
      <c r="H279" s="163">
        <v>5</v>
      </c>
      <c r="I279" s="163">
        <f t="shared" si="57"/>
        <v>21</v>
      </c>
      <c r="J279" s="163">
        <f t="shared" si="58"/>
        <v>3.15</v>
      </c>
      <c r="K279" s="164">
        <v>1</v>
      </c>
      <c r="L279" s="164">
        <v>2</v>
      </c>
      <c r="M279" s="164">
        <v>3</v>
      </c>
      <c r="N279" s="164">
        <v>1</v>
      </c>
      <c r="O279" s="164">
        <v>2</v>
      </c>
      <c r="P279" s="164">
        <f t="shared" si="55"/>
        <v>9</v>
      </c>
      <c r="Q279" s="164">
        <f t="shared" si="56"/>
        <v>0.45</v>
      </c>
      <c r="R279" s="108">
        <f t="shared" si="48"/>
        <v>3</v>
      </c>
      <c r="S279" s="108">
        <f t="shared" si="49"/>
        <v>5</v>
      </c>
      <c r="T279" s="108">
        <f t="shared" si="50"/>
        <v>8</v>
      </c>
      <c r="U279" s="108">
        <f t="shared" si="51"/>
        <v>7</v>
      </c>
      <c r="V279" s="108">
        <f t="shared" si="52"/>
        <v>7</v>
      </c>
      <c r="W279" s="26">
        <f t="shared" si="53"/>
        <v>30</v>
      </c>
      <c r="X279" s="162">
        <f t="shared" si="54"/>
        <v>6</v>
      </c>
      <c r="Y279" s="160">
        <v>23</v>
      </c>
      <c r="Z279" s="112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3"/>
    </row>
    <row r="280" spans="1:44" s="111" customFormat="1" x14ac:dyDescent="0.3">
      <c r="A280" s="161">
        <v>274</v>
      </c>
      <c r="B280" s="140">
        <v>671474</v>
      </c>
      <c r="C280" s="141" t="s">
        <v>379</v>
      </c>
      <c r="D280" s="163"/>
      <c r="E280" s="163"/>
      <c r="F280" s="163"/>
      <c r="G280" s="163"/>
      <c r="H280" s="163"/>
      <c r="I280" s="163">
        <f t="shared" si="57"/>
        <v>0</v>
      </c>
      <c r="J280" s="163">
        <f t="shared" si="58"/>
        <v>0</v>
      </c>
      <c r="K280" s="164"/>
      <c r="L280" s="164"/>
      <c r="M280" s="164"/>
      <c r="N280" s="164"/>
      <c r="O280" s="164"/>
      <c r="P280" s="164">
        <f t="shared" si="55"/>
        <v>0</v>
      </c>
      <c r="Q280" s="164">
        <f t="shared" si="56"/>
        <v>0</v>
      </c>
      <c r="R280" s="108">
        <f t="shared" si="48"/>
        <v>0</v>
      </c>
      <c r="S280" s="108">
        <f t="shared" si="49"/>
        <v>0</v>
      </c>
      <c r="T280" s="108">
        <f t="shared" si="50"/>
        <v>0</v>
      </c>
      <c r="U280" s="108">
        <f t="shared" si="51"/>
        <v>0</v>
      </c>
      <c r="V280" s="108">
        <f t="shared" si="52"/>
        <v>0</v>
      </c>
      <c r="W280" s="26">
        <f t="shared" si="53"/>
        <v>0</v>
      </c>
      <c r="X280" s="162">
        <f t="shared" si="54"/>
        <v>0</v>
      </c>
      <c r="Y280" s="160" t="s">
        <v>105</v>
      </c>
      <c r="Z280" s="112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3"/>
    </row>
    <row r="281" spans="1:44" s="111" customFormat="1" x14ac:dyDescent="0.3">
      <c r="A281" s="161">
        <v>275</v>
      </c>
      <c r="B281" s="140">
        <v>671475</v>
      </c>
      <c r="C281" s="141" t="s">
        <v>380</v>
      </c>
      <c r="D281" s="163">
        <v>6</v>
      </c>
      <c r="E281" s="163">
        <v>8</v>
      </c>
      <c r="F281" s="163">
        <v>9</v>
      </c>
      <c r="G281" s="163">
        <v>8</v>
      </c>
      <c r="H281" s="163">
        <v>9</v>
      </c>
      <c r="I281" s="163">
        <f t="shared" si="57"/>
        <v>40</v>
      </c>
      <c r="J281" s="163">
        <f t="shared" si="58"/>
        <v>6</v>
      </c>
      <c r="K281" s="164">
        <v>4</v>
      </c>
      <c r="L281" s="164">
        <v>2</v>
      </c>
      <c r="M281" s="164">
        <v>4</v>
      </c>
      <c r="N281" s="164">
        <v>2.5</v>
      </c>
      <c r="O281" s="164">
        <v>3</v>
      </c>
      <c r="P281" s="164">
        <f t="shared" si="55"/>
        <v>15.5</v>
      </c>
      <c r="Q281" s="164">
        <f t="shared" si="56"/>
        <v>0.77500000000000002</v>
      </c>
      <c r="R281" s="108">
        <f t="shared" si="48"/>
        <v>10</v>
      </c>
      <c r="S281" s="108">
        <f t="shared" si="49"/>
        <v>10</v>
      </c>
      <c r="T281" s="108">
        <f t="shared" si="50"/>
        <v>13</v>
      </c>
      <c r="U281" s="108">
        <f t="shared" si="51"/>
        <v>10.5</v>
      </c>
      <c r="V281" s="108">
        <f t="shared" si="52"/>
        <v>12</v>
      </c>
      <c r="W281" s="26">
        <f t="shared" si="53"/>
        <v>55.5</v>
      </c>
      <c r="X281" s="162">
        <f t="shared" si="54"/>
        <v>11.100000000000001</v>
      </c>
      <c r="Y281" s="160">
        <v>49</v>
      </c>
      <c r="Z281" s="112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3"/>
    </row>
    <row r="282" spans="1:44" s="111" customFormat="1" x14ac:dyDescent="0.3">
      <c r="A282" s="161">
        <v>276</v>
      </c>
      <c r="B282" s="140">
        <v>671476</v>
      </c>
      <c r="C282" s="141" t="s">
        <v>381</v>
      </c>
      <c r="D282" s="163">
        <v>2</v>
      </c>
      <c r="E282" s="163">
        <v>2.5</v>
      </c>
      <c r="F282" s="163">
        <v>3</v>
      </c>
      <c r="G282" s="163">
        <v>4</v>
      </c>
      <c r="H282" s="163">
        <v>3</v>
      </c>
      <c r="I282" s="163">
        <f t="shared" si="57"/>
        <v>14.5</v>
      </c>
      <c r="J282" s="163">
        <f t="shared" si="58"/>
        <v>2.1749999999999998</v>
      </c>
      <c r="K282" s="164">
        <v>4</v>
      </c>
      <c r="L282" s="164">
        <v>2.5</v>
      </c>
      <c r="M282" s="164">
        <v>4</v>
      </c>
      <c r="N282" s="164">
        <v>3</v>
      </c>
      <c r="O282" s="164">
        <v>2</v>
      </c>
      <c r="P282" s="164">
        <f t="shared" si="55"/>
        <v>15.5</v>
      </c>
      <c r="Q282" s="164">
        <f t="shared" si="56"/>
        <v>0.77500000000000002</v>
      </c>
      <c r="R282" s="108">
        <f t="shared" si="48"/>
        <v>6</v>
      </c>
      <c r="S282" s="108">
        <f t="shared" si="49"/>
        <v>5</v>
      </c>
      <c r="T282" s="108">
        <f t="shared" si="50"/>
        <v>7</v>
      </c>
      <c r="U282" s="108">
        <f t="shared" si="51"/>
        <v>7</v>
      </c>
      <c r="V282" s="108">
        <f t="shared" si="52"/>
        <v>5</v>
      </c>
      <c r="W282" s="26">
        <f t="shared" si="53"/>
        <v>30</v>
      </c>
      <c r="X282" s="162">
        <f t="shared" si="54"/>
        <v>6</v>
      </c>
      <c r="Y282" s="160">
        <v>27</v>
      </c>
      <c r="Z282" s="112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3"/>
    </row>
    <row r="283" spans="1:44" s="111" customFormat="1" x14ac:dyDescent="0.3">
      <c r="A283" s="161">
        <v>277</v>
      </c>
      <c r="B283" s="140">
        <v>671477</v>
      </c>
      <c r="C283" s="141" t="s">
        <v>382</v>
      </c>
      <c r="D283" s="163">
        <v>8</v>
      </c>
      <c r="E283" s="163">
        <v>9</v>
      </c>
      <c r="F283" s="163">
        <v>5</v>
      </c>
      <c r="G283" s="163">
        <v>3</v>
      </c>
      <c r="H283" s="163">
        <v>4</v>
      </c>
      <c r="I283" s="163">
        <f t="shared" si="57"/>
        <v>29</v>
      </c>
      <c r="J283" s="163">
        <f t="shared" si="58"/>
        <v>4.3499999999999996</v>
      </c>
      <c r="K283" s="164">
        <v>2.2000000000000002</v>
      </c>
      <c r="L283" s="164">
        <v>3</v>
      </c>
      <c r="M283" s="164">
        <v>4</v>
      </c>
      <c r="N283" s="164">
        <v>4.2</v>
      </c>
      <c r="O283" s="164">
        <v>3</v>
      </c>
      <c r="P283" s="164">
        <f t="shared" si="55"/>
        <v>16.399999999999999</v>
      </c>
      <c r="Q283" s="164">
        <f t="shared" si="56"/>
        <v>0.82</v>
      </c>
      <c r="R283" s="108">
        <f t="shared" si="48"/>
        <v>10.199999999999999</v>
      </c>
      <c r="S283" s="108">
        <f t="shared" si="49"/>
        <v>12</v>
      </c>
      <c r="T283" s="108">
        <f t="shared" si="50"/>
        <v>9</v>
      </c>
      <c r="U283" s="108">
        <f t="shared" si="51"/>
        <v>7.2</v>
      </c>
      <c r="V283" s="108">
        <f t="shared" si="52"/>
        <v>7</v>
      </c>
      <c r="W283" s="26">
        <f t="shared" si="53"/>
        <v>45.4</v>
      </c>
      <c r="X283" s="162">
        <f t="shared" si="54"/>
        <v>9.08</v>
      </c>
      <c r="Y283" s="160">
        <v>34</v>
      </c>
      <c r="Z283" s="112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3"/>
    </row>
    <row r="284" spans="1:44" s="111" customFormat="1" x14ac:dyDescent="0.3">
      <c r="A284" s="161">
        <v>278</v>
      </c>
      <c r="B284" s="140">
        <v>671478</v>
      </c>
      <c r="C284" s="141" t="s">
        <v>383</v>
      </c>
      <c r="D284" s="163">
        <v>2</v>
      </c>
      <c r="E284" s="163">
        <v>2.5</v>
      </c>
      <c r="F284" s="163">
        <v>3</v>
      </c>
      <c r="G284" s="163">
        <v>4</v>
      </c>
      <c r="H284" s="163">
        <v>5</v>
      </c>
      <c r="I284" s="163">
        <f t="shared" si="57"/>
        <v>16.5</v>
      </c>
      <c r="J284" s="163">
        <f t="shared" si="58"/>
        <v>2.4750000000000001</v>
      </c>
      <c r="K284" s="164">
        <v>3</v>
      </c>
      <c r="L284" s="164">
        <v>2</v>
      </c>
      <c r="M284" s="164">
        <v>4</v>
      </c>
      <c r="N284" s="164">
        <v>3</v>
      </c>
      <c r="O284" s="164">
        <v>2</v>
      </c>
      <c r="P284" s="164">
        <f t="shared" si="55"/>
        <v>14</v>
      </c>
      <c r="Q284" s="164">
        <f t="shared" si="56"/>
        <v>0.70000000000000007</v>
      </c>
      <c r="R284" s="108">
        <f t="shared" si="48"/>
        <v>5</v>
      </c>
      <c r="S284" s="108">
        <f t="shared" si="49"/>
        <v>4.5</v>
      </c>
      <c r="T284" s="108">
        <f t="shared" si="50"/>
        <v>7</v>
      </c>
      <c r="U284" s="108">
        <f t="shared" si="51"/>
        <v>7</v>
      </c>
      <c r="V284" s="108">
        <f t="shared" si="52"/>
        <v>7</v>
      </c>
      <c r="W284" s="26">
        <f t="shared" si="53"/>
        <v>30.5</v>
      </c>
      <c r="X284" s="162">
        <f t="shared" si="54"/>
        <v>6.1000000000000005</v>
      </c>
      <c r="Y284" s="160">
        <v>22</v>
      </c>
      <c r="Z284" s="112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3"/>
    </row>
    <row r="285" spans="1:44" s="111" customFormat="1" x14ac:dyDescent="0.3">
      <c r="A285" s="161">
        <v>279</v>
      </c>
      <c r="B285" s="140">
        <v>671479</v>
      </c>
      <c r="C285" s="141" t="s">
        <v>384</v>
      </c>
      <c r="D285" s="163">
        <v>16</v>
      </c>
      <c r="E285" s="163">
        <v>19</v>
      </c>
      <c r="F285" s="163">
        <v>18</v>
      </c>
      <c r="G285" s="163">
        <v>15</v>
      </c>
      <c r="H285" s="163">
        <v>16</v>
      </c>
      <c r="I285" s="163">
        <f t="shared" si="57"/>
        <v>84</v>
      </c>
      <c r="J285" s="163">
        <f t="shared" si="58"/>
        <v>12.6</v>
      </c>
      <c r="K285" s="164">
        <v>4</v>
      </c>
      <c r="L285" s="164">
        <v>5</v>
      </c>
      <c r="M285" s="164">
        <v>5.5</v>
      </c>
      <c r="N285" s="164">
        <v>4</v>
      </c>
      <c r="O285" s="164">
        <v>5</v>
      </c>
      <c r="P285" s="164">
        <f t="shared" si="55"/>
        <v>23.5</v>
      </c>
      <c r="Q285" s="164">
        <f t="shared" si="56"/>
        <v>1.175</v>
      </c>
      <c r="R285" s="108">
        <f t="shared" si="48"/>
        <v>20</v>
      </c>
      <c r="S285" s="108">
        <f t="shared" si="49"/>
        <v>24</v>
      </c>
      <c r="T285" s="108">
        <f t="shared" si="50"/>
        <v>23.5</v>
      </c>
      <c r="U285" s="108">
        <f t="shared" si="51"/>
        <v>19</v>
      </c>
      <c r="V285" s="108">
        <f t="shared" si="52"/>
        <v>21</v>
      </c>
      <c r="W285" s="26">
        <f t="shared" si="53"/>
        <v>107.5</v>
      </c>
      <c r="X285" s="162">
        <f t="shared" si="54"/>
        <v>21.5</v>
      </c>
      <c r="Y285" s="160">
        <v>88</v>
      </c>
      <c r="Z285" s="112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3"/>
    </row>
    <row r="286" spans="1:44" s="111" customFormat="1" x14ac:dyDescent="0.3">
      <c r="A286" s="161">
        <v>280</v>
      </c>
      <c r="B286" s="140">
        <v>671480</v>
      </c>
      <c r="C286" s="141" t="s">
        <v>385</v>
      </c>
      <c r="D286" s="163">
        <v>4</v>
      </c>
      <c r="E286" s="163">
        <v>3</v>
      </c>
      <c r="F286" s="163">
        <v>5</v>
      </c>
      <c r="G286" s="163">
        <v>3</v>
      </c>
      <c r="H286" s="163">
        <v>2</v>
      </c>
      <c r="I286" s="163">
        <f t="shared" si="57"/>
        <v>17</v>
      </c>
      <c r="J286" s="163">
        <f t="shared" si="58"/>
        <v>2.5499999999999998</v>
      </c>
      <c r="K286" s="164">
        <v>3</v>
      </c>
      <c r="L286" s="164">
        <v>2.5</v>
      </c>
      <c r="M286" s="164">
        <v>4</v>
      </c>
      <c r="N286" s="164">
        <v>3.5</v>
      </c>
      <c r="O286" s="164">
        <v>4</v>
      </c>
      <c r="P286" s="164">
        <f t="shared" si="55"/>
        <v>17</v>
      </c>
      <c r="Q286" s="164">
        <f t="shared" si="56"/>
        <v>0.85000000000000009</v>
      </c>
      <c r="R286" s="108">
        <f t="shared" si="48"/>
        <v>7</v>
      </c>
      <c r="S286" s="108">
        <f t="shared" si="49"/>
        <v>5.5</v>
      </c>
      <c r="T286" s="108">
        <f t="shared" si="50"/>
        <v>9</v>
      </c>
      <c r="U286" s="108">
        <f t="shared" si="51"/>
        <v>6.5</v>
      </c>
      <c r="V286" s="108">
        <f t="shared" si="52"/>
        <v>6</v>
      </c>
      <c r="W286" s="26">
        <f t="shared" si="53"/>
        <v>34</v>
      </c>
      <c r="X286" s="162">
        <f t="shared" si="54"/>
        <v>6.8000000000000007</v>
      </c>
      <c r="Y286" s="160">
        <v>20</v>
      </c>
      <c r="Z286" s="112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3"/>
    </row>
    <row r="287" spans="1:44" s="111" customFormat="1" x14ac:dyDescent="0.3">
      <c r="A287" s="161">
        <v>281</v>
      </c>
      <c r="B287" s="140">
        <v>671481</v>
      </c>
      <c r="C287" s="141" t="s">
        <v>386</v>
      </c>
      <c r="D287" s="163">
        <v>14</v>
      </c>
      <c r="E287" s="163">
        <v>13</v>
      </c>
      <c r="F287" s="163">
        <v>14</v>
      </c>
      <c r="G287" s="163">
        <v>10.5</v>
      </c>
      <c r="H287" s="163">
        <v>12</v>
      </c>
      <c r="I287" s="163">
        <f t="shared" si="57"/>
        <v>63.5</v>
      </c>
      <c r="J287" s="163">
        <f t="shared" si="58"/>
        <v>9.5250000000000004</v>
      </c>
      <c r="K287" s="164">
        <v>5.5</v>
      </c>
      <c r="L287" s="164">
        <v>4</v>
      </c>
      <c r="M287" s="164">
        <v>5</v>
      </c>
      <c r="N287" s="164">
        <v>4.5</v>
      </c>
      <c r="O287" s="164">
        <v>5</v>
      </c>
      <c r="P287" s="164">
        <f t="shared" si="55"/>
        <v>24</v>
      </c>
      <c r="Q287" s="164">
        <f t="shared" si="56"/>
        <v>1.2000000000000002</v>
      </c>
      <c r="R287" s="108">
        <f t="shared" si="48"/>
        <v>19.5</v>
      </c>
      <c r="S287" s="108">
        <f t="shared" si="49"/>
        <v>17</v>
      </c>
      <c r="T287" s="108">
        <f t="shared" si="50"/>
        <v>19</v>
      </c>
      <c r="U287" s="108">
        <f t="shared" si="51"/>
        <v>15</v>
      </c>
      <c r="V287" s="108">
        <f t="shared" si="52"/>
        <v>17</v>
      </c>
      <c r="W287" s="26">
        <f t="shared" si="53"/>
        <v>87.5</v>
      </c>
      <c r="X287" s="162">
        <f t="shared" si="54"/>
        <v>17.5</v>
      </c>
      <c r="Y287" s="160">
        <v>69</v>
      </c>
      <c r="Z287" s="112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3"/>
    </row>
    <row r="288" spans="1:44" s="111" customFormat="1" x14ac:dyDescent="0.3">
      <c r="A288" s="161">
        <v>282</v>
      </c>
      <c r="B288" s="140">
        <v>671482</v>
      </c>
      <c r="C288" s="141" t="s">
        <v>387</v>
      </c>
      <c r="D288" s="163">
        <v>2</v>
      </c>
      <c r="E288" s="163">
        <v>3</v>
      </c>
      <c r="F288" s="163">
        <v>5</v>
      </c>
      <c r="G288" s="163">
        <v>3</v>
      </c>
      <c r="H288" s="163">
        <v>2</v>
      </c>
      <c r="I288" s="163">
        <f t="shared" si="57"/>
        <v>15</v>
      </c>
      <c r="J288" s="163">
        <f t="shared" si="58"/>
        <v>2.25</v>
      </c>
      <c r="K288" s="164">
        <v>3</v>
      </c>
      <c r="L288" s="164">
        <v>2.5</v>
      </c>
      <c r="M288" s="164">
        <v>3</v>
      </c>
      <c r="N288" s="164">
        <v>3</v>
      </c>
      <c r="O288" s="164">
        <v>2</v>
      </c>
      <c r="P288" s="164">
        <f t="shared" si="55"/>
        <v>13.5</v>
      </c>
      <c r="Q288" s="164">
        <f t="shared" si="56"/>
        <v>0.67500000000000004</v>
      </c>
      <c r="R288" s="108">
        <f t="shared" si="48"/>
        <v>5</v>
      </c>
      <c r="S288" s="108">
        <f t="shared" si="49"/>
        <v>5.5</v>
      </c>
      <c r="T288" s="108">
        <f t="shared" si="50"/>
        <v>8</v>
      </c>
      <c r="U288" s="108">
        <f t="shared" si="51"/>
        <v>6</v>
      </c>
      <c r="V288" s="108">
        <f t="shared" si="52"/>
        <v>4</v>
      </c>
      <c r="W288" s="26">
        <f t="shared" si="53"/>
        <v>28.5</v>
      </c>
      <c r="X288" s="162">
        <f t="shared" si="54"/>
        <v>5.7</v>
      </c>
      <c r="Y288" s="160">
        <v>14</v>
      </c>
      <c r="Z288" s="112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3"/>
    </row>
    <row r="289" spans="1:44" s="111" customFormat="1" x14ac:dyDescent="0.3">
      <c r="A289" s="161">
        <v>283</v>
      </c>
      <c r="B289" s="140">
        <v>671483</v>
      </c>
      <c r="C289" s="141" t="s">
        <v>388</v>
      </c>
      <c r="D289" s="163">
        <v>9</v>
      </c>
      <c r="E289" s="163">
        <v>8</v>
      </c>
      <c r="F289" s="163">
        <v>9</v>
      </c>
      <c r="G289" s="163">
        <v>8</v>
      </c>
      <c r="H289" s="163">
        <v>9</v>
      </c>
      <c r="I289" s="163">
        <f t="shared" si="57"/>
        <v>43</v>
      </c>
      <c r="J289" s="163">
        <f t="shared" si="58"/>
        <v>6.45</v>
      </c>
      <c r="K289" s="164">
        <v>5</v>
      </c>
      <c r="L289" s="164">
        <v>4.5</v>
      </c>
      <c r="M289" s="164">
        <v>3</v>
      </c>
      <c r="N289" s="164">
        <v>4</v>
      </c>
      <c r="O289" s="164">
        <v>2.5</v>
      </c>
      <c r="P289" s="164">
        <f t="shared" si="55"/>
        <v>19</v>
      </c>
      <c r="Q289" s="164">
        <f t="shared" si="56"/>
        <v>0.95000000000000007</v>
      </c>
      <c r="R289" s="108">
        <f t="shared" si="48"/>
        <v>14</v>
      </c>
      <c r="S289" s="108">
        <f t="shared" si="49"/>
        <v>12.5</v>
      </c>
      <c r="T289" s="108">
        <f t="shared" si="50"/>
        <v>12</v>
      </c>
      <c r="U289" s="108">
        <f t="shared" si="51"/>
        <v>12</v>
      </c>
      <c r="V289" s="108">
        <f t="shared" si="52"/>
        <v>11.5</v>
      </c>
      <c r="W289" s="26">
        <f t="shared" si="53"/>
        <v>62</v>
      </c>
      <c r="X289" s="162">
        <f t="shared" si="54"/>
        <v>12.4</v>
      </c>
      <c r="Y289" s="160">
        <v>46</v>
      </c>
      <c r="Z289" s="112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3"/>
    </row>
    <row r="290" spans="1:44" s="111" customFormat="1" x14ac:dyDescent="0.3">
      <c r="A290" s="161">
        <v>284</v>
      </c>
      <c r="B290" s="140">
        <v>671484</v>
      </c>
      <c r="C290" s="141" t="s">
        <v>389</v>
      </c>
      <c r="D290" s="163">
        <v>9</v>
      </c>
      <c r="E290" s="163">
        <v>12</v>
      </c>
      <c r="F290" s="163">
        <v>12.5</v>
      </c>
      <c r="G290" s="163">
        <v>13</v>
      </c>
      <c r="H290" s="163">
        <v>10</v>
      </c>
      <c r="I290" s="163">
        <f t="shared" si="57"/>
        <v>56.5</v>
      </c>
      <c r="J290" s="163">
        <f t="shared" si="58"/>
        <v>8.4749999999999996</v>
      </c>
      <c r="K290" s="164">
        <v>4.5</v>
      </c>
      <c r="L290" s="164">
        <v>2.5</v>
      </c>
      <c r="M290" s="164">
        <v>3.5</v>
      </c>
      <c r="N290" s="164">
        <v>4.5</v>
      </c>
      <c r="O290" s="164">
        <v>3.5</v>
      </c>
      <c r="P290" s="164">
        <f t="shared" si="55"/>
        <v>18.5</v>
      </c>
      <c r="Q290" s="164">
        <f t="shared" si="56"/>
        <v>0.92500000000000004</v>
      </c>
      <c r="R290" s="108">
        <f t="shared" si="48"/>
        <v>13.5</v>
      </c>
      <c r="S290" s="108">
        <f t="shared" si="49"/>
        <v>14.5</v>
      </c>
      <c r="T290" s="108">
        <f t="shared" si="50"/>
        <v>16</v>
      </c>
      <c r="U290" s="108">
        <f t="shared" si="51"/>
        <v>17.5</v>
      </c>
      <c r="V290" s="108">
        <f t="shared" si="52"/>
        <v>13.5</v>
      </c>
      <c r="W290" s="26">
        <f t="shared" si="53"/>
        <v>75</v>
      </c>
      <c r="X290" s="162">
        <f t="shared" si="54"/>
        <v>15</v>
      </c>
      <c r="Y290" s="160">
        <v>49</v>
      </c>
      <c r="Z290" s="112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3"/>
    </row>
    <row r="291" spans="1:44" s="111" customFormat="1" x14ac:dyDescent="0.3">
      <c r="A291" s="161">
        <v>285</v>
      </c>
      <c r="B291" s="140">
        <v>671485</v>
      </c>
      <c r="C291" s="141" t="s">
        <v>390</v>
      </c>
      <c r="D291" s="163">
        <v>2</v>
      </c>
      <c r="E291" s="163">
        <v>3</v>
      </c>
      <c r="F291" s="163">
        <v>2</v>
      </c>
      <c r="G291" s="163">
        <v>3</v>
      </c>
      <c r="H291" s="163">
        <v>2</v>
      </c>
      <c r="I291" s="163">
        <f t="shared" si="57"/>
        <v>12</v>
      </c>
      <c r="J291" s="163">
        <f t="shared" si="58"/>
        <v>1.7999999999999998</v>
      </c>
      <c r="K291" s="164">
        <v>3.5</v>
      </c>
      <c r="L291" s="164">
        <v>4</v>
      </c>
      <c r="M291" s="164">
        <v>2.5</v>
      </c>
      <c r="N291" s="164">
        <v>4</v>
      </c>
      <c r="O291" s="164">
        <v>3.5</v>
      </c>
      <c r="P291" s="164">
        <f t="shared" si="55"/>
        <v>17.5</v>
      </c>
      <c r="Q291" s="164">
        <f t="shared" si="56"/>
        <v>0.875</v>
      </c>
      <c r="R291" s="108">
        <f t="shared" si="48"/>
        <v>5.5</v>
      </c>
      <c r="S291" s="108">
        <f t="shared" si="49"/>
        <v>7</v>
      </c>
      <c r="T291" s="108">
        <f t="shared" si="50"/>
        <v>4.5</v>
      </c>
      <c r="U291" s="108">
        <f t="shared" si="51"/>
        <v>7</v>
      </c>
      <c r="V291" s="108">
        <f t="shared" si="52"/>
        <v>5.5</v>
      </c>
      <c r="W291" s="26">
        <f t="shared" si="53"/>
        <v>29.5</v>
      </c>
      <c r="X291" s="162">
        <f t="shared" si="54"/>
        <v>5.9</v>
      </c>
      <c r="Y291" s="160">
        <v>19</v>
      </c>
      <c r="Z291" s="112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3"/>
    </row>
    <row r="292" spans="1:44" s="111" customFormat="1" x14ac:dyDescent="0.3">
      <c r="A292" s="161">
        <v>286</v>
      </c>
      <c r="B292" s="140">
        <v>671486</v>
      </c>
      <c r="C292" s="141" t="s">
        <v>391</v>
      </c>
      <c r="D292" s="163">
        <v>9</v>
      </c>
      <c r="E292" s="163">
        <v>12</v>
      </c>
      <c r="F292" s="163">
        <v>10.5</v>
      </c>
      <c r="G292" s="163">
        <v>13</v>
      </c>
      <c r="H292" s="163">
        <v>12</v>
      </c>
      <c r="I292" s="163">
        <f t="shared" si="57"/>
        <v>56.5</v>
      </c>
      <c r="J292" s="163">
        <f t="shared" si="58"/>
        <v>8.4749999999999996</v>
      </c>
      <c r="K292" s="164">
        <v>4</v>
      </c>
      <c r="L292" s="164">
        <v>3.5</v>
      </c>
      <c r="M292" s="164">
        <v>2.5</v>
      </c>
      <c r="N292" s="164">
        <v>4</v>
      </c>
      <c r="O292" s="164">
        <v>3</v>
      </c>
      <c r="P292" s="164">
        <f t="shared" si="55"/>
        <v>17</v>
      </c>
      <c r="Q292" s="164">
        <f t="shared" si="56"/>
        <v>0.85000000000000009</v>
      </c>
      <c r="R292" s="108">
        <f t="shared" si="48"/>
        <v>13</v>
      </c>
      <c r="S292" s="108">
        <f t="shared" si="49"/>
        <v>15.5</v>
      </c>
      <c r="T292" s="108">
        <f t="shared" si="50"/>
        <v>13</v>
      </c>
      <c r="U292" s="108">
        <f t="shared" si="51"/>
        <v>17</v>
      </c>
      <c r="V292" s="108">
        <f t="shared" si="52"/>
        <v>15</v>
      </c>
      <c r="W292" s="26">
        <f t="shared" si="53"/>
        <v>73.5</v>
      </c>
      <c r="X292" s="162">
        <f t="shared" si="54"/>
        <v>14.700000000000001</v>
      </c>
      <c r="Y292" s="160">
        <v>42</v>
      </c>
      <c r="Z292" s="112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3"/>
    </row>
    <row r="293" spans="1:44" s="111" customFormat="1" x14ac:dyDescent="0.3">
      <c r="A293" s="161">
        <v>287</v>
      </c>
      <c r="B293" s="140">
        <v>671487</v>
      </c>
      <c r="C293" s="141" t="s">
        <v>392</v>
      </c>
      <c r="D293" s="163">
        <v>8</v>
      </c>
      <c r="E293" s="163">
        <v>3</v>
      </c>
      <c r="F293" s="163">
        <v>5</v>
      </c>
      <c r="G293" s="163">
        <v>6</v>
      </c>
      <c r="H293" s="163">
        <v>5</v>
      </c>
      <c r="I293" s="163">
        <f t="shared" si="57"/>
        <v>27</v>
      </c>
      <c r="J293" s="163">
        <f t="shared" si="58"/>
        <v>4.05</v>
      </c>
      <c r="K293" s="164">
        <v>3.5</v>
      </c>
      <c r="L293" s="164">
        <v>2</v>
      </c>
      <c r="M293" s="164">
        <v>4</v>
      </c>
      <c r="N293" s="164">
        <v>3</v>
      </c>
      <c r="O293" s="164">
        <v>2</v>
      </c>
      <c r="P293" s="164">
        <f t="shared" si="55"/>
        <v>14.5</v>
      </c>
      <c r="Q293" s="164">
        <f t="shared" si="56"/>
        <v>0.72500000000000009</v>
      </c>
      <c r="R293" s="108">
        <f t="shared" si="48"/>
        <v>11.5</v>
      </c>
      <c r="S293" s="108">
        <f t="shared" si="49"/>
        <v>5</v>
      </c>
      <c r="T293" s="108">
        <f t="shared" si="50"/>
        <v>9</v>
      </c>
      <c r="U293" s="108">
        <f t="shared" si="51"/>
        <v>9</v>
      </c>
      <c r="V293" s="108">
        <f t="shared" si="52"/>
        <v>7</v>
      </c>
      <c r="W293" s="26">
        <f t="shared" si="53"/>
        <v>41.5</v>
      </c>
      <c r="X293" s="162">
        <f t="shared" si="54"/>
        <v>8.3000000000000007</v>
      </c>
      <c r="Y293" s="160">
        <v>19</v>
      </c>
      <c r="Z293" s="112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3"/>
    </row>
    <row r="294" spans="1:44" s="111" customFormat="1" x14ac:dyDescent="0.3">
      <c r="A294" s="161">
        <v>288</v>
      </c>
      <c r="B294" s="140">
        <v>671488</v>
      </c>
      <c r="C294" s="141" t="s">
        <v>393</v>
      </c>
      <c r="D294" s="163">
        <v>12</v>
      </c>
      <c r="E294" s="163">
        <v>10</v>
      </c>
      <c r="F294" s="163">
        <v>13</v>
      </c>
      <c r="G294" s="163">
        <v>15</v>
      </c>
      <c r="H294" s="163">
        <v>14</v>
      </c>
      <c r="I294" s="163">
        <f t="shared" si="57"/>
        <v>64</v>
      </c>
      <c r="J294" s="163">
        <f t="shared" si="58"/>
        <v>9.6</v>
      </c>
      <c r="K294" s="164">
        <v>4</v>
      </c>
      <c r="L294" s="164">
        <v>4.5</v>
      </c>
      <c r="M294" s="164">
        <v>3</v>
      </c>
      <c r="N294" s="164">
        <v>4</v>
      </c>
      <c r="O294" s="164">
        <v>5</v>
      </c>
      <c r="P294" s="164">
        <f t="shared" si="55"/>
        <v>20.5</v>
      </c>
      <c r="Q294" s="164">
        <f t="shared" si="56"/>
        <v>1.0250000000000001</v>
      </c>
      <c r="R294" s="108">
        <f t="shared" si="48"/>
        <v>16</v>
      </c>
      <c r="S294" s="108">
        <f t="shared" si="49"/>
        <v>14.5</v>
      </c>
      <c r="T294" s="108">
        <f t="shared" si="50"/>
        <v>16</v>
      </c>
      <c r="U294" s="108">
        <f t="shared" si="51"/>
        <v>19</v>
      </c>
      <c r="V294" s="108">
        <f t="shared" si="52"/>
        <v>19</v>
      </c>
      <c r="W294" s="26">
        <f t="shared" si="53"/>
        <v>84.5</v>
      </c>
      <c r="X294" s="162">
        <f t="shared" si="54"/>
        <v>16.900000000000002</v>
      </c>
      <c r="Y294" s="160">
        <v>59</v>
      </c>
      <c r="Z294" s="112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3"/>
    </row>
    <row r="295" spans="1:44" s="111" customFormat="1" x14ac:dyDescent="0.3">
      <c r="A295" s="161">
        <v>289</v>
      </c>
      <c r="B295" s="140">
        <v>671489</v>
      </c>
      <c r="C295" s="141" t="s">
        <v>394</v>
      </c>
      <c r="D295" s="163">
        <v>8</v>
      </c>
      <c r="E295" s="163">
        <v>5</v>
      </c>
      <c r="F295" s="163">
        <v>5</v>
      </c>
      <c r="G295" s="163">
        <v>6</v>
      </c>
      <c r="H295" s="163">
        <v>5</v>
      </c>
      <c r="I295" s="163">
        <f t="shared" si="57"/>
        <v>29</v>
      </c>
      <c r="J295" s="163">
        <f t="shared" si="58"/>
        <v>4.3499999999999996</v>
      </c>
      <c r="K295" s="164">
        <v>3</v>
      </c>
      <c r="L295" s="164">
        <v>2</v>
      </c>
      <c r="M295" s="164">
        <v>2.5</v>
      </c>
      <c r="N295" s="164">
        <v>3</v>
      </c>
      <c r="O295" s="164">
        <v>3.5</v>
      </c>
      <c r="P295" s="164">
        <f t="shared" si="55"/>
        <v>14</v>
      </c>
      <c r="Q295" s="164">
        <f t="shared" si="56"/>
        <v>0.70000000000000007</v>
      </c>
      <c r="R295" s="108">
        <f t="shared" si="48"/>
        <v>11</v>
      </c>
      <c r="S295" s="108">
        <f t="shared" si="49"/>
        <v>7</v>
      </c>
      <c r="T295" s="108">
        <f t="shared" si="50"/>
        <v>7.5</v>
      </c>
      <c r="U295" s="108">
        <f t="shared" si="51"/>
        <v>9</v>
      </c>
      <c r="V295" s="108">
        <f t="shared" si="52"/>
        <v>8.5</v>
      </c>
      <c r="W295" s="26">
        <f t="shared" si="53"/>
        <v>43</v>
      </c>
      <c r="X295" s="162">
        <f t="shared" si="54"/>
        <v>8.6</v>
      </c>
      <c r="Y295" s="160">
        <v>32</v>
      </c>
      <c r="Z295" s="112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3"/>
    </row>
    <row r="296" spans="1:44" s="111" customFormat="1" x14ac:dyDescent="0.3">
      <c r="A296" s="161">
        <v>290</v>
      </c>
      <c r="B296" s="140">
        <v>671490</v>
      </c>
      <c r="C296" s="141" t="s">
        <v>395</v>
      </c>
      <c r="D296" s="163">
        <v>0</v>
      </c>
      <c r="E296" s="163">
        <v>0</v>
      </c>
      <c r="F296" s="163">
        <v>0</v>
      </c>
      <c r="G296" s="163">
        <v>2</v>
      </c>
      <c r="H296" s="163">
        <v>3</v>
      </c>
      <c r="I296" s="163">
        <f t="shared" si="57"/>
        <v>5</v>
      </c>
      <c r="J296" s="163">
        <f t="shared" si="58"/>
        <v>0.75</v>
      </c>
      <c r="K296" s="164">
        <v>0</v>
      </c>
      <c r="L296" s="164">
        <v>1</v>
      </c>
      <c r="M296" s="164">
        <v>0</v>
      </c>
      <c r="N296" s="164">
        <v>2</v>
      </c>
      <c r="O296" s="164">
        <v>2</v>
      </c>
      <c r="P296" s="164">
        <f t="shared" si="55"/>
        <v>5</v>
      </c>
      <c r="Q296" s="164">
        <f t="shared" si="56"/>
        <v>0.25</v>
      </c>
      <c r="R296" s="108">
        <f t="shared" si="48"/>
        <v>0</v>
      </c>
      <c r="S296" s="108">
        <f t="shared" si="49"/>
        <v>1</v>
      </c>
      <c r="T296" s="108">
        <f t="shared" si="50"/>
        <v>0</v>
      </c>
      <c r="U296" s="108">
        <f t="shared" si="51"/>
        <v>4</v>
      </c>
      <c r="V296" s="108">
        <f t="shared" si="52"/>
        <v>5</v>
      </c>
      <c r="W296" s="26">
        <f t="shared" si="53"/>
        <v>10</v>
      </c>
      <c r="X296" s="162">
        <f t="shared" si="54"/>
        <v>2</v>
      </c>
      <c r="Y296" s="160">
        <v>3</v>
      </c>
      <c r="Z296" s="112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3"/>
    </row>
    <row r="297" spans="1:44" s="111" customFormat="1" x14ac:dyDescent="0.3">
      <c r="A297" s="161">
        <v>291</v>
      </c>
      <c r="B297" s="140">
        <v>671491</v>
      </c>
      <c r="C297" s="141" t="s">
        <v>396</v>
      </c>
      <c r="D297" s="163">
        <v>6</v>
      </c>
      <c r="E297" s="163">
        <v>5</v>
      </c>
      <c r="F297" s="163">
        <v>8</v>
      </c>
      <c r="G297" s="163">
        <v>6</v>
      </c>
      <c r="H297" s="163">
        <v>8</v>
      </c>
      <c r="I297" s="163">
        <f t="shared" si="57"/>
        <v>33</v>
      </c>
      <c r="J297" s="163">
        <f t="shared" si="58"/>
        <v>4.95</v>
      </c>
      <c r="K297" s="164">
        <v>4</v>
      </c>
      <c r="L297" s="164">
        <v>3</v>
      </c>
      <c r="M297" s="164">
        <v>2</v>
      </c>
      <c r="N297" s="164">
        <v>3</v>
      </c>
      <c r="O297" s="164">
        <v>2</v>
      </c>
      <c r="P297" s="164">
        <f t="shared" si="55"/>
        <v>14</v>
      </c>
      <c r="Q297" s="164">
        <f t="shared" si="56"/>
        <v>0.70000000000000007</v>
      </c>
      <c r="R297" s="108">
        <f t="shared" si="48"/>
        <v>10</v>
      </c>
      <c r="S297" s="108">
        <f t="shared" si="49"/>
        <v>8</v>
      </c>
      <c r="T297" s="108">
        <f t="shared" si="50"/>
        <v>10</v>
      </c>
      <c r="U297" s="108">
        <f t="shared" si="51"/>
        <v>9</v>
      </c>
      <c r="V297" s="108">
        <f t="shared" si="52"/>
        <v>10</v>
      </c>
      <c r="W297" s="26">
        <f t="shared" si="53"/>
        <v>47</v>
      </c>
      <c r="X297" s="162">
        <f t="shared" si="54"/>
        <v>9.4</v>
      </c>
      <c r="Y297" s="160">
        <v>22</v>
      </c>
      <c r="Z297" s="112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3"/>
    </row>
    <row r="298" spans="1:44" s="111" customFormat="1" x14ac:dyDescent="0.3">
      <c r="A298" s="161">
        <v>292</v>
      </c>
      <c r="B298" s="140">
        <v>671492</v>
      </c>
      <c r="C298" s="141" t="s">
        <v>397</v>
      </c>
      <c r="D298" s="163">
        <v>9</v>
      </c>
      <c r="E298" s="163">
        <v>12</v>
      </c>
      <c r="F298" s="163">
        <v>12.5</v>
      </c>
      <c r="G298" s="163">
        <v>10</v>
      </c>
      <c r="H298" s="163">
        <v>10</v>
      </c>
      <c r="I298" s="163">
        <f t="shared" si="57"/>
        <v>53.5</v>
      </c>
      <c r="J298" s="163">
        <f t="shared" si="58"/>
        <v>8.0250000000000004</v>
      </c>
      <c r="K298" s="164">
        <v>4</v>
      </c>
      <c r="L298" s="164">
        <v>4</v>
      </c>
      <c r="M298" s="164">
        <v>4.5</v>
      </c>
      <c r="N298" s="164">
        <v>3.5</v>
      </c>
      <c r="O298" s="164">
        <v>3.5</v>
      </c>
      <c r="P298" s="164">
        <f t="shared" si="55"/>
        <v>19.5</v>
      </c>
      <c r="Q298" s="164">
        <f t="shared" si="56"/>
        <v>0.97500000000000009</v>
      </c>
      <c r="R298" s="108">
        <f t="shared" si="48"/>
        <v>13</v>
      </c>
      <c r="S298" s="108">
        <f t="shared" si="49"/>
        <v>16</v>
      </c>
      <c r="T298" s="108">
        <f t="shared" si="50"/>
        <v>17</v>
      </c>
      <c r="U298" s="108">
        <f t="shared" si="51"/>
        <v>13.5</v>
      </c>
      <c r="V298" s="108">
        <f t="shared" si="52"/>
        <v>13.5</v>
      </c>
      <c r="W298" s="26">
        <f t="shared" si="53"/>
        <v>73</v>
      </c>
      <c r="X298" s="162">
        <f t="shared" si="54"/>
        <v>14.600000000000001</v>
      </c>
      <c r="Y298" s="160">
        <v>45</v>
      </c>
      <c r="Z298" s="112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3"/>
    </row>
    <row r="299" spans="1:44" s="111" customFormat="1" x14ac:dyDescent="0.3">
      <c r="A299" s="161">
        <v>293</v>
      </c>
      <c r="B299" s="140">
        <v>671493</v>
      </c>
      <c r="C299" s="141" t="s">
        <v>398</v>
      </c>
      <c r="D299" s="163">
        <v>14</v>
      </c>
      <c r="E299" s="163">
        <v>12</v>
      </c>
      <c r="F299" s="163">
        <v>12.5</v>
      </c>
      <c r="G299" s="163">
        <v>13</v>
      </c>
      <c r="H299" s="163">
        <v>10</v>
      </c>
      <c r="I299" s="163">
        <f t="shared" si="57"/>
        <v>61.5</v>
      </c>
      <c r="J299" s="163">
        <f t="shared" si="58"/>
        <v>9.2249999999999996</v>
      </c>
      <c r="K299" s="164">
        <v>4</v>
      </c>
      <c r="L299" s="164">
        <v>4.2</v>
      </c>
      <c r="M299" s="164">
        <v>3</v>
      </c>
      <c r="N299" s="164">
        <v>3</v>
      </c>
      <c r="O299" s="164">
        <v>4</v>
      </c>
      <c r="P299" s="164">
        <f t="shared" si="55"/>
        <v>18.2</v>
      </c>
      <c r="Q299" s="164">
        <f t="shared" si="56"/>
        <v>0.91</v>
      </c>
      <c r="R299" s="108">
        <f t="shared" si="48"/>
        <v>18</v>
      </c>
      <c r="S299" s="108">
        <f t="shared" si="49"/>
        <v>16.2</v>
      </c>
      <c r="T299" s="108">
        <f t="shared" si="50"/>
        <v>15.5</v>
      </c>
      <c r="U299" s="108">
        <f t="shared" si="51"/>
        <v>16</v>
      </c>
      <c r="V299" s="108">
        <f t="shared" si="52"/>
        <v>14</v>
      </c>
      <c r="W299" s="26">
        <f t="shared" si="53"/>
        <v>79.7</v>
      </c>
      <c r="X299" s="162">
        <f t="shared" si="54"/>
        <v>15.940000000000001</v>
      </c>
      <c r="Y299" s="160">
        <v>42</v>
      </c>
      <c r="Z299" s="112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3"/>
    </row>
    <row r="300" spans="1:44" s="111" customFormat="1" x14ac:dyDescent="0.3">
      <c r="A300" s="161">
        <v>294</v>
      </c>
      <c r="B300" s="140">
        <v>671494</v>
      </c>
      <c r="C300" s="141" t="s">
        <v>399</v>
      </c>
      <c r="D300" s="163">
        <v>2</v>
      </c>
      <c r="E300" s="163">
        <v>3</v>
      </c>
      <c r="F300" s="163">
        <v>2</v>
      </c>
      <c r="G300" s="163">
        <v>3</v>
      </c>
      <c r="H300" s="163">
        <v>2</v>
      </c>
      <c r="I300" s="163">
        <f t="shared" si="57"/>
        <v>12</v>
      </c>
      <c r="J300" s="163">
        <f t="shared" si="58"/>
        <v>1.7999999999999998</v>
      </c>
      <c r="K300" s="164">
        <v>3</v>
      </c>
      <c r="L300" s="164">
        <v>2</v>
      </c>
      <c r="M300" s="164">
        <v>1</v>
      </c>
      <c r="N300" s="164">
        <v>2</v>
      </c>
      <c r="O300" s="164">
        <v>3</v>
      </c>
      <c r="P300" s="164">
        <f t="shared" si="55"/>
        <v>11</v>
      </c>
      <c r="Q300" s="164">
        <f t="shared" si="56"/>
        <v>0.55000000000000004</v>
      </c>
      <c r="R300" s="108">
        <f t="shared" si="48"/>
        <v>5</v>
      </c>
      <c r="S300" s="108">
        <f t="shared" si="49"/>
        <v>5</v>
      </c>
      <c r="T300" s="108">
        <f t="shared" si="50"/>
        <v>3</v>
      </c>
      <c r="U300" s="108">
        <f t="shared" si="51"/>
        <v>5</v>
      </c>
      <c r="V300" s="108">
        <f t="shared" si="52"/>
        <v>5</v>
      </c>
      <c r="W300" s="26">
        <f t="shared" si="53"/>
        <v>23</v>
      </c>
      <c r="X300" s="162">
        <f t="shared" si="54"/>
        <v>4.6000000000000005</v>
      </c>
      <c r="Y300" s="160">
        <v>19</v>
      </c>
      <c r="Z300" s="112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3"/>
    </row>
    <row r="301" spans="1:44" s="111" customFormat="1" x14ac:dyDescent="0.3">
      <c r="A301" s="161">
        <v>295</v>
      </c>
      <c r="B301" s="140">
        <v>671495</v>
      </c>
      <c r="C301" s="141" t="s">
        <v>400</v>
      </c>
      <c r="D301" s="163">
        <v>6</v>
      </c>
      <c r="E301" s="163">
        <v>8</v>
      </c>
      <c r="F301" s="163">
        <v>6</v>
      </c>
      <c r="G301" s="163">
        <v>5</v>
      </c>
      <c r="H301" s="163">
        <v>6</v>
      </c>
      <c r="I301" s="163">
        <f t="shared" si="57"/>
        <v>31</v>
      </c>
      <c r="J301" s="163">
        <f t="shared" si="58"/>
        <v>4.6499999999999995</v>
      </c>
      <c r="K301" s="164">
        <v>3</v>
      </c>
      <c r="L301" s="164">
        <v>3.5</v>
      </c>
      <c r="M301" s="164">
        <v>4</v>
      </c>
      <c r="N301" s="164">
        <v>3.5</v>
      </c>
      <c r="O301" s="164">
        <v>4</v>
      </c>
      <c r="P301" s="164">
        <f t="shared" si="55"/>
        <v>18</v>
      </c>
      <c r="Q301" s="164">
        <f t="shared" si="56"/>
        <v>0.9</v>
      </c>
      <c r="R301" s="108">
        <f t="shared" si="48"/>
        <v>9</v>
      </c>
      <c r="S301" s="108">
        <f t="shared" si="49"/>
        <v>11.5</v>
      </c>
      <c r="T301" s="108">
        <f t="shared" si="50"/>
        <v>10</v>
      </c>
      <c r="U301" s="108">
        <f t="shared" si="51"/>
        <v>8.5</v>
      </c>
      <c r="V301" s="108">
        <f t="shared" si="52"/>
        <v>10</v>
      </c>
      <c r="W301" s="26">
        <f t="shared" si="53"/>
        <v>49</v>
      </c>
      <c r="X301" s="162">
        <f t="shared" si="54"/>
        <v>9.8000000000000007</v>
      </c>
      <c r="Y301" s="160">
        <v>33</v>
      </c>
      <c r="Z301" s="112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3"/>
    </row>
    <row r="302" spans="1:44" s="111" customFormat="1" x14ac:dyDescent="0.3">
      <c r="A302" s="161">
        <v>296</v>
      </c>
      <c r="B302" s="140">
        <v>671496</v>
      </c>
      <c r="C302" s="141" t="s">
        <v>401</v>
      </c>
      <c r="D302" s="163">
        <v>2</v>
      </c>
      <c r="E302" s="163">
        <v>3</v>
      </c>
      <c r="F302" s="163">
        <v>2</v>
      </c>
      <c r="G302" s="163">
        <v>0</v>
      </c>
      <c r="H302" s="163">
        <v>3</v>
      </c>
      <c r="I302" s="163">
        <f t="shared" si="57"/>
        <v>10</v>
      </c>
      <c r="J302" s="163">
        <f t="shared" si="58"/>
        <v>1.5</v>
      </c>
      <c r="K302" s="164">
        <v>2</v>
      </c>
      <c r="L302" s="164">
        <v>1</v>
      </c>
      <c r="M302" s="164">
        <v>2.5</v>
      </c>
      <c r="N302" s="164">
        <v>2</v>
      </c>
      <c r="O302" s="164">
        <v>3</v>
      </c>
      <c r="P302" s="164">
        <f t="shared" si="55"/>
        <v>10.5</v>
      </c>
      <c r="Q302" s="164">
        <f t="shared" si="56"/>
        <v>0.52500000000000002</v>
      </c>
      <c r="R302" s="108">
        <f t="shared" si="48"/>
        <v>4</v>
      </c>
      <c r="S302" s="108">
        <f t="shared" si="49"/>
        <v>4</v>
      </c>
      <c r="T302" s="108">
        <f t="shared" si="50"/>
        <v>4.5</v>
      </c>
      <c r="U302" s="108">
        <f t="shared" si="51"/>
        <v>2</v>
      </c>
      <c r="V302" s="108">
        <f t="shared" si="52"/>
        <v>6</v>
      </c>
      <c r="W302" s="26">
        <f t="shared" si="53"/>
        <v>20.5</v>
      </c>
      <c r="X302" s="162">
        <f t="shared" si="54"/>
        <v>4.1000000000000005</v>
      </c>
      <c r="Y302" s="160">
        <v>7</v>
      </c>
      <c r="Z302" s="112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3"/>
    </row>
    <row r="303" spans="1:44" s="111" customFormat="1" x14ac:dyDescent="0.3">
      <c r="A303" s="161">
        <v>297</v>
      </c>
      <c r="B303" s="140">
        <v>671497</v>
      </c>
      <c r="C303" s="141" t="s">
        <v>402</v>
      </c>
      <c r="D303" s="163">
        <v>5</v>
      </c>
      <c r="E303" s="163">
        <v>6</v>
      </c>
      <c r="F303" s="163">
        <v>5</v>
      </c>
      <c r="G303" s="163">
        <v>5.5</v>
      </c>
      <c r="H303" s="163">
        <v>6</v>
      </c>
      <c r="I303" s="163">
        <f t="shared" si="57"/>
        <v>27.5</v>
      </c>
      <c r="J303" s="163">
        <f t="shared" si="58"/>
        <v>4.125</v>
      </c>
      <c r="K303" s="164">
        <v>3</v>
      </c>
      <c r="L303" s="164">
        <v>3.5</v>
      </c>
      <c r="M303" s="164">
        <v>3</v>
      </c>
      <c r="N303" s="164">
        <v>4</v>
      </c>
      <c r="O303" s="164">
        <v>3.5</v>
      </c>
      <c r="P303" s="164">
        <f t="shared" si="55"/>
        <v>17</v>
      </c>
      <c r="Q303" s="164">
        <f t="shared" si="56"/>
        <v>0.85000000000000009</v>
      </c>
      <c r="R303" s="108">
        <f t="shared" si="48"/>
        <v>8</v>
      </c>
      <c r="S303" s="108">
        <f t="shared" si="49"/>
        <v>9.5</v>
      </c>
      <c r="T303" s="108">
        <f t="shared" si="50"/>
        <v>8</v>
      </c>
      <c r="U303" s="108">
        <f t="shared" si="51"/>
        <v>9.5</v>
      </c>
      <c r="V303" s="108">
        <f t="shared" si="52"/>
        <v>9.5</v>
      </c>
      <c r="W303" s="26">
        <f t="shared" si="53"/>
        <v>44.5</v>
      </c>
      <c r="X303" s="162">
        <f t="shared" si="54"/>
        <v>8.9</v>
      </c>
      <c r="Y303" s="160">
        <v>34</v>
      </c>
      <c r="Z303" s="112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3"/>
    </row>
    <row r="304" spans="1:44" s="111" customFormat="1" x14ac:dyDescent="0.3">
      <c r="A304" s="161">
        <v>298</v>
      </c>
      <c r="B304" s="140">
        <v>671498</v>
      </c>
      <c r="C304" s="141" t="s">
        <v>403</v>
      </c>
      <c r="D304" s="163">
        <v>2</v>
      </c>
      <c r="E304" s="163">
        <v>3</v>
      </c>
      <c r="F304" s="163">
        <v>2</v>
      </c>
      <c r="G304" s="163">
        <v>3</v>
      </c>
      <c r="H304" s="163">
        <v>3</v>
      </c>
      <c r="I304" s="163">
        <f t="shared" si="57"/>
        <v>13</v>
      </c>
      <c r="J304" s="163">
        <f t="shared" si="58"/>
        <v>1.95</v>
      </c>
      <c r="K304" s="164">
        <v>3</v>
      </c>
      <c r="L304" s="164">
        <v>2</v>
      </c>
      <c r="M304" s="164">
        <v>3</v>
      </c>
      <c r="N304" s="164">
        <v>4</v>
      </c>
      <c r="O304" s="164">
        <v>2</v>
      </c>
      <c r="P304" s="164">
        <f t="shared" si="55"/>
        <v>14</v>
      </c>
      <c r="Q304" s="164">
        <f t="shared" si="56"/>
        <v>0.70000000000000007</v>
      </c>
      <c r="R304" s="108">
        <f t="shared" si="48"/>
        <v>5</v>
      </c>
      <c r="S304" s="108">
        <f t="shared" si="49"/>
        <v>5</v>
      </c>
      <c r="T304" s="108">
        <f t="shared" si="50"/>
        <v>5</v>
      </c>
      <c r="U304" s="108">
        <f t="shared" si="51"/>
        <v>7</v>
      </c>
      <c r="V304" s="108">
        <f t="shared" si="52"/>
        <v>5</v>
      </c>
      <c r="W304" s="26">
        <f t="shared" si="53"/>
        <v>27</v>
      </c>
      <c r="X304" s="162">
        <f t="shared" si="54"/>
        <v>5.4</v>
      </c>
      <c r="Y304" s="160">
        <v>8</v>
      </c>
      <c r="Z304" s="112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3"/>
    </row>
    <row r="305" spans="1:44" s="111" customFormat="1" x14ac:dyDescent="0.3">
      <c r="A305" s="161">
        <v>299</v>
      </c>
      <c r="B305" s="140">
        <v>671499</v>
      </c>
      <c r="C305" s="141" t="s">
        <v>404</v>
      </c>
      <c r="D305" s="163">
        <v>9</v>
      </c>
      <c r="E305" s="163">
        <v>12</v>
      </c>
      <c r="F305" s="163">
        <v>13</v>
      </c>
      <c r="G305" s="163">
        <v>10</v>
      </c>
      <c r="H305" s="163">
        <v>14</v>
      </c>
      <c r="I305" s="163">
        <f t="shared" si="57"/>
        <v>58</v>
      </c>
      <c r="J305" s="163">
        <f t="shared" si="58"/>
        <v>8.6999999999999993</v>
      </c>
      <c r="K305" s="164">
        <v>4</v>
      </c>
      <c r="L305" s="164">
        <v>5</v>
      </c>
      <c r="M305" s="164">
        <v>4.5</v>
      </c>
      <c r="N305" s="164">
        <v>3</v>
      </c>
      <c r="O305" s="164">
        <v>4</v>
      </c>
      <c r="P305" s="164">
        <f t="shared" si="55"/>
        <v>20.5</v>
      </c>
      <c r="Q305" s="164">
        <f t="shared" si="56"/>
        <v>1.0250000000000001</v>
      </c>
      <c r="R305" s="108">
        <f t="shared" ref="R305:R358" si="59">D305+K305</f>
        <v>13</v>
      </c>
      <c r="S305" s="108">
        <f t="shared" ref="S305:S358" si="60">E305+L305</f>
        <v>17</v>
      </c>
      <c r="T305" s="108">
        <f t="shared" ref="T305:T358" si="61">F305+M305</f>
        <v>17.5</v>
      </c>
      <c r="U305" s="108">
        <f t="shared" ref="U305:U358" si="62">G305+N305</f>
        <v>13</v>
      </c>
      <c r="V305" s="108">
        <f t="shared" ref="V305:V358" si="63">H305+O305</f>
        <v>18</v>
      </c>
      <c r="W305" s="26">
        <f t="shared" si="53"/>
        <v>78.5</v>
      </c>
      <c r="X305" s="162">
        <f t="shared" si="54"/>
        <v>15.700000000000001</v>
      </c>
      <c r="Y305" s="160">
        <v>65</v>
      </c>
      <c r="Z305" s="112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3"/>
    </row>
    <row r="306" spans="1:44" s="111" customFormat="1" x14ac:dyDescent="0.3">
      <c r="A306" s="161">
        <v>300</v>
      </c>
      <c r="B306" s="140">
        <v>671500</v>
      </c>
      <c r="C306" s="141" t="s">
        <v>405</v>
      </c>
      <c r="D306" s="163">
        <v>12</v>
      </c>
      <c r="E306" s="163">
        <v>10</v>
      </c>
      <c r="F306" s="163">
        <v>8</v>
      </c>
      <c r="G306" s="163">
        <v>6</v>
      </c>
      <c r="H306" s="163">
        <v>8</v>
      </c>
      <c r="I306" s="163">
        <f t="shared" si="57"/>
        <v>44</v>
      </c>
      <c r="J306" s="163">
        <f t="shared" si="58"/>
        <v>6.6</v>
      </c>
      <c r="K306" s="164">
        <v>3</v>
      </c>
      <c r="L306" s="164">
        <v>4</v>
      </c>
      <c r="M306" s="164">
        <v>3.5</v>
      </c>
      <c r="N306" s="164">
        <v>3</v>
      </c>
      <c r="O306" s="164">
        <v>4</v>
      </c>
      <c r="P306" s="164">
        <f t="shared" si="55"/>
        <v>17.5</v>
      </c>
      <c r="Q306" s="164">
        <f t="shared" si="56"/>
        <v>0.875</v>
      </c>
      <c r="R306" s="108">
        <f t="shared" si="59"/>
        <v>15</v>
      </c>
      <c r="S306" s="108">
        <f t="shared" si="60"/>
        <v>14</v>
      </c>
      <c r="T306" s="108">
        <f t="shared" si="61"/>
        <v>11.5</v>
      </c>
      <c r="U306" s="108">
        <f t="shared" si="62"/>
        <v>9</v>
      </c>
      <c r="V306" s="108">
        <f t="shared" si="63"/>
        <v>12</v>
      </c>
      <c r="W306" s="26">
        <f t="shared" si="53"/>
        <v>61.5</v>
      </c>
      <c r="X306" s="162">
        <f t="shared" si="54"/>
        <v>12.3</v>
      </c>
      <c r="Y306" s="160">
        <v>42</v>
      </c>
      <c r="Z306" s="112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3"/>
    </row>
    <row r="307" spans="1:44" s="111" customFormat="1" x14ac:dyDescent="0.3">
      <c r="A307" s="161">
        <v>301</v>
      </c>
      <c r="B307" s="140">
        <v>671501</v>
      </c>
      <c r="C307" s="141" t="s">
        <v>406</v>
      </c>
      <c r="D307" s="163">
        <v>9</v>
      </c>
      <c r="E307" s="163">
        <v>8</v>
      </c>
      <c r="F307" s="163">
        <v>9</v>
      </c>
      <c r="G307" s="163">
        <v>8</v>
      </c>
      <c r="H307" s="163">
        <v>9</v>
      </c>
      <c r="I307" s="163">
        <f t="shared" si="57"/>
        <v>43</v>
      </c>
      <c r="J307" s="163">
        <f t="shared" si="58"/>
        <v>6.45</v>
      </c>
      <c r="K307" s="164">
        <v>4</v>
      </c>
      <c r="L307" s="164">
        <v>5</v>
      </c>
      <c r="M307" s="164">
        <v>4</v>
      </c>
      <c r="N307" s="164">
        <v>3.5</v>
      </c>
      <c r="O307" s="164">
        <v>2.5</v>
      </c>
      <c r="P307" s="164">
        <f t="shared" si="55"/>
        <v>19</v>
      </c>
      <c r="Q307" s="164">
        <f t="shared" si="56"/>
        <v>0.95000000000000007</v>
      </c>
      <c r="R307" s="108">
        <f t="shared" si="59"/>
        <v>13</v>
      </c>
      <c r="S307" s="108">
        <f t="shared" si="60"/>
        <v>13</v>
      </c>
      <c r="T307" s="108">
        <f t="shared" si="61"/>
        <v>13</v>
      </c>
      <c r="U307" s="108">
        <f t="shared" si="62"/>
        <v>11.5</v>
      </c>
      <c r="V307" s="108">
        <f t="shared" si="63"/>
        <v>11.5</v>
      </c>
      <c r="W307" s="26">
        <f t="shared" si="53"/>
        <v>62</v>
      </c>
      <c r="X307" s="162">
        <f t="shared" si="54"/>
        <v>12.4</v>
      </c>
      <c r="Y307" s="160">
        <v>36</v>
      </c>
      <c r="Z307" s="112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3"/>
    </row>
    <row r="308" spans="1:44" s="111" customFormat="1" x14ac:dyDescent="0.3">
      <c r="A308" s="161">
        <v>302</v>
      </c>
      <c r="B308" s="140">
        <v>671502</v>
      </c>
      <c r="C308" s="141" t="s">
        <v>407</v>
      </c>
      <c r="D308" s="163">
        <v>12</v>
      </c>
      <c r="E308" s="163">
        <v>13</v>
      </c>
      <c r="F308" s="163">
        <v>10</v>
      </c>
      <c r="G308" s="163">
        <v>12</v>
      </c>
      <c r="H308" s="163">
        <v>12</v>
      </c>
      <c r="I308" s="163">
        <f t="shared" si="57"/>
        <v>59</v>
      </c>
      <c r="J308" s="163">
        <f t="shared" si="58"/>
        <v>8.85</v>
      </c>
      <c r="K308" s="164">
        <v>5</v>
      </c>
      <c r="L308" s="164">
        <v>4</v>
      </c>
      <c r="M308" s="164">
        <v>5</v>
      </c>
      <c r="N308" s="164">
        <v>3.5</v>
      </c>
      <c r="O308" s="164">
        <v>4</v>
      </c>
      <c r="P308" s="164">
        <f t="shared" si="55"/>
        <v>21.5</v>
      </c>
      <c r="Q308" s="164">
        <f t="shared" si="56"/>
        <v>1.075</v>
      </c>
      <c r="R308" s="108">
        <f t="shared" si="59"/>
        <v>17</v>
      </c>
      <c r="S308" s="108">
        <f t="shared" si="60"/>
        <v>17</v>
      </c>
      <c r="T308" s="108">
        <f t="shared" si="61"/>
        <v>15</v>
      </c>
      <c r="U308" s="108">
        <f t="shared" si="62"/>
        <v>15.5</v>
      </c>
      <c r="V308" s="108">
        <f t="shared" si="63"/>
        <v>16</v>
      </c>
      <c r="W308" s="26">
        <f t="shared" si="53"/>
        <v>80.5</v>
      </c>
      <c r="X308" s="162">
        <f t="shared" si="54"/>
        <v>16.100000000000001</v>
      </c>
      <c r="Y308" s="160">
        <v>46</v>
      </c>
      <c r="Z308" s="112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3"/>
    </row>
    <row r="309" spans="1:44" s="111" customFormat="1" x14ac:dyDescent="0.3">
      <c r="A309" s="161">
        <v>303</v>
      </c>
      <c r="B309" s="140">
        <v>671503</v>
      </c>
      <c r="C309" s="141" t="s">
        <v>408</v>
      </c>
      <c r="D309" s="163">
        <v>2</v>
      </c>
      <c r="E309" s="163">
        <v>3</v>
      </c>
      <c r="F309" s="163">
        <v>2</v>
      </c>
      <c r="G309" s="163">
        <v>2</v>
      </c>
      <c r="H309" s="163">
        <v>3</v>
      </c>
      <c r="I309" s="163">
        <f t="shared" si="57"/>
        <v>12</v>
      </c>
      <c r="J309" s="163">
        <f t="shared" si="58"/>
        <v>1.7999999999999998</v>
      </c>
      <c r="K309" s="164">
        <v>3</v>
      </c>
      <c r="L309" s="164">
        <v>2.5</v>
      </c>
      <c r="M309" s="164">
        <v>3</v>
      </c>
      <c r="N309" s="164">
        <v>4</v>
      </c>
      <c r="O309" s="164">
        <v>3</v>
      </c>
      <c r="P309" s="164">
        <f t="shared" si="55"/>
        <v>15.5</v>
      </c>
      <c r="Q309" s="164">
        <f t="shared" si="56"/>
        <v>0.77500000000000002</v>
      </c>
      <c r="R309" s="108">
        <f t="shared" si="59"/>
        <v>5</v>
      </c>
      <c r="S309" s="108">
        <f t="shared" si="60"/>
        <v>5.5</v>
      </c>
      <c r="T309" s="108">
        <f t="shared" si="61"/>
        <v>5</v>
      </c>
      <c r="U309" s="108">
        <f t="shared" si="62"/>
        <v>6</v>
      </c>
      <c r="V309" s="108">
        <f t="shared" si="63"/>
        <v>6</v>
      </c>
      <c r="W309" s="26">
        <f t="shared" si="53"/>
        <v>27.5</v>
      </c>
      <c r="X309" s="162">
        <f t="shared" si="54"/>
        <v>5.5</v>
      </c>
      <c r="Y309" s="160">
        <v>6</v>
      </c>
      <c r="Z309" s="112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3"/>
    </row>
    <row r="310" spans="1:44" s="111" customFormat="1" x14ac:dyDescent="0.3">
      <c r="A310" s="161">
        <v>304</v>
      </c>
      <c r="B310" s="140">
        <v>671504</v>
      </c>
      <c r="C310" s="141" t="s">
        <v>409</v>
      </c>
      <c r="D310" s="163">
        <v>8</v>
      </c>
      <c r="E310" s="163">
        <v>8</v>
      </c>
      <c r="F310" s="163">
        <v>6</v>
      </c>
      <c r="G310" s="163">
        <v>8</v>
      </c>
      <c r="H310" s="163">
        <v>6</v>
      </c>
      <c r="I310" s="163">
        <f t="shared" si="57"/>
        <v>36</v>
      </c>
      <c r="J310" s="163">
        <f t="shared" si="58"/>
        <v>5.3999999999999995</v>
      </c>
      <c r="K310" s="164">
        <v>4</v>
      </c>
      <c r="L310" s="164">
        <v>4.2</v>
      </c>
      <c r="M310" s="164">
        <v>3</v>
      </c>
      <c r="N310" s="164">
        <v>2.5</v>
      </c>
      <c r="O310" s="164">
        <v>3</v>
      </c>
      <c r="P310" s="164">
        <f t="shared" si="55"/>
        <v>16.7</v>
      </c>
      <c r="Q310" s="164">
        <f t="shared" si="56"/>
        <v>0.83499999999999996</v>
      </c>
      <c r="R310" s="108">
        <f t="shared" si="59"/>
        <v>12</v>
      </c>
      <c r="S310" s="108">
        <f t="shared" si="60"/>
        <v>12.2</v>
      </c>
      <c r="T310" s="108">
        <f t="shared" si="61"/>
        <v>9</v>
      </c>
      <c r="U310" s="108">
        <f t="shared" si="62"/>
        <v>10.5</v>
      </c>
      <c r="V310" s="108">
        <f t="shared" si="63"/>
        <v>9</v>
      </c>
      <c r="W310" s="26">
        <f t="shared" si="53"/>
        <v>52.7</v>
      </c>
      <c r="X310" s="162">
        <f t="shared" si="54"/>
        <v>10.540000000000001</v>
      </c>
      <c r="Y310" s="160">
        <v>29</v>
      </c>
      <c r="Z310" s="112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3"/>
    </row>
    <row r="311" spans="1:44" s="111" customFormat="1" x14ac:dyDescent="0.3">
      <c r="A311" s="161">
        <v>305</v>
      </c>
      <c r="B311" s="140">
        <v>671505</v>
      </c>
      <c r="C311" s="141" t="s">
        <v>410</v>
      </c>
      <c r="D311" s="163"/>
      <c r="E311" s="163"/>
      <c r="F311" s="163"/>
      <c r="G311" s="163"/>
      <c r="H311" s="163"/>
      <c r="I311" s="163">
        <f t="shared" si="57"/>
        <v>0</v>
      </c>
      <c r="J311" s="163">
        <f t="shared" si="58"/>
        <v>0</v>
      </c>
      <c r="K311" s="164"/>
      <c r="L311" s="164"/>
      <c r="M311" s="164"/>
      <c r="N311" s="164"/>
      <c r="O311" s="164"/>
      <c r="P311" s="164">
        <f t="shared" si="55"/>
        <v>0</v>
      </c>
      <c r="Q311" s="164">
        <f t="shared" si="56"/>
        <v>0</v>
      </c>
      <c r="R311" s="108">
        <f t="shared" si="59"/>
        <v>0</v>
      </c>
      <c r="S311" s="108">
        <f t="shared" si="60"/>
        <v>0</v>
      </c>
      <c r="T311" s="108">
        <f t="shared" si="61"/>
        <v>0</v>
      </c>
      <c r="U311" s="108">
        <f t="shared" si="62"/>
        <v>0</v>
      </c>
      <c r="V311" s="108">
        <f t="shared" si="63"/>
        <v>0</v>
      </c>
      <c r="W311" s="26">
        <f t="shared" si="53"/>
        <v>0</v>
      </c>
      <c r="X311" s="162">
        <f t="shared" si="54"/>
        <v>0</v>
      </c>
      <c r="Y311" s="160" t="s">
        <v>105</v>
      </c>
      <c r="Z311" s="112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3"/>
    </row>
    <row r="312" spans="1:44" s="111" customFormat="1" x14ac:dyDescent="0.3">
      <c r="A312" s="161">
        <v>306</v>
      </c>
      <c r="B312" s="140">
        <v>671506</v>
      </c>
      <c r="C312" s="141" t="s">
        <v>411</v>
      </c>
      <c r="D312" s="163">
        <v>6</v>
      </c>
      <c r="E312" s="163">
        <v>5</v>
      </c>
      <c r="F312" s="163">
        <v>6</v>
      </c>
      <c r="G312" s="163">
        <v>6</v>
      </c>
      <c r="H312" s="163">
        <v>5</v>
      </c>
      <c r="I312" s="163">
        <f t="shared" si="57"/>
        <v>28</v>
      </c>
      <c r="J312" s="163">
        <f t="shared" si="58"/>
        <v>4.2</v>
      </c>
      <c r="K312" s="164">
        <v>3.5</v>
      </c>
      <c r="L312" s="164">
        <v>4</v>
      </c>
      <c r="M312" s="164">
        <v>3</v>
      </c>
      <c r="N312" s="164">
        <v>2.5</v>
      </c>
      <c r="O312" s="164">
        <v>4</v>
      </c>
      <c r="P312" s="164">
        <f t="shared" si="55"/>
        <v>17</v>
      </c>
      <c r="Q312" s="164">
        <f t="shared" si="56"/>
        <v>0.85000000000000009</v>
      </c>
      <c r="R312" s="108">
        <f t="shared" si="59"/>
        <v>9.5</v>
      </c>
      <c r="S312" s="108">
        <f t="shared" si="60"/>
        <v>9</v>
      </c>
      <c r="T312" s="108">
        <f t="shared" si="61"/>
        <v>9</v>
      </c>
      <c r="U312" s="108">
        <f t="shared" si="62"/>
        <v>8.5</v>
      </c>
      <c r="V312" s="108">
        <f t="shared" si="63"/>
        <v>9</v>
      </c>
      <c r="W312" s="26">
        <f t="shared" si="53"/>
        <v>45</v>
      </c>
      <c r="X312" s="162">
        <f t="shared" si="54"/>
        <v>9</v>
      </c>
      <c r="Y312" s="160">
        <v>26</v>
      </c>
      <c r="Z312" s="112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3"/>
    </row>
    <row r="313" spans="1:44" s="111" customFormat="1" x14ac:dyDescent="0.3">
      <c r="A313" s="161">
        <v>307</v>
      </c>
      <c r="B313" s="140">
        <v>671507</v>
      </c>
      <c r="C313" s="141" t="s">
        <v>412</v>
      </c>
      <c r="D313" s="163">
        <v>5</v>
      </c>
      <c r="E313" s="163">
        <v>5</v>
      </c>
      <c r="F313" s="163">
        <v>5</v>
      </c>
      <c r="G313" s="163">
        <v>5</v>
      </c>
      <c r="H313" s="163">
        <v>4</v>
      </c>
      <c r="I313" s="163">
        <f t="shared" si="57"/>
        <v>24</v>
      </c>
      <c r="J313" s="163">
        <f t="shared" si="58"/>
        <v>3.5999999999999996</v>
      </c>
      <c r="K313" s="164">
        <v>4</v>
      </c>
      <c r="L313" s="164">
        <v>3</v>
      </c>
      <c r="M313" s="164">
        <v>2.5</v>
      </c>
      <c r="N313" s="164">
        <v>4</v>
      </c>
      <c r="O313" s="164">
        <v>3</v>
      </c>
      <c r="P313" s="164">
        <f t="shared" si="55"/>
        <v>16.5</v>
      </c>
      <c r="Q313" s="164">
        <f t="shared" si="56"/>
        <v>0.82500000000000007</v>
      </c>
      <c r="R313" s="108">
        <f t="shared" si="59"/>
        <v>9</v>
      </c>
      <c r="S313" s="108">
        <f t="shared" si="60"/>
        <v>8</v>
      </c>
      <c r="T313" s="108">
        <f t="shared" si="61"/>
        <v>7.5</v>
      </c>
      <c r="U313" s="108">
        <f t="shared" si="62"/>
        <v>9</v>
      </c>
      <c r="V313" s="108">
        <f t="shared" si="63"/>
        <v>7</v>
      </c>
      <c r="W313" s="26">
        <f t="shared" si="53"/>
        <v>40.5</v>
      </c>
      <c r="X313" s="162">
        <f t="shared" si="54"/>
        <v>8.1</v>
      </c>
      <c r="Y313" s="160">
        <v>25</v>
      </c>
      <c r="Z313" s="112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3"/>
    </row>
    <row r="314" spans="1:44" s="111" customFormat="1" x14ac:dyDescent="0.3">
      <c r="A314" s="161">
        <v>308</v>
      </c>
      <c r="B314" s="140">
        <v>671508</v>
      </c>
      <c r="C314" s="141" t="s">
        <v>413</v>
      </c>
      <c r="D314" s="163">
        <v>6</v>
      </c>
      <c r="E314" s="163">
        <v>5</v>
      </c>
      <c r="F314" s="163">
        <v>6</v>
      </c>
      <c r="G314" s="163">
        <v>5</v>
      </c>
      <c r="H314" s="163">
        <v>6</v>
      </c>
      <c r="I314" s="163">
        <f t="shared" si="57"/>
        <v>28</v>
      </c>
      <c r="J314" s="163">
        <f t="shared" si="58"/>
        <v>4.2</v>
      </c>
      <c r="K314" s="164">
        <v>2.5</v>
      </c>
      <c r="L314" s="164">
        <v>3</v>
      </c>
      <c r="M314" s="164">
        <v>4</v>
      </c>
      <c r="N314" s="164">
        <v>3</v>
      </c>
      <c r="O314" s="164">
        <v>4</v>
      </c>
      <c r="P314" s="164">
        <f t="shared" si="55"/>
        <v>16.5</v>
      </c>
      <c r="Q314" s="164">
        <f t="shared" si="56"/>
        <v>0.82500000000000007</v>
      </c>
      <c r="R314" s="108">
        <f t="shared" si="59"/>
        <v>8.5</v>
      </c>
      <c r="S314" s="108">
        <f t="shared" si="60"/>
        <v>8</v>
      </c>
      <c r="T314" s="108">
        <f t="shared" si="61"/>
        <v>10</v>
      </c>
      <c r="U314" s="108">
        <f t="shared" si="62"/>
        <v>8</v>
      </c>
      <c r="V314" s="108">
        <f t="shared" si="63"/>
        <v>10</v>
      </c>
      <c r="W314" s="26">
        <f t="shared" si="53"/>
        <v>44.5</v>
      </c>
      <c r="X314" s="162">
        <f t="shared" si="54"/>
        <v>8.9</v>
      </c>
      <c r="Y314" s="160">
        <v>35</v>
      </c>
      <c r="Z314" s="112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3"/>
    </row>
    <row r="315" spans="1:44" s="111" customFormat="1" x14ac:dyDescent="0.3">
      <c r="A315" s="161">
        <v>309</v>
      </c>
      <c r="B315" s="140">
        <v>671509</v>
      </c>
      <c r="C315" s="141" t="s">
        <v>414</v>
      </c>
      <c r="D315" s="163">
        <v>4</v>
      </c>
      <c r="E315" s="163">
        <v>6</v>
      </c>
      <c r="F315" s="163">
        <v>5</v>
      </c>
      <c r="G315" s="163">
        <v>8</v>
      </c>
      <c r="H315" s="163">
        <v>6</v>
      </c>
      <c r="I315" s="163">
        <f t="shared" si="57"/>
        <v>29</v>
      </c>
      <c r="J315" s="163">
        <f t="shared" si="58"/>
        <v>4.3499999999999996</v>
      </c>
      <c r="K315" s="164">
        <v>3.5</v>
      </c>
      <c r="L315" s="164">
        <v>4</v>
      </c>
      <c r="M315" s="164">
        <v>3.5</v>
      </c>
      <c r="N315" s="164">
        <v>4</v>
      </c>
      <c r="O315" s="164">
        <v>2.5</v>
      </c>
      <c r="P315" s="164">
        <f t="shared" si="55"/>
        <v>17.5</v>
      </c>
      <c r="Q315" s="164">
        <f t="shared" si="56"/>
        <v>0.875</v>
      </c>
      <c r="R315" s="108">
        <f t="shared" si="59"/>
        <v>7.5</v>
      </c>
      <c r="S315" s="108">
        <f t="shared" si="60"/>
        <v>10</v>
      </c>
      <c r="T315" s="108">
        <f t="shared" si="61"/>
        <v>8.5</v>
      </c>
      <c r="U315" s="108">
        <f t="shared" si="62"/>
        <v>12</v>
      </c>
      <c r="V315" s="108">
        <f t="shared" si="63"/>
        <v>8.5</v>
      </c>
      <c r="W315" s="26">
        <f t="shared" si="53"/>
        <v>46.5</v>
      </c>
      <c r="X315" s="162">
        <f t="shared" si="54"/>
        <v>9.3000000000000007</v>
      </c>
      <c r="Y315" s="160">
        <v>25</v>
      </c>
      <c r="Z315" s="112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3"/>
    </row>
    <row r="316" spans="1:44" s="111" customFormat="1" x14ac:dyDescent="0.3">
      <c r="A316" s="161">
        <v>310</v>
      </c>
      <c r="B316" s="140">
        <v>671510</v>
      </c>
      <c r="C316" s="141" t="s">
        <v>415</v>
      </c>
      <c r="D316" s="163">
        <v>4</v>
      </c>
      <c r="E316" s="163">
        <v>5</v>
      </c>
      <c r="F316" s="163">
        <v>6</v>
      </c>
      <c r="G316" s="163">
        <v>5</v>
      </c>
      <c r="H316" s="163">
        <v>6</v>
      </c>
      <c r="I316" s="163">
        <f t="shared" si="57"/>
        <v>26</v>
      </c>
      <c r="J316" s="163">
        <f t="shared" si="58"/>
        <v>3.9</v>
      </c>
      <c r="K316" s="164">
        <v>3.5</v>
      </c>
      <c r="L316" s="164">
        <v>4</v>
      </c>
      <c r="M316" s="164">
        <v>2.5</v>
      </c>
      <c r="N316" s="164">
        <v>3</v>
      </c>
      <c r="O316" s="164">
        <v>4.5</v>
      </c>
      <c r="P316" s="164">
        <f t="shared" si="55"/>
        <v>17.5</v>
      </c>
      <c r="Q316" s="164">
        <f t="shared" si="56"/>
        <v>0.875</v>
      </c>
      <c r="R316" s="108">
        <f t="shared" si="59"/>
        <v>7.5</v>
      </c>
      <c r="S316" s="108">
        <f t="shared" si="60"/>
        <v>9</v>
      </c>
      <c r="T316" s="108">
        <f t="shared" si="61"/>
        <v>8.5</v>
      </c>
      <c r="U316" s="108">
        <f t="shared" si="62"/>
        <v>8</v>
      </c>
      <c r="V316" s="108">
        <f t="shared" si="63"/>
        <v>10.5</v>
      </c>
      <c r="W316" s="26">
        <f t="shared" si="53"/>
        <v>43.5</v>
      </c>
      <c r="X316" s="162">
        <f t="shared" si="54"/>
        <v>8.7000000000000011</v>
      </c>
      <c r="Y316" s="160">
        <v>23</v>
      </c>
      <c r="Z316" s="112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3"/>
    </row>
    <row r="317" spans="1:44" s="111" customFormat="1" x14ac:dyDescent="0.3">
      <c r="A317" s="161">
        <v>311</v>
      </c>
      <c r="B317" s="140">
        <v>671511</v>
      </c>
      <c r="C317" s="141" t="s">
        <v>416</v>
      </c>
      <c r="D317" s="163">
        <v>4</v>
      </c>
      <c r="E317" s="163">
        <v>5</v>
      </c>
      <c r="F317" s="163">
        <v>3</v>
      </c>
      <c r="G317" s="163">
        <v>5</v>
      </c>
      <c r="H317" s="163">
        <v>6</v>
      </c>
      <c r="I317" s="163">
        <f t="shared" si="57"/>
        <v>23</v>
      </c>
      <c r="J317" s="163">
        <f t="shared" si="58"/>
        <v>3.4499999999999997</v>
      </c>
      <c r="K317" s="164">
        <v>3</v>
      </c>
      <c r="L317" s="164">
        <v>2.5</v>
      </c>
      <c r="M317" s="164">
        <v>4</v>
      </c>
      <c r="N317" s="164">
        <v>3.5</v>
      </c>
      <c r="O317" s="164">
        <v>3</v>
      </c>
      <c r="P317" s="164">
        <f t="shared" si="55"/>
        <v>16</v>
      </c>
      <c r="Q317" s="164">
        <f t="shared" si="56"/>
        <v>0.8</v>
      </c>
      <c r="R317" s="108">
        <f t="shared" si="59"/>
        <v>7</v>
      </c>
      <c r="S317" s="108">
        <f t="shared" si="60"/>
        <v>7.5</v>
      </c>
      <c r="T317" s="108">
        <f t="shared" si="61"/>
        <v>7</v>
      </c>
      <c r="U317" s="108">
        <f t="shared" si="62"/>
        <v>8.5</v>
      </c>
      <c r="V317" s="108">
        <f t="shared" si="63"/>
        <v>9</v>
      </c>
      <c r="W317" s="26">
        <f t="shared" si="53"/>
        <v>39</v>
      </c>
      <c r="X317" s="162">
        <f t="shared" si="54"/>
        <v>7.8000000000000007</v>
      </c>
      <c r="Y317" s="160">
        <v>24</v>
      </c>
      <c r="Z317" s="112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3"/>
    </row>
    <row r="318" spans="1:44" s="111" customFormat="1" x14ac:dyDescent="0.3">
      <c r="A318" s="161">
        <v>312</v>
      </c>
      <c r="B318" s="140">
        <v>671512</v>
      </c>
      <c r="C318" s="141" t="s">
        <v>417</v>
      </c>
      <c r="D318" s="163">
        <v>6</v>
      </c>
      <c r="E318" s="163">
        <v>8</v>
      </c>
      <c r="F318" s="163">
        <v>6</v>
      </c>
      <c r="G318" s="163">
        <v>8</v>
      </c>
      <c r="H318" s="163">
        <v>8</v>
      </c>
      <c r="I318" s="163">
        <f t="shared" si="57"/>
        <v>36</v>
      </c>
      <c r="J318" s="163">
        <f t="shared" si="58"/>
        <v>5.3999999999999995</v>
      </c>
      <c r="K318" s="164">
        <v>4</v>
      </c>
      <c r="L318" s="164">
        <v>2.5</v>
      </c>
      <c r="M318" s="164">
        <v>2</v>
      </c>
      <c r="N318" s="164">
        <v>4</v>
      </c>
      <c r="O318" s="164">
        <v>3</v>
      </c>
      <c r="P318" s="164">
        <f t="shared" si="55"/>
        <v>15.5</v>
      </c>
      <c r="Q318" s="164">
        <f t="shared" si="56"/>
        <v>0.77500000000000002</v>
      </c>
      <c r="R318" s="108">
        <f t="shared" si="59"/>
        <v>10</v>
      </c>
      <c r="S318" s="108">
        <f t="shared" si="60"/>
        <v>10.5</v>
      </c>
      <c r="T318" s="108">
        <f t="shared" si="61"/>
        <v>8</v>
      </c>
      <c r="U318" s="108">
        <f t="shared" si="62"/>
        <v>12</v>
      </c>
      <c r="V318" s="108">
        <f t="shared" si="63"/>
        <v>11</v>
      </c>
      <c r="W318" s="26">
        <f t="shared" si="53"/>
        <v>51.5</v>
      </c>
      <c r="X318" s="162">
        <f t="shared" si="54"/>
        <v>10.3</v>
      </c>
      <c r="Y318" s="160">
        <v>40</v>
      </c>
      <c r="Z318" s="112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3"/>
    </row>
    <row r="319" spans="1:44" s="111" customFormat="1" x14ac:dyDescent="0.3">
      <c r="A319" s="161">
        <v>313</v>
      </c>
      <c r="B319" s="140">
        <v>671513</v>
      </c>
      <c r="C319" s="141" t="s">
        <v>418</v>
      </c>
      <c r="D319" s="163">
        <v>6</v>
      </c>
      <c r="E319" s="163">
        <v>8</v>
      </c>
      <c r="F319" s="163">
        <v>6</v>
      </c>
      <c r="G319" s="163">
        <v>8</v>
      </c>
      <c r="H319" s="163">
        <v>9</v>
      </c>
      <c r="I319" s="163">
        <f t="shared" si="57"/>
        <v>37</v>
      </c>
      <c r="J319" s="163">
        <f t="shared" si="58"/>
        <v>5.55</v>
      </c>
      <c r="K319" s="164">
        <v>3</v>
      </c>
      <c r="L319" s="164">
        <v>2.5</v>
      </c>
      <c r="M319" s="164">
        <v>3</v>
      </c>
      <c r="N319" s="164">
        <v>3</v>
      </c>
      <c r="O319" s="164">
        <v>4</v>
      </c>
      <c r="P319" s="164">
        <f t="shared" si="55"/>
        <v>15.5</v>
      </c>
      <c r="Q319" s="164">
        <f t="shared" si="56"/>
        <v>0.77500000000000002</v>
      </c>
      <c r="R319" s="108">
        <f t="shared" si="59"/>
        <v>9</v>
      </c>
      <c r="S319" s="108">
        <f t="shared" si="60"/>
        <v>10.5</v>
      </c>
      <c r="T319" s="108">
        <f t="shared" si="61"/>
        <v>9</v>
      </c>
      <c r="U319" s="108">
        <f t="shared" si="62"/>
        <v>11</v>
      </c>
      <c r="V319" s="108">
        <f t="shared" si="63"/>
        <v>13</v>
      </c>
      <c r="W319" s="26">
        <f t="shared" si="53"/>
        <v>52.5</v>
      </c>
      <c r="X319" s="162">
        <f t="shared" si="54"/>
        <v>10.5</v>
      </c>
      <c r="Y319" s="160">
        <v>29</v>
      </c>
      <c r="Z319" s="112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3"/>
    </row>
    <row r="320" spans="1:44" s="111" customFormat="1" x14ac:dyDescent="0.3">
      <c r="A320" s="161">
        <v>314</v>
      </c>
      <c r="B320" s="140">
        <v>671514</v>
      </c>
      <c r="C320" s="141" t="s">
        <v>419</v>
      </c>
      <c r="D320" s="163">
        <v>8</v>
      </c>
      <c r="E320" s="163">
        <v>9</v>
      </c>
      <c r="F320" s="163">
        <v>8</v>
      </c>
      <c r="G320" s="163">
        <v>9</v>
      </c>
      <c r="H320" s="163">
        <v>8</v>
      </c>
      <c r="I320" s="163">
        <f t="shared" si="57"/>
        <v>42</v>
      </c>
      <c r="J320" s="163">
        <f t="shared" si="58"/>
        <v>6.3</v>
      </c>
      <c r="K320" s="164">
        <v>4</v>
      </c>
      <c r="L320" s="164">
        <v>5</v>
      </c>
      <c r="M320" s="164">
        <v>4.5</v>
      </c>
      <c r="N320" s="164">
        <v>5</v>
      </c>
      <c r="O320" s="164">
        <v>4.5</v>
      </c>
      <c r="P320" s="164">
        <f t="shared" si="55"/>
        <v>23</v>
      </c>
      <c r="Q320" s="164">
        <f t="shared" si="56"/>
        <v>1.1500000000000001</v>
      </c>
      <c r="R320" s="108">
        <f t="shared" si="59"/>
        <v>12</v>
      </c>
      <c r="S320" s="108">
        <f t="shared" si="60"/>
        <v>14</v>
      </c>
      <c r="T320" s="108">
        <f t="shared" si="61"/>
        <v>12.5</v>
      </c>
      <c r="U320" s="108">
        <f t="shared" si="62"/>
        <v>14</v>
      </c>
      <c r="V320" s="108">
        <f t="shared" si="63"/>
        <v>12.5</v>
      </c>
      <c r="W320" s="26">
        <f t="shared" si="53"/>
        <v>65</v>
      </c>
      <c r="X320" s="162">
        <f t="shared" si="54"/>
        <v>13</v>
      </c>
      <c r="Y320" s="160">
        <v>46</v>
      </c>
      <c r="Z320" s="112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3"/>
    </row>
    <row r="321" spans="1:44" s="111" customFormat="1" x14ac:dyDescent="0.3">
      <c r="A321" s="161">
        <v>315</v>
      </c>
      <c r="B321" s="140">
        <v>671515</v>
      </c>
      <c r="C321" s="141" t="s">
        <v>420</v>
      </c>
      <c r="D321" s="163"/>
      <c r="E321" s="163"/>
      <c r="F321" s="163"/>
      <c r="G321" s="163"/>
      <c r="H321" s="163"/>
      <c r="I321" s="163">
        <f t="shared" si="57"/>
        <v>0</v>
      </c>
      <c r="J321" s="163">
        <f t="shared" si="58"/>
        <v>0</v>
      </c>
      <c r="K321" s="164"/>
      <c r="L321" s="164"/>
      <c r="M321" s="164"/>
      <c r="N321" s="164"/>
      <c r="O321" s="164"/>
      <c r="P321" s="164">
        <f t="shared" si="55"/>
        <v>0</v>
      </c>
      <c r="Q321" s="164">
        <f t="shared" si="56"/>
        <v>0</v>
      </c>
      <c r="R321" s="108">
        <f t="shared" si="59"/>
        <v>0</v>
      </c>
      <c r="S321" s="108">
        <f t="shared" si="60"/>
        <v>0</v>
      </c>
      <c r="T321" s="108">
        <f t="shared" si="61"/>
        <v>0</v>
      </c>
      <c r="U321" s="108">
        <f t="shared" si="62"/>
        <v>0</v>
      </c>
      <c r="V321" s="108">
        <f t="shared" si="63"/>
        <v>0</v>
      </c>
      <c r="W321" s="26">
        <f t="shared" si="53"/>
        <v>0</v>
      </c>
      <c r="X321" s="162">
        <f t="shared" si="54"/>
        <v>0</v>
      </c>
      <c r="Y321" s="160" t="s">
        <v>105</v>
      </c>
      <c r="Z321" s="112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3"/>
    </row>
    <row r="322" spans="1:44" s="111" customFormat="1" x14ac:dyDescent="0.3">
      <c r="A322" s="161">
        <v>316</v>
      </c>
      <c r="B322" s="140">
        <v>671516</v>
      </c>
      <c r="C322" s="141" t="s">
        <v>421</v>
      </c>
      <c r="D322" s="163">
        <v>5</v>
      </c>
      <c r="E322" s="163">
        <v>5.5</v>
      </c>
      <c r="F322" s="163">
        <v>4.5</v>
      </c>
      <c r="G322" s="163">
        <v>3</v>
      </c>
      <c r="H322" s="163">
        <v>5</v>
      </c>
      <c r="I322" s="163">
        <f t="shared" si="57"/>
        <v>23</v>
      </c>
      <c r="J322" s="163">
        <f t="shared" si="58"/>
        <v>3.4499999999999997</v>
      </c>
      <c r="K322" s="164">
        <v>3</v>
      </c>
      <c r="L322" s="164">
        <v>2</v>
      </c>
      <c r="M322" s="164">
        <v>3</v>
      </c>
      <c r="N322" s="164">
        <v>4</v>
      </c>
      <c r="O322" s="164">
        <v>3</v>
      </c>
      <c r="P322" s="164">
        <f t="shared" si="55"/>
        <v>15</v>
      </c>
      <c r="Q322" s="164">
        <f t="shared" si="56"/>
        <v>0.75</v>
      </c>
      <c r="R322" s="108">
        <f t="shared" si="59"/>
        <v>8</v>
      </c>
      <c r="S322" s="108">
        <f t="shared" si="60"/>
        <v>7.5</v>
      </c>
      <c r="T322" s="108">
        <f t="shared" si="61"/>
        <v>7.5</v>
      </c>
      <c r="U322" s="108">
        <f t="shared" si="62"/>
        <v>7</v>
      </c>
      <c r="V322" s="108">
        <f t="shared" si="63"/>
        <v>8</v>
      </c>
      <c r="W322" s="26">
        <f t="shared" si="53"/>
        <v>38</v>
      </c>
      <c r="X322" s="162">
        <f t="shared" si="54"/>
        <v>7.6000000000000005</v>
      </c>
      <c r="Y322" s="160">
        <v>33</v>
      </c>
      <c r="Z322" s="112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3"/>
    </row>
    <row r="323" spans="1:44" s="111" customFormat="1" x14ac:dyDescent="0.3">
      <c r="A323" s="161">
        <v>317</v>
      </c>
      <c r="B323" s="140">
        <v>671517</v>
      </c>
      <c r="C323" s="141" t="s">
        <v>422</v>
      </c>
      <c r="D323" s="163">
        <v>9</v>
      </c>
      <c r="E323" s="163">
        <v>6</v>
      </c>
      <c r="F323" s="163">
        <v>8</v>
      </c>
      <c r="G323" s="163">
        <v>9</v>
      </c>
      <c r="H323" s="163">
        <v>8</v>
      </c>
      <c r="I323" s="163">
        <f t="shared" si="57"/>
        <v>40</v>
      </c>
      <c r="J323" s="163">
        <f t="shared" si="58"/>
        <v>6</v>
      </c>
      <c r="K323" s="164">
        <v>4</v>
      </c>
      <c r="L323" s="164">
        <v>5</v>
      </c>
      <c r="M323" s="164">
        <v>2.5</v>
      </c>
      <c r="N323" s="164">
        <v>5</v>
      </c>
      <c r="O323" s="164">
        <v>4</v>
      </c>
      <c r="P323" s="164">
        <f t="shared" si="55"/>
        <v>20.5</v>
      </c>
      <c r="Q323" s="164">
        <f t="shared" si="56"/>
        <v>1.0250000000000001</v>
      </c>
      <c r="R323" s="108">
        <f t="shared" si="59"/>
        <v>13</v>
      </c>
      <c r="S323" s="108">
        <f t="shared" si="60"/>
        <v>11</v>
      </c>
      <c r="T323" s="108">
        <f t="shared" si="61"/>
        <v>10.5</v>
      </c>
      <c r="U323" s="108">
        <f t="shared" si="62"/>
        <v>14</v>
      </c>
      <c r="V323" s="108">
        <f t="shared" si="63"/>
        <v>12</v>
      </c>
      <c r="W323" s="26">
        <f t="shared" si="53"/>
        <v>60.5</v>
      </c>
      <c r="X323" s="162">
        <f t="shared" si="54"/>
        <v>12.100000000000001</v>
      </c>
      <c r="Y323" s="160">
        <v>41</v>
      </c>
      <c r="Z323" s="112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3"/>
    </row>
    <row r="324" spans="1:44" s="111" customFormat="1" x14ac:dyDescent="0.3">
      <c r="A324" s="161">
        <v>318</v>
      </c>
      <c r="B324" s="140">
        <v>671518</v>
      </c>
      <c r="C324" s="141" t="s">
        <v>423</v>
      </c>
      <c r="D324" s="163">
        <v>5</v>
      </c>
      <c r="E324" s="163">
        <v>5.5</v>
      </c>
      <c r="F324" s="163">
        <v>5</v>
      </c>
      <c r="G324" s="163">
        <v>4</v>
      </c>
      <c r="H324" s="163">
        <v>5</v>
      </c>
      <c r="I324" s="163">
        <f t="shared" si="57"/>
        <v>24.5</v>
      </c>
      <c r="J324" s="163">
        <f t="shared" si="58"/>
        <v>3.6749999999999998</v>
      </c>
      <c r="K324" s="164">
        <v>2</v>
      </c>
      <c r="L324" s="164">
        <v>1.5</v>
      </c>
      <c r="M324" s="164">
        <v>3</v>
      </c>
      <c r="N324" s="164">
        <v>1.5</v>
      </c>
      <c r="O324" s="164">
        <v>2</v>
      </c>
      <c r="P324" s="164">
        <f t="shared" si="55"/>
        <v>10</v>
      </c>
      <c r="Q324" s="164">
        <f t="shared" si="56"/>
        <v>0.5</v>
      </c>
      <c r="R324" s="108">
        <f t="shared" si="59"/>
        <v>7</v>
      </c>
      <c r="S324" s="108">
        <f t="shared" si="60"/>
        <v>7</v>
      </c>
      <c r="T324" s="108">
        <f t="shared" si="61"/>
        <v>8</v>
      </c>
      <c r="U324" s="108">
        <f t="shared" si="62"/>
        <v>5.5</v>
      </c>
      <c r="V324" s="108">
        <f t="shared" si="63"/>
        <v>7</v>
      </c>
      <c r="W324" s="26">
        <f t="shared" si="53"/>
        <v>34.5</v>
      </c>
      <c r="X324" s="162">
        <f t="shared" si="54"/>
        <v>6.9</v>
      </c>
      <c r="Y324" s="160">
        <v>35</v>
      </c>
      <c r="Z324" s="112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3"/>
    </row>
    <row r="325" spans="1:44" s="111" customFormat="1" x14ac:dyDescent="0.3">
      <c r="A325" s="161">
        <v>319</v>
      </c>
      <c r="B325" s="140">
        <v>671519</v>
      </c>
      <c r="C325" s="141" t="s">
        <v>424</v>
      </c>
      <c r="D325" s="163">
        <v>4.5</v>
      </c>
      <c r="E325" s="163">
        <v>4</v>
      </c>
      <c r="F325" s="163">
        <v>3</v>
      </c>
      <c r="G325" s="163">
        <v>5</v>
      </c>
      <c r="H325" s="163">
        <v>6</v>
      </c>
      <c r="I325" s="163">
        <f t="shared" si="57"/>
        <v>22.5</v>
      </c>
      <c r="J325" s="163">
        <f t="shared" si="58"/>
        <v>3.375</v>
      </c>
      <c r="K325" s="164">
        <v>4</v>
      </c>
      <c r="L325" s="164">
        <v>3</v>
      </c>
      <c r="M325" s="164">
        <v>2.5</v>
      </c>
      <c r="N325" s="164">
        <v>4</v>
      </c>
      <c r="O325" s="164">
        <v>3</v>
      </c>
      <c r="P325" s="164">
        <f t="shared" si="55"/>
        <v>16.5</v>
      </c>
      <c r="Q325" s="164">
        <f t="shared" si="56"/>
        <v>0.82500000000000007</v>
      </c>
      <c r="R325" s="108">
        <f t="shared" si="59"/>
        <v>8.5</v>
      </c>
      <c r="S325" s="108">
        <f t="shared" si="60"/>
        <v>7</v>
      </c>
      <c r="T325" s="108">
        <f t="shared" si="61"/>
        <v>5.5</v>
      </c>
      <c r="U325" s="108">
        <f t="shared" si="62"/>
        <v>9</v>
      </c>
      <c r="V325" s="108">
        <f t="shared" si="63"/>
        <v>9</v>
      </c>
      <c r="W325" s="26">
        <f t="shared" si="53"/>
        <v>39</v>
      </c>
      <c r="X325" s="162">
        <f t="shared" si="54"/>
        <v>7.8000000000000007</v>
      </c>
      <c r="Y325" s="160">
        <v>28</v>
      </c>
      <c r="Z325" s="112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3"/>
    </row>
    <row r="326" spans="1:44" s="111" customFormat="1" x14ac:dyDescent="0.3">
      <c r="A326" s="161">
        <v>320</v>
      </c>
      <c r="B326" s="140">
        <v>671520</v>
      </c>
      <c r="C326" s="141" t="s">
        <v>425</v>
      </c>
      <c r="D326" s="163">
        <v>8</v>
      </c>
      <c r="E326" s="163">
        <v>9</v>
      </c>
      <c r="F326" s="163">
        <v>8</v>
      </c>
      <c r="G326" s="163">
        <v>8</v>
      </c>
      <c r="H326" s="163">
        <v>9</v>
      </c>
      <c r="I326" s="163">
        <f t="shared" si="57"/>
        <v>42</v>
      </c>
      <c r="J326" s="163">
        <f t="shared" si="58"/>
        <v>6.3</v>
      </c>
      <c r="K326" s="164">
        <v>3.5</v>
      </c>
      <c r="L326" s="164">
        <v>4</v>
      </c>
      <c r="M326" s="164">
        <v>2.5</v>
      </c>
      <c r="N326" s="164">
        <v>3</v>
      </c>
      <c r="O326" s="164">
        <v>2.5</v>
      </c>
      <c r="P326" s="164">
        <f t="shared" si="55"/>
        <v>15.5</v>
      </c>
      <c r="Q326" s="164">
        <f t="shared" si="56"/>
        <v>0.77500000000000002</v>
      </c>
      <c r="R326" s="108">
        <f t="shared" si="59"/>
        <v>11.5</v>
      </c>
      <c r="S326" s="108">
        <f t="shared" si="60"/>
        <v>13</v>
      </c>
      <c r="T326" s="108">
        <f t="shared" si="61"/>
        <v>10.5</v>
      </c>
      <c r="U326" s="108">
        <f t="shared" si="62"/>
        <v>11</v>
      </c>
      <c r="V326" s="108">
        <f t="shared" si="63"/>
        <v>11.5</v>
      </c>
      <c r="W326" s="26">
        <f t="shared" si="53"/>
        <v>57.5</v>
      </c>
      <c r="X326" s="162">
        <f t="shared" si="54"/>
        <v>11.5</v>
      </c>
      <c r="Y326" s="160">
        <v>45</v>
      </c>
      <c r="Z326" s="112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3"/>
    </row>
    <row r="327" spans="1:44" s="111" customFormat="1" x14ac:dyDescent="0.3">
      <c r="A327" s="161">
        <v>321</v>
      </c>
      <c r="B327" s="140">
        <v>671521</v>
      </c>
      <c r="C327" s="141" t="s">
        <v>426</v>
      </c>
      <c r="D327" s="163">
        <v>2</v>
      </c>
      <c r="E327" s="163">
        <v>2.5</v>
      </c>
      <c r="F327" s="163">
        <v>6</v>
      </c>
      <c r="G327" s="163">
        <v>5</v>
      </c>
      <c r="H327" s="163">
        <v>2</v>
      </c>
      <c r="I327" s="163">
        <f t="shared" si="57"/>
        <v>17.5</v>
      </c>
      <c r="J327" s="163">
        <f t="shared" si="58"/>
        <v>2.625</v>
      </c>
      <c r="K327" s="164">
        <v>2.5</v>
      </c>
      <c r="L327" s="164">
        <v>3</v>
      </c>
      <c r="M327" s="164">
        <v>2.5</v>
      </c>
      <c r="N327" s="164">
        <v>4</v>
      </c>
      <c r="O327" s="164">
        <v>3</v>
      </c>
      <c r="P327" s="164">
        <f t="shared" si="55"/>
        <v>15</v>
      </c>
      <c r="Q327" s="164">
        <f t="shared" si="56"/>
        <v>0.75</v>
      </c>
      <c r="R327" s="108">
        <f t="shared" si="59"/>
        <v>4.5</v>
      </c>
      <c r="S327" s="108">
        <f t="shared" si="60"/>
        <v>5.5</v>
      </c>
      <c r="T327" s="108">
        <f t="shared" si="61"/>
        <v>8.5</v>
      </c>
      <c r="U327" s="108">
        <f t="shared" si="62"/>
        <v>9</v>
      </c>
      <c r="V327" s="108">
        <f t="shared" si="63"/>
        <v>5</v>
      </c>
      <c r="W327" s="26">
        <f t="shared" si="53"/>
        <v>32.5</v>
      </c>
      <c r="X327" s="162">
        <f t="shared" si="54"/>
        <v>6.5</v>
      </c>
      <c r="Y327" s="160">
        <v>13</v>
      </c>
      <c r="Z327" s="112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3"/>
    </row>
    <row r="328" spans="1:44" s="111" customFormat="1" x14ac:dyDescent="0.3">
      <c r="A328" s="161">
        <v>322</v>
      </c>
      <c r="B328" s="140">
        <v>671522</v>
      </c>
      <c r="C328" s="141" t="s">
        <v>427</v>
      </c>
      <c r="D328" s="106">
        <v>5</v>
      </c>
      <c r="E328" s="106">
        <v>6</v>
      </c>
      <c r="F328" s="106">
        <v>9</v>
      </c>
      <c r="G328" s="106">
        <v>8</v>
      </c>
      <c r="H328" s="106">
        <v>9</v>
      </c>
      <c r="I328" s="163">
        <f t="shared" si="57"/>
        <v>37</v>
      </c>
      <c r="J328" s="163">
        <f t="shared" si="58"/>
        <v>5.55</v>
      </c>
      <c r="K328" s="107">
        <v>4</v>
      </c>
      <c r="L328" s="107">
        <v>3</v>
      </c>
      <c r="M328" s="107">
        <v>4.2</v>
      </c>
      <c r="N328" s="107">
        <v>2</v>
      </c>
      <c r="O328" s="107">
        <v>4</v>
      </c>
      <c r="P328" s="164">
        <f t="shared" si="55"/>
        <v>17.2</v>
      </c>
      <c r="Q328" s="164">
        <f t="shared" si="56"/>
        <v>0.86</v>
      </c>
      <c r="R328" s="108">
        <f t="shared" si="59"/>
        <v>9</v>
      </c>
      <c r="S328" s="108">
        <f t="shared" si="60"/>
        <v>9</v>
      </c>
      <c r="T328" s="108">
        <f t="shared" si="61"/>
        <v>13.2</v>
      </c>
      <c r="U328" s="108">
        <f t="shared" si="62"/>
        <v>10</v>
      </c>
      <c r="V328" s="108">
        <f t="shared" si="63"/>
        <v>13</v>
      </c>
      <c r="W328" s="26">
        <f t="shared" si="53"/>
        <v>54.2</v>
      </c>
      <c r="X328" s="162">
        <f t="shared" si="54"/>
        <v>10.840000000000002</v>
      </c>
      <c r="Y328" s="160">
        <v>44</v>
      </c>
      <c r="Z328" s="112">
        <f t="shared" si="19"/>
        <v>35.200000000000003</v>
      </c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3"/>
    </row>
    <row r="329" spans="1:44" s="111" customFormat="1" x14ac:dyDescent="0.3">
      <c r="A329" s="161">
        <v>323</v>
      </c>
      <c r="B329" s="140">
        <v>671523</v>
      </c>
      <c r="C329" s="141" t="s">
        <v>428</v>
      </c>
      <c r="D329" s="106">
        <v>2</v>
      </c>
      <c r="E329" s="106">
        <v>3</v>
      </c>
      <c r="F329" s="106">
        <v>2</v>
      </c>
      <c r="G329" s="106">
        <v>3</v>
      </c>
      <c r="H329" s="106">
        <v>2</v>
      </c>
      <c r="I329" s="163">
        <f t="shared" si="57"/>
        <v>12</v>
      </c>
      <c r="J329" s="163">
        <f t="shared" si="58"/>
        <v>1.7999999999999998</v>
      </c>
      <c r="K329" s="107">
        <v>2</v>
      </c>
      <c r="L329" s="107">
        <v>1</v>
      </c>
      <c r="M329" s="107">
        <v>2.5</v>
      </c>
      <c r="N329" s="107">
        <v>3</v>
      </c>
      <c r="O329" s="107">
        <v>1</v>
      </c>
      <c r="P329" s="164">
        <f t="shared" si="55"/>
        <v>9.5</v>
      </c>
      <c r="Q329" s="164">
        <f t="shared" si="56"/>
        <v>0.47500000000000003</v>
      </c>
      <c r="R329" s="108">
        <f t="shared" si="59"/>
        <v>4</v>
      </c>
      <c r="S329" s="108">
        <f t="shared" si="60"/>
        <v>4</v>
      </c>
      <c r="T329" s="108">
        <f t="shared" si="61"/>
        <v>4.5</v>
      </c>
      <c r="U329" s="108">
        <f t="shared" si="62"/>
        <v>6</v>
      </c>
      <c r="V329" s="108">
        <f t="shared" si="63"/>
        <v>3</v>
      </c>
      <c r="W329" s="26">
        <f t="shared" si="53"/>
        <v>21.5</v>
      </c>
      <c r="X329" s="162">
        <f t="shared" si="54"/>
        <v>4.3</v>
      </c>
      <c r="Y329" s="160">
        <v>5</v>
      </c>
      <c r="Z329" s="112">
        <f t="shared" si="19"/>
        <v>4</v>
      </c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3"/>
    </row>
    <row r="330" spans="1:44" s="111" customFormat="1" x14ac:dyDescent="0.3">
      <c r="A330" s="161">
        <v>324</v>
      </c>
      <c r="B330" s="140">
        <v>671524</v>
      </c>
      <c r="C330" s="141" t="s">
        <v>429</v>
      </c>
      <c r="D330" s="106">
        <v>9</v>
      </c>
      <c r="E330" s="106">
        <v>8</v>
      </c>
      <c r="F330" s="106">
        <v>9</v>
      </c>
      <c r="G330" s="106">
        <v>9</v>
      </c>
      <c r="H330" s="106">
        <v>8</v>
      </c>
      <c r="I330" s="163">
        <f t="shared" si="57"/>
        <v>43</v>
      </c>
      <c r="J330" s="163">
        <f t="shared" si="58"/>
        <v>6.45</v>
      </c>
      <c r="K330" s="107">
        <v>4</v>
      </c>
      <c r="L330" s="107">
        <v>5</v>
      </c>
      <c r="M330" s="107">
        <v>4.5</v>
      </c>
      <c r="N330" s="107">
        <v>4</v>
      </c>
      <c r="O330" s="107">
        <v>4</v>
      </c>
      <c r="P330" s="164">
        <f t="shared" si="55"/>
        <v>21.5</v>
      </c>
      <c r="Q330" s="164">
        <f t="shared" si="56"/>
        <v>1.075</v>
      </c>
      <c r="R330" s="108">
        <f t="shared" si="59"/>
        <v>13</v>
      </c>
      <c r="S330" s="108">
        <f t="shared" si="60"/>
        <v>13</v>
      </c>
      <c r="T330" s="108">
        <f t="shared" si="61"/>
        <v>13.5</v>
      </c>
      <c r="U330" s="108">
        <f t="shared" si="62"/>
        <v>13</v>
      </c>
      <c r="V330" s="108">
        <f t="shared" si="63"/>
        <v>12</v>
      </c>
      <c r="W330" s="26">
        <f t="shared" ref="W330:W358" si="64">I330+P330</f>
        <v>64.5</v>
      </c>
      <c r="X330" s="162">
        <f t="shared" ref="X330:X358" si="65">W330*0.2</f>
        <v>12.9</v>
      </c>
      <c r="Y330" s="160">
        <v>41</v>
      </c>
      <c r="Z330" s="112">
        <f t="shared" si="19"/>
        <v>32.800000000000004</v>
      </c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3"/>
    </row>
    <row r="331" spans="1:44" s="111" customFormat="1" x14ac:dyDescent="0.3">
      <c r="A331" s="161">
        <v>325</v>
      </c>
      <c r="B331" s="140">
        <v>671525</v>
      </c>
      <c r="C331" s="141" t="s">
        <v>430</v>
      </c>
      <c r="D331" s="106">
        <v>6</v>
      </c>
      <c r="E331" s="106">
        <v>8</v>
      </c>
      <c r="F331" s="106">
        <v>6</v>
      </c>
      <c r="G331" s="106">
        <v>5</v>
      </c>
      <c r="H331" s="106">
        <v>6</v>
      </c>
      <c r="I331" s="163">
        <f t="shared" si="57"/>
        <v>31</v>
      </c>
      <c r="J331" s="163">
        <f t="shared" si="58"/>
        <v>4.6499999999999995</v>
      </c>
      <c r="K331" s="107">
        <v>3.5</v>
      </c>
      <c r="L331" s="107">
        <v>4</v>
      </c>
      <c r="M331" s="107">
        <v>3</v>
      </c>
      <c r="N331" s="107">
        <v>5</v>
      </c>
      <c r="O331" s="107">
        <v>3.5</v>
      </c>
      <c r="P331" s="164">
        <f t="shared" ref="P331:P358" si="66">SUM(K331:O331)</f>
        <v>19</v>
      </c>
      <c r="Q331" s="164">
        <f t="shared" ref="Q331:Q358" si="67">P331*0.05</f>
        <v>0.95000000000000007</v>
      </c>
      <c r="R331" s="108">
        <f t="shared" si="59"/>
        <v>9.5</v>
      </c>
      <c r="S331" s="108">
        <f t="shared" si="60"/>
        <v>12</v>
      </c>
      <c r="T331" s="108">
        <f t="shared" si="61"/>
        <v>9</v>
      </c>
      <c r="U331" s="108">
        <f t="shared" si="62"/>
        <v>10</v>
      </c>
      <c r="V331" s="108">
        <f t="shared" si="63"/>
        <v>9.5</v>
      </c>
      <c r="W331" s="26">
        <f t="shared" si="64"/>
        <v>50</v>
      </c>
      <c r="X331" s="162">
        <f t="shared" si="65"/>
        <v>10</v>
      </c>
      <c r="Y331" s="160">
        <v>30</v>
      </c>
      <c r="Z331" s="112">
        <f t="shared" si="19"/>
        <v>24</v>
      </c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3"/>
    </row>
    <row r="332" spans="1:44" s="111" customFormat="1" x14ac:dyDescent="0.3">
      <c r="A332" s="161">
        <v>326</v>
      </c>
      <c r="B332" s="140">
        <v>671526</v>
      </c>
      <c r="C332" s="141" t="s">
        <v>431</v>
      </c>
      <c r="D332" s="106">
        <v>4</v>
      </c>
      <c r="E332" s="106">
        <v>3</v>
      </c>
      <c r="F332" s="106">
        <v>4</v>
      </c>
      <c r="G332" s="106">
        <v>3</v>
      </c>
      <c r="H332" s="106">
        <v>4</v>
      </c>
      <c r="I332" s="163">
        <f t="shared" ref="I332:I358" si="68">SUM(D332:H332)</f>
        <v>18</v>
      </c>
      <c r="J332" s="163">
        <f t="shared" ref="J332:J358" si="69">I332*0.15</f>
        <v>2.6999999999999997</v>
      </c>
      <c r="K332" s="107">
        <v>2.5</v>
      </c>
      <c r="L332" s="107">
        <v>3.5</v>
      </c>
      <c r="M332" s="107">
        <v>4</v>
      </c>
      <c r="N332" s="107">
        <v>2.5</v>
      </c>
      <c r="O332" s="107">
        <v>4</v>
      </c>
      <c r="P332" s="164">
        <f t="shared" si="66"/>
        <v>16.5</v>
      </c>
      <c r="Q332" s="164">
        <f t="shared" si="67"/>
        <v>0.82500000000000007</v>
      </c>
      <c r="R332" s="108">
        <f t="shared" si="59"/>
        <v>6.5</v>
      </c>
      <c r="S332" s="108">
        <f t="shared" si="60"/>
        <v>6.5</v>
      </c>
      <c r="T332" s="108">
        <f t="shared" si="61"/>
        <v>8</v>
      </c>
      <c r="U332" s="108">
        <f t="shared" si="62"/>
        <v>5.5</v>
      </c>
      <c r="V332" s="108">
        <f t="shared" si="63"/>
        <v>8</v>
      </c>
      <c r="W332" s="26">
        <f t="shared" si="64"/>
        <v>34.5</v>
      </c>
      <c r="X332" s="162">
        <f t="shared" si="65"/>
        <v>6.9</v>
      </c>
      <c r="Y332" s="160">
        <v>16</v>
      </c>
      <c r="Z332" s="112">
        <f t="shared" si="19"/>
        <v>12.8</v>
      </c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3"/>
    </row>
    <row r="333" spans="1:44" s="111" customFormat="1" x14ac:dyDescent="0.3">
      <c r="A333" s="161">
        <v>327</v>
      </c>
      <c r="B333" s="140">
        <v>671527</v>
      </c>
      <c r="C333" s="141" t="s">
        <v>432</v>
      </c>
      <c r="D333" s="106">
        <v>2</v>
      </c>
      <c r="E333" s="106">
        <v>3</v>
      </c>
      <c r="F333" s="106">
        <v>2</v>
      </c>
      <c r="G333" s="106">
        <v>3</v>
      </c>
      <c r="H333" s="106">
        <v>2</v>
      </c>
      <c r="I333" s="163">
        <f t="shared" si="68"/>
        <v>12</v>
      </c>
      <c r="J333" s="163">
        <f t="shared" si="69"/>
        <v>1.7999999999999998</v>
      </c>
      <c r="K333" s="107">
        <v>3.5</v>
      </c>
      <c r="L333" s="107">
        <v>4</v>
      </c>
      <c r="M333" s="107">
        <v>3</v>
      </c>
      <c r="N333" s="107">
        <v>4</v>
      </c>
      <c r="O333" s="107">
        <v>2</v>
      </c>
      <c r="P333" s="164">
        <f t="shared" si="66"/>
        <v>16.5</v>
      </c>
      <c r="Q333" s="164">
        <f t="shared" si="67"/>
        <v>0.82500000000000007</v>
      </c>
      <c r="R333" s="108">
        <f t="shared" si="59"/>
        <v>5.5</v>
      </c>
      <c r="S333" s="108">
        <f t="shared" si="60"/>
        <v>7</v>
      </c>
      <c r="T333" s="108">
        <f t="shared" si="61"/>
        <v>5</v>
      </c>
      <c r="U333" s="108">
        <f t="shared" si="62"/>
        <v>7</v>
      </c>
      <c r="V333" s="108">
        <f t="shared" si="63"/>
        <v>4</v>
      </c>
      <c r="W333" s="26">
        <f t="shared" si="64"/>
        <v>28.5</v>
      </c>
      <c r="X333" s="162">
        <f t="shared" si="65"/>
        <v>5.7</v>
      </c>
      <c r="Y333" s="160">
        <v>8</v>
      </c>
      <c r="Z333" s="112">
        <f t="shared" si="19"/>
        <v>6.4</v>
      </c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3"/>
    </row>
    <row r="334" spans="1:44" s="111" customFormat="1" x14ac:dyDescent="0.3">
      <c r="A334" s="161">
        <v>328</v>
      </c>
      <c r="B334" s="140">
        <v>671528</v>
      </c>
      <c r="C334" s="141" t="s">
        <v>433</v>
      </c>
      <c r="D334" s="106">
        <v>8</v>
      </c>
      <c r="E334" s="106">
        <v>8</v>
      </c>
      <c r="F334" s="106">
        <v>8</v>
      </c>
      <c r="G334" s="106">
        <v>8</v>
      </c>
      <c r="H334" s="106">
        <v>8</v>
      </c>
      <c r="I334" s="163">
        <f t="shared" si="68"/>
        <v>40</v>
      </c>
      <c r="J334" s="163">
        <f t="shared" si="69"/>
        <v>6</v>
      </c>
      <c r="K334" s="107">
        <v>3</v>
      </c>
      <c r="L334" s="107">
        <v>4</v>
      </c>
      <c r="M334" s="107">
        <v>5</v>
      </c>
      <c r="N334" s="107">
        <v>4.5</v>
      </c>
      <c r="O334" s="107">
        <v>3.5</v>
      </c>
      <c r="P334" s="164">
        <f t="shared" si="66"/>
        <v>20</v>
      </c>
      <c r="Q334" s="164">
        <f t="shared" si="67"/>
        <v>1</v>
      </c>
      <c r="R334" s="108">
        <f t="shared" si="59"/>
        <v>11</v>
      </c>
      <c r="S334" s="108">
        <f t="shared" si="60"/>
        <v>12</v>
      </c>
      <c r="T334" s="108">
        <f t="shared" si="61"/>
        <v>13</v>
      </c>
      <c r="U334" s="108">
        <f t="shared" si="62"/>
        <v>12.5</v>
      </c>
      <c r="V334" s="108">
        <f t="shared" si="63"/>
        <v>11.5</v>
      </c>
      <c r="W334" s="26">
        <f t="shared" si="64"/>
        <v>60</v>
      </c>
      <c r="X334" s="162">
        <f t="shared" si="65"/>
        <v>12</v>
      </c>
      <c r="Y334" s="160">
        <v>40</v>
      </c>
      <c r="Z334" s="112">
        <f t="shared" si="19"/>
        <v>32</v>
      </c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3"/>
    </row>
    <row r="335" spans="1:44" s="111" customFormat="1" x14ac:dyDescent="0.3">
      <c r="A335" s="161">
        <v>329</v>
      </c>
      <c r="B335" s="140">
        <v>671529</v>
      </c>
      <c r="C335" s="141" t="s">
        <v>434</v>
      </c>
      <c r="D335" s="106"/>
      <c r="E335" s="106"/>
      <c r="F335" s="106"/>
      <c r="G335" s="106"/>
      <c r="H335" s="106"/>
      <c r="I335" s="163">
        <f t="shared" si="68"/>
        <v>0</v>
      </c>
      <c r="J335" s="163">
        <f t="shared" si="69"/>
        <v>0</v>
      </c>
      <c r="K335" s="107"/>
      <c r="L335" s="107"/>
      <c r="M335" s="107"/>
      <c r="N335" s="107"/>
      <c r="O335" s="107"/>
      <c r="P335" s="164">
        <f t="shared" si="66"/>
        <v>0</v>
      </c>
      <c r="Q335" s="164">
        <f t="shared" si="67"/>
        <v>0</v>
      </c>
      <c r="R335" s="108">
        <f t="shared" si="59"/>
        <v>0</v>
      </c>
      <c r="S335" s="108">
        <f t="shared" si="60"/>
        <v>0</v>
      </c>
      <c r="T335" s="108">
        <f t="shared" si="61"/>
        <v>0</v>
      </c>
      <c r="U335" s="108">
        <f t="shared" si="62"/>
        <v>0</v>
      </c>
      <c r="V335" s="108">
        <f t="shared" si="63"/>
        <v>0</v>
      </c>
      <c r="W335" s="26">
        <f t="shared" si="64"/>
        <v>0</v>
      </c>
      <c r="X335" s="162">
        <f t="shared" si="65"/>
        <v>0</v>
      </c>
      <c r="Y335" s="160" t="s">
        <v>105</v>
      </c>
      <c r="Z335" s="112" t="e">
        <f t="shared" si="19"/>
        <v>#VALUE!</v>
      </c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3"/>
    </row>
    <row r="336" spans="1:44" s="111" customFormat="1" x14ac:dyDescent="0.3">
      <c r="A336" s="161">
        <v>330</v>
      </c>
      <c r="B336" s="140">
        <v>671530</v>
      </c>
      <c r="C336" s="141" t="s">
        <v>435</v>
      </c>
      <c r="D336" s="106">
        <v>12</v>
      </c>
      <c r="E336" s="106">
        <v>8</v>
      </c>
      <c r="F336" s="106">
        <v>10</v>
      </c>
      <c r="G336" s="106">
        <v>12.5</v>
      </c>
      <c r="H336" s="106">
        <v>9</v>
      </c>
      <c r="I336" s="163">
        <f t="shared" si="68"/>
        <v>51.5</v>
      </c>
      <c r="J336" s="163">
        <f t="shared" si="69"/>
        <v>7.7249999999999996</v>
      </c>
      <c r="K336" s="107">
        <v>2.5</v>
      </c>
      <c r="L336" s="107">
        <v>3</v>
      </c>
      <c r="M336" s="107">
        <v>2.4</v>
      </c>
      <c r="N336" s="107">
        <v>5</v>
      </c>
      <c r="O336" s="107">
        <v>3</v>
      </c>
      <c r="P336" s="164">
        <f t="shared" si="66"/>
        <v>15.9</v>
      </c>
      <c r="Q336" s="164">
        <f t="shared" si="67"/>
        <v>0.79500000000000004</v>
      </c>
      <c r="R336" s="108">
        <f t="shared" si="59"/>
        <v>14.5</v>
      </c>
      <c r="S336" s="108">
        <f t="shared" si="60"/>
        <v>11</v>
      </c>
      <c r="T336" s="108">
        <f t="shared" si="61"/>
        <v>12.4</v>
      </c>
      <c r="U336" s="108">
        <f t="shared" si="62"/>
        <v>17.5</v>
      </c>
      <c r="V336" s="108">
        <f t="shared" si="63"/>
        <v>12</v>
      </c>
      <c r="W336" s="26">
        <f t="shared" si="64"/>
        <v>67.400000000000006</v>
      </c>
      <c r="X336" s="162">
        <f t="shared" si="65"/>
        <v>13.480000000000002</v>
      </c>
      <c r="Y336" s="160">
        <v>51</v>
      </c>
      <c r="Z336" s="112">
        <f t="shared" si="19"/>
        <v>40.800000000000004</v>
      </c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3"/>
    </row>
    <row r="337" spans="1:44" s="111" customFormat="1" x14ac:dyDescent="0.3">
      <c r="A337" s="161">
        <v>331</v>
      </c>
      <c r="B337" s="140">
        <v>671531</v>
      </c>
      <c r="C337" s="141" t="s">
        <v>436</v>
      </c>
      <c r="D337" s="106">
        <v>2</v>
      </c>
      <c r="E337" s="106">
        <v>3</v>
      </c>
      <c r="F337" s="106">
        <v>2</v>
      </c>
      <c r="G337" s="106">
        <v>2</v>
      </c>
      <c r="H337" s="106">
        <v>3</v>
      </c>
      <c r="I337" s="163">
        <f t="shared" si="68"/>
        <v>12</v>
      </c>
      <c r="J337" s="163">
        <f t="shared" si="69"/>
        <v>1.7999999999999998</v>
      </c>
      <c r="K337" s="107">
        <v>2</v>
      </c>
      <c r="L337" s="107">
        <v>3</v>
      </c>
      <c r="M337" s="107">
        <v>2</v>
      </c>
      <c r="N337" s="107">
        <v>4</v>
      </c>
      <c r="O337" s="107">
        <v>3.2</v>
      </c>
      <c r="P337" s="164">
        <f t="shared" si="66"/>
        <v>14.2</v>
      </c>
      <c r="Q337" s="164">
        <f t="shared" si="67"/>
        <v>0.71</v>
      </c>
      <c r="R337" s="108">
        <f t="shared" si="59"/>
        <v>4</v>
      </c>
      <c r="S337" s="108">
        <f t="shared" si="60"/>
        <v>6</v>
      </c>
      <c r="T337" s="108">
        <f t="shared" si="61"/>
        <v>4</v>
      </c>
      <c r="U337" s="108">
        <f t="shared" si="62"/>
        <v>6</v>
      </c>
      <c r="V337" s="108">
        <f t="shared" si="63"/>
        <v>6.2</v>
      </c>
      <c r="W337" s="26">
        <f t="shared" si="64"/>
        <v>26.2</v>
      </c>
      <c r="X337" s="162">
        <f t="shared" si="65"/>
        <v>5.24</v>
      </c>
      <c r="Y337" s="160">
        <v>11</v>
      </c>
      <c r="Z337" s="112">
        <f t="shared" si="19"/>
        <v>8.8000000000000007</v>
      </c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3"/>
    </row>
    <row r="338" spans="1:44" s="111" customFormat="1" x14ac:dyDescent="0.3">
      <c r="A338" s="161">
        <v>332</v>
      </c>
      <c r="B338" s="140">
        <v>671532</v>
      </c>
      <c r="C338" s="141" t="s">
        <v>437</v>
      </c>
      <c r="D338" s="106">
        <v>7</v>
      </c>
      <c r="E338" s="106">
        <v>8</v>
      </c>
      <c r="F338" s="106">
        <v>8</v>
      </c>
      <c r="G338" s="106">
        <v>9</v>
      </c>
      <c r="H338" s="106">
        <v>8</v>
      </c>
      <c r="I338" s="163">
        <f t="shared" si="68"/>
        <v>40</v>
      </c>
      <c r="J338" s="163">
        <f t="shared" si="69"/>
        <v>6</v>
      </c>
      <c r="K338" s="107">
        <v>4</v>
      </c>
      <c r="L338" s="107">
        <v>2.5</v>
      </c>
      <c r="M338" s="107">
        <v>3.5</v>
      </c>
      <c r="N338" s="107">
        <v>4.5</v>
      </c>
      <c r="O338" s="107">
        <v>3.5</v>
      </c>
      <c r="P338" s="164">
        <f t="shared" si="66"/>
        <v>18</v>
      </c>
      <c r="Q338" s="164">
        <f t="shared" si="67"/>
        <v>0.9</v>
      </c>
      <c r="R338" s="108">
        <f t="shared" si="59"/>
        <v>11</v>
      </c>
      <c r="S338" s="108">
        <f t="shared" si="60"/>
        <v>10.5</v>
      </c>
      <c r="T338" s="108">
        <f t="shared" si="61"/>
        <v>11.5</v>
      </c>
      <c r="U338" s="108">
        <f t="shared" si="62"/>
        <v>13.5</v>
      </c>
      <c r="V338" s="108">
        <f t="shared" si="63"/>
        <v>11.5</v>
      </c>
      <c r="W338" s="26">
        <f t="shared" si="64"/>
        <v>58</v>
      </c>
      <c r="X338" s="162">
        <f t="shared" si="65"/>
        <v>11.600000000000001</v>
      </c>
      <c r="Y338" s="160">
        <v>40</v>
      </c>
      <c r="Z338" s="112">
        <f t="shared" si="19"/>
        <v>32</v>
      </c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3"/>
    </row>
    <row r="339" spans="1:44" s="111" customFormat="1" x14ac:dyDescent="0.3">
      <c r="A339" s="161">
        <v>333</v>
      </c>
      <c r="B339" s="140">
        <v>671533</v>
      </c>
      <c r="C339" s="141" t="s">
        <v>438</v>
      </c>
      <c r="D339" s="106">
        <v>3</v>
      </c>
      <c r="E339" s="106">
        <v>5</v>
      </c>
      <c r="F339" s="106">
        <v>4</v>
      </c>
      <c r="G339" s="106">
        <v>3</v>
      </c>
      <c r="H339" s="106">
        <v>4</v>
      </c>
      <c r="I339" s="163">
        <f t="shared" si="68"/>
        <v>19</v>
      </c>
      <c r="J339" s="163">
        <f t="shared" si="69"/>
        <v>2.85</v>
      </c>
      <c r="K339" s="107">
        <v>2.5</v>
      </c>
      <c r="L339" s="107">
        <v>3</v>
      </c>
      <c r="M339" s="107">
        <v>4.2</v>
      </c>
      <c r="N339" s="107">
        <v>4</v>
      </c>
      <c r="O339" s="107">
        <v>3.4</v>
      </c>
      <c r="P339" s="164">
        <f t="shared" si="66"/>
        <v>17.099999999999998</v>
      </c>
      <c r="Q339" s="164">
        <f t="shared" si="67"/>
        <v>0.85499999999999998</v>
      </c>
      <c r="R339" s="108">
        <f t="shared" si="59"/>
        <v>5.5</v>
      </c>
      <c r="S339" s="108">
        <f t="shared" si="60"/>
        <v>8</v>
      </c>
      <c r="T339" s="108">
        <f t="shared" si="61"/>
        <v>8.1999999999999993</v>
      </c>
      <c r="U339" s="108">
        <f t="shared" si="62"/>
        <v>7</v>
      </c>
      <c r="V339" s="108">
        <f t="shared" si="63"/>
        <v>7.4</v>
      </c>
      <c r="W339" s="26">
        <f t="shared" si="64"/>
        <v>36.099999999999994</v>
      </c>
      <c r="X339" s="162">
        <f t="shared" si="65"/>
        <v>7.2199999999999989</v>
      </c>
      <c r="Y339" s="160">
        <v>18</v>
      </c>
      <c r="Z339" s="112">
        <f t="shared" si="19"/>
        <v>14.4</v>
      </c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3"/>
    </row>
    <row r="340" spans="1:44" s="111" customFormat="1" x14ac:dyDescent="0.3">
      <c r="A340" s="161">
        <v>334</v>
      </c>
      <c r="B340" s="140">
        <v>671534</v>
      </c>
      <c r="C340" s="141" t="s">
        <v>439</v>
      </c>
      <c r="D340" s="106">
        <v>4</v>
      </c>
      <c r="E340" s="106">
        <v>3</v>
      </c>
      <c r="F340" s="106">
        <v>4</v>
      </c>
      <c r="G340" s="106">
        <v>5</v>
      </c>
      <c r="H340" s="106">
        <v>3</v>
      </c>
      <c r="I340" s="163">
        <f t="shared" si="68"/>
        <v>19</v>
      </c>
      <c r="J340" s="163">
        <f t="shared" si="69"/>
        <v>2.85</v>
      </c>
      <c r="K340" s="107">
        <v>2.5</v>
      </c>
      <c r="L340" s="107">
        <v>3.5</v>
      </c>
      <c r="M340" s="107">
        <v>3</v>
      </c>
      <c r="N340" s="107">
        <v>3</v>
      </c>
      <c r="O340" s="107">
        <v>4</v>
      </c>
      <c r="P340" s="164">
        <f t="shared" si="66"/>
        <v>16</v>
      </c>
      <c r="Q340" s="164">
        <f t="shared" si="67"/>
        <v>0.8</v>
      </c>
      <c r="R340" s="108">
        <f t="shared" si="59"/>
        <v>6.5</v>
      </c>
      <c r="S340" s="108">
        <f t="shared" si="60"/>
        <v>6.5</v>
      </c>
      <c r="T340" s="108">
        <f t="shared" si="61"/>
        <v>7</v>
      </c>
      <c r="U340" s="108">
        <f t="shared" si="62"/>
        <v>8</v>
      </c>
      <c r="V340" s="108">
        <f t="shared" si="63"/>
        <v>7</v>
      </c>
      <c r="W340" s="26">
        <f t="shared" si="64"/>
        <v>35</v>
      </c>
      <c r="X340" s="162">
        <f t="shared" si="65"/>
        <v>7</v>
      </c>
      <c r="Y340" s="160">
        <v>24</v>
      </c>
      <c r="Z340" s="112">
        <f t="shared" si="19"/>
        <v>19.200000000000003</v>
      </c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3"/>
    </row>
    <row r="341" spans="1:44" s="111" customFormat="1" x14ac:dyDescent="0.3">
      <c r="A341" s="161">
        <v>335</v>
      </c>
      <c r="B341" s="140">
        <v>671535</v>
      </c>
      <c r="C341" s="141" t="s">
        <v>440</v>
      </c>
      <c r="D341" s="106">
        <v>2</v>
      </c>
      <c r="E341" s="106">
        <v>3</v>
      </c>
      <c r="F341" s="106">
        <v>2</v>
      </c>
      <c r="G341" s="106">
        <v>3</v>
      </c>
      <c r="H341" s="106">
        <v>2</v>
      </c>
      <c r="I341" s="163">
        <f t="shared" si="68"/>
        <v>12</v>
      </c>
      <c r="J341" s="163">
        <f t="shared" si="69"/>
        <v>1.7999999999999998</v>
      </c>
      <c r="K341" s="107">
        <v>6</v>
      </c>
      <c r="L341" s="107">
        <v>4</v>
      </c>
      <c r="M341" s="107">
        <v>2.5</v>
      </c>
      <c r="N341" s="107">
        <v>6</v>
      </c>
      <c r="O341" s="107">
        <v>5</v>
      </c>
      <c r="P341" s="164">
        <f t="shared" si="66"/>
        <v>23.5</v>
      </c>
      <c r="Q341" s="164">
        <f t="shared" si="67"/>
        <v>1.175</v>
      </c>
      <c r="R341" s="108">
        <f t="shared" si="59"/>
        <v>8</v>
      </c>
      <c r="S341" s="108">
        <f t="shared" si="60"/>
        <v>7</v>
      </c>
      <c r="T341" s="108">
        <f t="shared" si="61"/>
        <v>4.5</v>
      </c>
      <c r="U341" s="108">
        <f t="shared" si="62"/>
        <v>9</v>
      </c>
      <c r="V341" s="108">
        <f t="shared" si="63"/>
        <v>7</v>
      </c>
      <c r="W341" s="26">
        <f t="shared" si="64"/>
        <v>35.5</v>
      </c>
      <c r="X341" s="162">
        <f t="shared" si="65"/>
        <v>7.1000000000000005</v>
      </c>
      <c r="Y341" s="160">
        <v>10</v>
      </c>
      <c r="Z341" s="112">
        <f t="shared" si="19"/>
        <v>8</v>
      </c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3"/>
    </row>
    <row r="342" spans="1:44" s="111" customFormat="1" x14ac:dyDescent="0.3">
      <c r="A342" s="161">
        <v>336</v>
      </c>
      <c r="B342" s="140">
        <v>671536</v>
      </c>
      <c r="C342" s="141" t="s">
        <v>441</v>
      </c>
      <c r="D342" s="106">
        <v>2</v>
      </c>
      <c r="E342" s="106">
        <v>5</v>
      </c>
      <c r="F342" s="106">
        <v>4</v>
      </c>
      <c r="G342" s="106">
        <v>3</v>
      </c>
      <c r="H342" s="106">
        <v>4</v>
      </c>
      <c r="I342" s="163">
        <f t="shared" si="68"/>
        <v>18</v>
      </c>
      <c r="J342" s="163">
        <f t="shared" si="69"/>
        <v>2.6999999999999997</v>
      </c>
      <c r="K342" s="107">
        <v>2</v>
      </c>
      <c r="L342" s="107">
        <v>1</v>
      </c>
      <c r="M342" s="107">
        <v>3</v>
      </c>
      <c r="N342" s="107">
        <v>4</v>
      </c>
      <c r="O342" s="107">
        <v>2</v>
      </c>
      <c r="P342" s="164">
        <f t="shared" si="66"/>
        <v>12</v>
      </c>
      <c r="Q342" s="164">
        <f t="shared" si="67"/>
        <v>0.60000000000000009</v>
      </c>
      <c r="R342" s="108">
        <f t="shared" si="59"/>
        <v>4</v>
      </c>
      <c r="S342" s="108">
        <f t="shared" si="60"/>
        <v>6</v>
      </c>
      <c r="T342" s="108">
        <f t="shared" si="61"/>
        <v>7</v>
      </c>
      <c r="U342" s="108">
        <f t="shared" si="62"/>
        <v>7</v>
      </c>
      <c r="V342" s="108">
        <f t="shared" si="63"/>
        <v>6</v>
      </c>
      <c r="W342" s="26">
        <f t="shared" si="64"/>
        <v>30</v>
      </c>
      <c r="X342" s="162">
        <f t="shared" si="65"/>
        <v>6</v>
      </c>
      <c r="Y342" s="160">
        <v>16</v>
      </c>
      <c r="Z342" s="112">
        <f t="shared" si="19"/>
        <v>12.8</v>
      </c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3"/>
    </row>
    <row r="343" spans="1:44" s="111" customFormat="1" x14ac:dyDescent="0.3">
      <c r="A343" s="161">
        <v>337</v>
      </c>
      <c r="B343" s="140">
        <v>671537</v>
      </c>
      <c r="C343" s="141" t="s">
        <v>442</v>
      </c>
      <c r="D343" s="106">
        <v>12</v>
      </c>
      <c r="E343" s="106">
        <v>14</v>
      </c>
      <c r="F343" s="106">
        <v>12</v>
      </c>
      <c r="G343" s="106">
        <v>9</v>
      </c>
      <c r="H343" s="106">
        <v>9</v>
      </c>
      <c r="I343" s="163">
        <f t="shared" si="68"/>
        <v>56</v>
      </c>
      <c r="J343" s="163">
        <f t="shared" si="69"/>
        <v>8.4</v>
      </c>
      <c r="K343" s="107">
        <v>2.5</v>
      </c>
      <c r="L343" s="107">
        <v>4.5</v>
      </c>
      <c r="M343" s="107">
        <v>3.5</v>
      </c>
      <c r="N343" s="107">
        <v>5</v>
      </c>
      <c r="O343" s="107">
        <v>4</v>
      </c>
      <c r="P343" s="164">
        <f t="shared" si="66"/>
        <v>19.5</v>
      </c>
      <c r="Q343" s="164">
        <f t="shared" si="67"/>
        <v>0.97500000000000009</v>
      </c>
      <c r="R343" s="108">
        <f t="shared" si="59"/>
        <v>14.5</v>
      </c>
      <c r="S343" s="108">
        <f t="shared" si="60"/>
        <v>18.5</v>
      </c>
      <c r="T343" s="108">
        <f t="shared" si="61"/>
        <v>15.5</v>
      </c>
      <c r="U343" s="108">
        <f t="shared" si="62"/>
        <v>14</v>
      </c>
      <c r="V343" s="108">
        <f t="shared" si="63"/>
        <v>13</v>
      </c>
      <c r="W343" s="26">
        <f t="shared" si="64"/>
        <v>75.5</v>
      </c>
      <c r="X343" s="162">
        <f t="shared" si="65"/>
        <v>15.100000000000001</v>
      </c>
      <c r="Y343" s="160">
        <v>59</v>
      </c>
      <c r="Z343" s="112">
        <f t="shared" si="19"/>
        <v>47.2</v>
      </c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3"/>
    </row>
    <row r="344" spans="1:44" s="111" customFormat="1" x14ac:dyDescent="0.3">
      <c r="A344" s="161">
        <v>338</v>
      </c>
      <c r="B344" s="140">
        <v>671538</v>
      </c>
      <c r="C344" s="141" t="s">
        <v>443</v>
      </c>
      <c r="D344" s="106">
        <v>8</v>
      </c>
      <c r="E344" s="106">
        <v>6</v>
      </c>
      <c r="F344" s="106">
        <v>8</v>
      </c>
      <c r="G344" s="106">
        <v>9</v>
      </c>
      <c r="H344" s="106">
        <v>8</v>
      </c>
      <c r="I344" s="163">
        <f t="shared" si="68"/>
        <v>39</v>
      </c>
      <c r="J344" s="163">
        <f t="shared" si="69"/>
        <v>5.85</v>
      </c>
      <c r="K344" s="107">
        <v>3</v>
      </c>
      <c r="L344" s="107">
        <v>2.5</v>
      </c>
      <c r="M344" s="107">
        <v>4</v>
      </c>
      <c r="N344" s="107">
        <v>2.5</v>
      </c>
      <c r="O344" s="107">
        <v>3</v>
      </c>
      <c r="P344" s="164">
        <f t="shared" si="66"/>
        <v>15</v>
      </c>
      <c r="Q344" s="164">
        <f t="shared" si="67"/>
        <v>0.75</v>
      </c>
      <c r="R344" s="108">
        <f t="shared" si="59"/>
        <v>11</v>
      </c>
      <c r="S344" s="108">
        <f t="shared" si="60"/>
        <v>8.5</v>
      </c>
      <c r="T344" s="108">
        <f t="shared" si="61"/>
        <v>12</v>
      </c>
      <c r="U344" s="108">
        <f t="shared" si="62"/>
        <v>11.5</v>
      </c>
      <c r="V344" s="108">
        <f t="shared" si="63"/>
        <v>11</v>
      </c>
      <c r="W344" s="26">
        <f t="shared" si="64"/>
        <v>54</v>
      </c>
      <c r="X344" s="162">
        <f t="shared" si="65"/>
        <v>10.8</v>
      </c>
      <c r="Y344" s="160">
        <v>40</v>
      </c>
      <c r="Z344" s="112">
        <f t="shared" si="19"/>
        <v>32</v>
      </c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3"/>
    </row>
    <row r="345" spans="1:44" s="111" customFormat="1" x14ac:dyDescent="0.3">
      <c r="A345" s="161">
        <v>339</v>
      </c>
      <c r="B345" s="140">
        <v>671539</v>
      </c>
      <c r="C345" s="141" t="s">
        <v>444</v>
      </c>
      <c r="D345" s="106">
        <v>2</v>
      </c>
      <c r="E345" s="106">
        <v>3</v>
      </c>
      <c r="F345" s="106">
        <v>4</v>
      </c>
      <c r="G345" s="106">
        <v>5</v>
      </c>
      <c r="H345" s="106">
        <v>5</v>
      </c>
      <c r="I345" s="163">
        <f t="shared" si="68"/>
        <v>19</v>
      </c>
      <c r="J345" s="163">
        <f t="shared" si="69"/>
        <v>2.85</v>
      </c>
      <c r="K345" s="107">
        <v>4</v>
      </c>
      <c r="L345" s="107">
        <v>4.5</v>
      </c>
      <c r="M345" s="107">
        <v>3</v>
      </c>
      <c r="N345" s="107">
        <v>2.5</v>
      </c>
      <c r="O345" s="107">
        <v>4</v>
      </c>
      <c r="P345" s="164">
        <f t="shared" si="66"/>
        <v>18</v>
      </c>
      <c r="Q345" s="164">
        <f t="shared" si="67"/>
        <v>0.9</v>
      </c>
      <c r="R345" s="108">
        <f t="shared" si="59"/>
        <v>6</v>
      </c>
      <c r="S345" s="108">
        <f t="shared" si="60"/>
        <v>7.5</v>
      </c>
      <c r="T345" s="108">
        <f t="shared" si="61"/>
        <v>7</v>
      </c>
      <c r="U345" s="108">
        <f t="shared" si="62"/>
        <v>7.5</v>
      </c>
      <c r="V345" s="108">
        <f t="shared" si="63"/>
        <v>9</v>
      </c>
      <c r="W345" s="26">
        <f t="shared" si="64"/>
        <v>37</v>
      </c>
      <c r="X345" s="162">
        <f t="shared" si="65"/>
        <v>7.4</v>
      </c>
      <c r="Y345" s="160">
        <v>25</v>
      </c>
      <c r="Z345" s="112">
        <f t="shared" si="19"/>
        <v>20</v>
      </c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3"/>
    </row>
    <row r="346" spans="1:44" s="111" customFormat="1" x14ac:dyDescent="0.3">
      <c r="A346" s="161">
        <v>340</v>
      </c>
      <c r="B346" s="140">
        <v>671540</v>
      </c>
      <c r="C346" s="141" t="s">
        <v>445</v>
      </c>
      <c r="D346" s="106">
        <v>9</v>
      </c>
      <c r="E346" s="106">
        <v>8</v>
      </c>
      <c r="F346" s="106">
        <v>9</v>
      </c>
      <c r="G346" s="106">
        <v>8</v>
      </c>
      <c r="H346" s="106">
        <v>9</v>
      </c>
      <c r="I346" s="163">
        <f t="shared" si="68"/>
        <v>43</v>
      </c>
      <c r="J346" s="163">
        <f t="shared" si="69"/>
        <v>6.45</v>
      </c>
      <c r="K346" s="107">
        <v>3.5</v>
      </c>
      <c r="L346" s="107">
        <v>4.5</v>
      </c>
      <c r="M346" s="107">
        <v>2.5</v>
      </c>
      <c r="N346" s="107">
        <v>3</v>
      </c>
      <c r="O346" s="107">
        <v>3</v>
      </c>
      <c r="P346" s="164">
        <f t="shared" si="66"/>
        <v>16.5</v>
      </c>
      <c r="Q346" s="164">
        <f t="shared" si="67"/>
        <v>0.82500000000000007</v>
      </c>
      <c r="R346" s="108">
        <f t="shared" si="59"/>
        <v>12.5</v>
      </c>
      <c r="S346" s="108">
        <f t="shared" si="60"/>
        <v>12.5</v>
      </c>
      <c r="T346" s="108">
        <f t="shared" si="61"/>
        <v>11.5</v>
      </c>
      <c r="U346" s="108">
        <f t="shared" si="62"/>
        <v>11</v>
      </c>
      <c r="V346" s="108">
        <f t="shared" si="63"/>
        <v>12</v>
      </c>
      <c r="W346" s="26">
        <f t="shared" si="64"/>
        <v>59.5</v>
      </c>
      <c r="X346" s="162">
        <f t="shared" si="65"/>
        <v>11.9</v>
      </c>
      <c r="Y346" s="160">
        <v>43</v>
      </c>
      <c r="Z346" s="112">
        <f t="shared" si="19"/>
        <v>34.4</v>
      </c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3"/>
    </row>
    <row r="347" spans="1:44" s="111" customFormat="1" x14ac:dyDescent="0.3">
      <c r="A347" s="161">
        <v>341</v>
      </c>
      <c r="B347" s="140">
        <v>671541</v>
      </c>
      <c r="C347" s="141" t="s">
        <v>446</v>
      </c>
      <c r="D347" s="106">
        <v>2</v>
      </c>
      <c r="E347" s="106">
        <v>3</v>
      </c>
      <c r="F347" s="106">
        <v>4</v>
      </c>
      <c r="G347" s="106">
        <v>3</v>
      </c>
      <c r="H347" s="106">
        <v>5</v>
      </c>
      <c r="I347" s="163">
        <f t="shared" si="68"/>
        <v>17</v>
      </c>
      <c r="J347" s="163">
        <f t="shared" si="69"/>
        <v>2.5499999999999998</v>
      </c>
      <c r="K347" s="107">
        <v>3</v>
      </c>
      <c r="L347" s="107">
        <v>2</v>
      </c>
      <c r="M347" s="107">
        <v>4</v>
      </c>
      <c r="N347" s="107">
        <v>4.5</v>
      </c>
      <c r="O347" s="107">
        <v>2</v>
      </c>
      <c r="P347" s="164">
        <f t="shared" si="66"/>
        <v>15.5</v>
      </c>
      <c r="Q347" s="164">
        <f t="shared" si="67"/>
        <v>0.77500000000000002</v>
      </c>
      <c r="R347" s="108">
        <f t="shared" si="59"/>
        <v>5</v>
      </c>
      <c r="S347" s="108">
        <f t="shared" si="60"/>
        <v>5</v>
      </c>
      <c r="T347" s="108">
        <f t="shared" si="61"/>
        <v>8</v>
      </c>
      <c r="U347" s="108">
        <f t="shared" si="62"/>
        <v>7.5</v>
      </c>
      <c r="V347" s="108">
        <f t="shared" si="63"/>
        <v>7</v>
      </c>
      <c r="W347" s="26">
        <f t="shared" si="64"/>
        <v>32.5</v>
      </c>
      <c r="X347" s="162">
        <f t="shared" si="65"/>
        <v>6.5</v>
      </c>
      <c r="Y347" s="160">
        <v>23</v>
      </c>
      <c r="Z347" s="112">
        <f t="shared" si="19"/>
        <v>18.400000000000002</v>
      </c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3"/>
    </row>
    <row r="348" spans="1:44" s="111" customFormat="1" x14ac:dyDescent="0.3">
      <c r="A348" s="161">
        <v>342</v>
      </c>
      <c r="B348" s="140">
        <v>671542</v>
      </c>
      <c r="C348" s="141" t="s">
        <v>447</v>
      </c>
      <c r="D348" s="106">
        <v>2</v>
      </c>
      <c r="E348" s="106">
        <v>1</v>
      </c>
      <c r="F348" s="106">
        <v>2</v>
      </c>
      <c r="G348" s="106">
        <v>2</v>
      </c>
      <c r="H348" s="106">
        <v>0</v>
      </c>
      <c r="I348" s="163">
        <f t="shared" si="68"/>
        <v>7</v>
      </c>
      <c r="J348" s="163">
        <f t="shared" si="69"/>
        <v>1.05</v>
      </c>
      <c r="K348" s="107">
        <v>1</v>
      </c>
      <c r="L348" s="107">
        <v>2</v>
      </c>
      <c r="M348" s="107">
        <v>1</v>
      </c>
      <c r="N348" s="107">
        <v>2</v>
      </c>
      <c r="O348" s="107">
        <v>0</v>
      </c>
      <c r="P348" s="164">
        <f t="shared" si="66"/>
        <v>6</v>
      </c>
      <c r="Q348" s="164">
        <f t="shared" si="67"/>
        <v>0.30000000000000004</v>
      </c>
      <c r="R348" s="108">
        <f t="shared" si="59"/>
        <v>3</v>
      </c>
      <c r="S348" s="108">
        <f t="shared" si="60"/>
        <v>3</v>
      </c>
      <c r="T348" s="108">
        <f t="shared" si="61"/>
        <v>3</v>
      </c>
      <c r="U348" s="108">
        <f t="shared" si="62"/>
        <v>4</v>
      </c>
      <c r="V348" s="108">
        <f t="shared" si="63"/>
        <v>0</v>
      </c>
      <c r="W348" s="26">
        <f t="shared" si="64"/>
        <v>13</v>
      </c>
      <c r="X348" s="162">
        <f t="shared" si="65"/>
        <v>2.6</v>
      </c>
      <c r="Y348" s="160">
        <v>3</v>
      </c>
      <c r="Z348" s="112">
        <f t="shared" si="19"/>
        <v>2.4000000000000004</v>
      </c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3"/>
    </row>
    <row r="349" spans="1:44" s="111" customFormat="1" x14ac:dyDescent="0.3">
      <c r="A349" s="161">
        <v>343</v>
      </c>
      <c r="B349" s="140">
        <v>671543</v>
      </c>
      <c r="C349" s="141" t="s">
        <v>448</v>
      </c>
      <c r="D349" s="106">
        <v>6</v>
      </c>
      <c r="E349" s="106">
        <v>8</v>
      </c>
      <c r="F349" s="106">
        <v>6</v>
      </c>
      <c r="G349" s="106">
        <v>2</v>
      </c>
      <c r="H349" s="106">
        <v>1</v>
      </c>
      <c r="I349" s="163">
        <f t="shared" si="68"/>
        <v>23</v>
      </c>
      <c r="J349" s="163">
        <f t="shared" si="69"/>
        <v>3.4499999999999997</v>
      </c>
      <c r="K349" s="107">
        <v>4</v>
      </c>
      <c r="L349" s="107">
        <v>2</v>
      </c>
      <c r="M349" s="107">
        <v>3</v>
      </c>
      <c r="N349" s="107">
        <v>1</v>
      </c>
      <c r="O349" s="107">
        <v>2</v>
      </c>
      <c r="P349" s="164">
        <f t="shared" si="66"/>
        <v>12</v>
      </c>
      <c r="Q349" s="164">
        <f t="shared" si="67"/>
        <v>0.60000000000000009</v>
      </c>
      <c r="R349" s="108">
        <f t="shared" si="59"/>
        <v>10</v>
      </c>
      <c r="S349" s="108">
        <f t="shared" si="60"/>
        <v>10</v>
      </c>
      <c r="T349" s="108">
        <f t="shared" si="61"/>
        <v>9</v>
      </c>
      <c r="U349" s="108">
        <f t="shared" si="62"/>
        <v>3</v>
      </c>
      <c r="V349" s="108">
        <f t="shared" si="63"/>
        <v>3</v>
      </c>
      <c r="W349" s="26">
        <f t="shared" si="64"/>
        <v>35</v>
      </c>
      <c r="X349" s="162">
        <f t="shared" si="65"/>
        <v>7</v>
      </c>
      <c r="Y349" s="160">
        <v>19</v>
      </c>
      <c r="Z349" s="112">
        <f t="shared" si="19"/>
        <v>15.200000000000001</v>
      </c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3"/>
    </row>
    <row r="350" spans="1:44" s="111" customFormat="1" x14ac:dyDescent="0.3">
      <c r="A350" s="161">
        <v>344</v>
      </c>
      <c r="B350" s="140">
        <v>671544</v>
      </c>
      <c r="C350" s="141" t="s">
        <v>449</v>
      </c>
      <c r="D350" s="106">
        <v>14</v>
      </c>
      <c r="E350" s="106">
        <v>13</v>
      </c>
      <c r="F350" s="106">
        <v>12</v>
      </c>
      <c r="G350" s="106">
        <v>15</v>
      </c>
      <c r="H350" s="106">
        <v>14</v>
      </c>
      <c r="I350" s="163">
        <f t="shared" si="68"/>
        <v>68</v>
      </c>
      <c r="J350" s="163">
        <f t="shared" si="69"/>
        <v>10.199999999999999</v>
      </c>
      <c r="K350" s="107">
        <v>5</v>
      </c>
      <c r="L350" s="107">
        <v>4</v>
      </c>
      <c r="M350" s="107">
        <v>4.5</v>
      </c>
      <c r="N350" s="107">
        <v>3</v>
      </c>
      <c r="O350" s="107">
        <v>2</v>
      </c>
      <c r="P350" s="164">
        <f t="shared" si="66"/>
        <v>18.5</v>
      </c>
      <c r="Q350" s="164">
        <f t="shared" si="67"/>
        <v>0.92500000000000004</v>
      </c>
      <c r="R350" s="108">
        <f t="shared" si="59"/>
        <v>19</v>
      </c>
      <c r="S350" s="108">
        <f t="shared" si="60"/>
        <v>17</v>
      </c>
      <c r="T350" s="108">
        <f t="shared" si="61"/>
        <v>16.5</v>
      </c>
      <c r="U350" s="108">
        <f t="shared" si="62"/>
        <v>18</v>
      </c>
      <c r="V350" s="108">
        <f t="shared" si="63"/>
        <v>16</v>
      </c>
      <c r="W350" s="26">
        <f t="shared" si="64"/>
        <v>86.5</v>
      </c>
      <c r="X350" s="162">
        <f t="shared" si="65"/>
        <v>17.3</v>
      </c>
      <c r="Y350" s="160">
        <v>75</v>
      </c>
      <c r="Z350" s="112">
        <f t="shared" si="19"/>
        <v>60</v>
      </c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3"/>
    </row>
    <row r="351" spans="1:44" s="111" customFormat="1" x14ac:dyDescent="0.3">
      <c r="A351" s="161">
        <v>345</v>
      </c>
      <c r="B351" s="140">
        <v>671545</v>
      </c>
      <c r="C351" s="141" t="s">
        <v>450</v>
      </c>
      <c r="D351" s="106">
        <v>8</v>
      </c>
      <c r="E351" s="106">
        <v>12</v>
      </c>
      <c r="F351" s="106">
        <v>9</v>
      </c>
      <c r="G351" s="106">
        <v>10.5</v>
      </c>
      <c r="H351" s="106">
        <v>9</v>
      </c>
      <c r="I351" s="163">
        <f t="shared" si="68"/>
        <v>48.5</v>
      </c>
      <c r="J351" s="163">
        <f t="shared" si="69"/>
        <v>7.2749999999999995</v>
      </c>
      <c r="K351" s="107">
        <v>4.5</v>
      </c>
      <c r="L351" s="107">
        <v>3.5</v>
      </c>
      <c r="M351" s="107">
        <v>4</v>
      </c>
      <c r="N351" s="107">
        <v>3</v>
      </c>
      <c r="O351" s="107">
        <v>5</v>
      </c>
      <c r="P351" s="164">
        <f t="shared" si="66"/>
        <v>20</v>
      </c>
      <c r="Q351" s="164">
        <f t="shared" si="67"/>
        <v>1</v>
      </c>
      <c r="R351" s="108">
        <f t="shared" si="59"/>
        <v>12.5</v>
      </c>
      <c r="S351" s="108">
        <f t="shared" si="60"/>
        <v>15.5</v>
      </c>
      <c r="T351" s="108">
        <f t="shared" si="61"/>
        <v>13</v>
      </c>
      <c r="U351" s="108">
        <f t="shared" si="62"/>
        <v>13.5</v>
      </c>
      <c r="V351" s="108">
        <f t="shared" si="63"/>
        <v>14</v>
      </c>
      <c r="W351" s="26">
        <f t="shared" si="64"/>
        <v>68.5</v>
      </c>
      <c r="X351" s="162">
        <f t="shared" si="65"/>
        <v>13.700000000000001</v>
      </c>
      <c r="Y351" s="160">
        <v>56</v>
      </c>
      <c r="Z351" s="112">
        <f t="shared" si="19"/>
        <v>44.800000000000004</v>
      </c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3"/>
    </row>
    <row r="352" spans="1:44" s="111" customFormat="1" x14ac:dyDescent="0.3">
      <c r="A352" s="161">
        <v>346</v>
      </c>
      <c r="B352" s="140">
        <v>671546</v>
      </c>
      <c r="C352" s="141" t="s">
        <v>450</v>
      </c>
      <c r="D352" s="106">
        <v>4</v>
      </c>
      <c r="E352" s="106">
        <v>3</v>
      </c>
      <c r="F352" s="106">
        <v>5</v>
      </c>
      <c r="G352" s="106">
        <v>6</v>
      </c>
      <c r="H352" s="106">
        <v>5</v>
      </c>
      <c r="I352" s="163">
        <f t="shared" si="68"/>
        <v>23</v>
      </c>
      <c r="J352" s="163">
        <f t="shared" si="69"/>
        <v>3.4499999999999997</v>
      </c>
      <c r="K352" s="107">
        <v>3</v>
      </c>
      <c r="L352" s="107">
        <v>2.5</v>
      </c>
      <c r="M352" s="107">
        <v>2</v>
      </c>
      <c r="N352" s="107">
        <v>2.5</v>
      </c>
      <c r="O352" s="107">
        <v>3</v>
      </c>
      <c r="P352" s="164">
        <f t="shared" si="66"/>
        <v>13</v>
      </c>
      <c r="Q352" s="164">
        <f t="shared" si="67"/>
        <v>0.65</v>
      </c>
      <c r="R352" s="108">
        <f t="shared" si="59"/>
        <v>7</v>
      </c>
      <c r="S352" s="108">
        <f t="shared" si="60"/>
        <v>5.5</v>
      </c>
      <c r="T352" s="108">
        <f t="shared" si="61"/>
        <v>7</v>
      </c>
      <c r="U352" s="108">
        <f t="shared" si="62"/>
        <v>8.5</v>
      </c>
      <c r="V352" s="108">
        <f t="shared" si="63"/>
        <v>8</v>
      </c>
      <c r="W352" s="26">
        <f t="shared" si="64"/>
        <v>36</v>
      </c>
      <c r="X352" s="162">
        <f t="shared" si="65"/>
        <v>7.2</v>
      </c>
      <c r="Y352" s="160">
        <v>16</v>
      </c>
      <c r="Z352" s="112">
        <f t="shared" si="19"/>
        <v>12.8</v>
      </c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3"/>
    </row>
    <row r="353" spans="1:44" s="111" customFormat="1" x14ac:dyDescent="0.3">
      <c r="A353" s="161">
        <v>347</v>
      </c>
      <c r="B353" s="140">
        <v>671547</v>
      </c>
      <c r="C353" s="141" t="s">
        <v>451</v>
      </c>
      <c r="D353" s="106">
        <v>4</v>
      </c>
      <c r="E353" s="106">
        <v>6</v>
      </c>
      <c r="F353" s="106">
        <v>5</v>
      </c>
      <c r="G353" s="106">
        <v>8</v>
      </c>
      <c r="H353" s="106">
        <v>7</v>
      </c>
      <c r="I353" s="163">
        <f t="shared" si="68"/>
        <v>30</v>
      </c>
      <c r="J353" s="163">
        <f t="shared" si="69"/>
        <v>4.5</v>
      </c>
      <c r="K353" s="107">
        <v>3</v>
      </c>
      <c r="L353" s="107">
        <v>3.5</v>
      </c>
      <c r="M353" s="107">
        <v>4</v>
      </c>
      <c r="N353" s="107">
        <v>2.5</v>
      </c>
      <c r="O353" s="107">
        <v>4</v>
      </c>
      <c r="P353" s="164">
        <f t="shared" si="66"/>
        <v>17</v>
      </c>
      <c r="Q353" s="164">
        <f t="shared" si="67"/>
        <v>0.85000000000000009</v>
      </c>
      <c r="R353" s="108">
        <f t="shared" si="59"/>
        <v>7</v>
      </c>
      <c r="S353" s="108">
        <f t="shared" si="60"/>
        <v>9.5</v>
      </c>
      <c r="T353" s="108">
        <f t="shared" si="61"/>
        <v>9</v>
      </c>
      <c r="U353" s="108">
        <f t="shared" si="62"/>
        <v>10.5</v>
      </c>
      <c r="V353" s="108">
        <f t="shared" si="63"/>
        <v>11</v>
      </c>
      <c r="W353" s="26">
        <f t="shared" si="64"/>
        <v>47</v>
      </c>
      <c r="X353" s="162">
        <f t="shared" si="65"/>
        <v>9.4</v>
      </c>
      <c r="Y353" s="160">
        <v>22</v>
      </c>
      <c r="Z353" s="112">
        <f t="shared" si="19"/>
        <v>17.600000000000001</v>
      </c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3"/>
    </row>
    <row r="354" spans="1:44" s="111" customFormat="1" x14ac:dyDescent="0.3">
      <c r="A354" s="161">
        <v>348</v>
      </c>
      <c r="B354" s="140">
        <v>671548</v>
      </c>
      <c r="C354" s="141" t="s">
        <v>452</v>
      </c>
      <c r="D354" s="106">
        <v>1</v>
      </c>
      <c r="E354" s="106">
        <v>0</v>
      </c>
      <c r="F354" s="106">
        <v>2</v>
      </c>
      <c r="G354" s="106">
        <v>1</v>
      </c>
      <c r="H354" s="106">
        <v>2</v>
      </c>
      <c r="I354" s="163">
        <f t="shared" si="68"/>
        <v>6</v>
      </c>
      <c r="J354" s="163">
        <f t="shared" si="69"/>
        <v>0.89999999999999991</v>
      </c>
      <c r="K354" s="107">
        <v>1</v>
      </c>
      <c r="L354" s="107">
        <v>2</v>
      </c>
      <c r="M354" s="107">
        <v>1</v>
      </c>
      <c r="N354" s="107">
        <v>1.5</v>
      </c>
      <c r="O354" s="107">
        <v>3</v>
      </c>
      <c r="P354" s="164">
        <f t="shared" si="66"/>
        <v>8.5</v>
      </c>
      <c r="Q354" s="164">
        <f t="shared" si="67"/>
        <v>0.42500000000000004</v>
      </c>
      <c r="R354" s="108">
        <f t="shared" si="59"/>
        <v>2</v>
      </c>
      <c r="S354" s="108">
        <f t="shared" si="60"/>
        <v>2</v>
      </c>
      <c r="T354" s="108">
        <f t="shared" si="61"/>
        <v>3</v>
      </c>
      <c r="U354" s="108">
        <f t="shared" si="62"/>
        <v>2.5</v>
      </c>
      <c r="V354" s="108">
        <f t="shared" si="63"/>
        <v>5</v>
      </c>
      <c r="W354" s="26">
        <f t="shared" si="64"/>
        <v>14.5</v>
      </c>
      <c r="X354" s="162">
        <f t="shared" si="65"/>
        <v>2.9000000000000004</v>
      </c>
      <c r="Y354" s="160">
        <v>4</v>
      </c>
      <c r="Z354" s="112">
        <f t="shared" si="19"/>
        <v>3.2</v>
      </c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3"/>
    </row>
    <row r="355" spans="1:44" s="111" customFormat="1" x14ac:dyDescent="0.3">
      <c r="A355" s="161">
        <v>349</v>
      </c>
      <c r="B355" s="140">
        <v>671549</v>
      </c>
      <c r="C355" s="141" t="s">
        <v>453</v>
      </c>
      <c r="D355" s="106">
        <v>1</v>
      </c>
      <c r="E355" s="106">
        <v>0</v>
      </c>
      <c r="F355" s="106">
        <v>0</v>
      </c>
      <c r="G355" s="106">
        <v>0</v>
      </c>
      <c r="H355" s="106">
        <v>0</v>
      </c>
      <c r="I355" s="163">
        <f t="shared" si="68"/>
        <v>1</v>
      </c>
      <c r="J355" s="163">
        <f t="shared" si="69"/>
        <v>0.15</v>
      </c>
      <c r="K355" s="107">
        <v>1</v>
      </c>
      <c r="L355" s="107">
        <v>2</v>
      </c>
      <c r="M355" s="107">
        <v>0</v>
      </c>
      <c r="N355" s="107">
        <v>0</v>
      </c>
      <c r="O355" s="107">
        <v>1</v>
      </c>
      <c r="P355" s="164">
        <f t="shared" si="66"/>
        <v>4</v>
      </c>
      <c r="Q355" s="164">
        <f t="shared" si="67"/>
        <v>0.2</v>
      </c>
      <c r="R355" s="108">
        <f t="shared" si="59"/>
        <v>2</v>
      </c>
      <c r="S355" s="108">
        <f t="shared" si="60"/>
        <v>2</v>
      </c>
      <c r="T355" s="108">
        <f t="shared" si="61"/>
        <v>0</v>
      </c>
      <c r="U355" s="108">
        <f t="shared" si="62"/>
        <v>0</v>
      </c>
      <c r="V355" s="108">
        <f t="shared" si="63"/>
        <v>1</v>
      </c>
      <c r="W355" s="26">
        <f t="shared" si="64"/>
        <v>5</v>
      </c>
      <c r="X355" s="162">
        <f t="shared" si="65"/>
        <v>1</v>
      </c>
      <c r="Y355" s="160">
        <v>2</v>
      </c>
      <c r="Z355" s="112">
        <f t="shared" si="19"/>
        <v>1.6</v>
      </c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3"/>
    </row>
    <row r="356" spans="1:44" s="111" customFormat="1" x14ac:dyDescent="0.3">
      <c r="A356" s="161">
        <v>350</v>
      </c>
      <c r="B356" s="140">
        <v>671550</v>
      </c>
      <c r="C356" s="141" t="s">
        <v>454</v>
      </c>
      <c r="D356" s="106">
        <v>6</v>
      </c>
      <c r="E356" s="106">
        <v>8</v>
      </c>
      <c r="F356" s="106">
        <v>6</v>
      </c>
      <c r="G356" s="106">
        <v>3</v>
      </c>
      <c r="H356" s="106">
        <v>2</v>
      </c>
      <c r="I356" s="163">
        <f t="shared" si="68"/>
        <v>25</v>
      </c>
      <c r="J356" s="163">
        <f t="shared" si="69"/>
        <v>3.75</v>
      </c>
      <c r="K356" s="107">
        <v>2</v>
      </c>
      <c r="L356" s="107">
        <v>3</v>
      </c>
      <c r="M356" s="107">
        <v>4</v>
      </c>
      <c r="N356" s="107">
        <v>2.5</v>
      </c>
      <c r="O356" s="107">
        <v>3</v>
      </c>
      <c r="P356" s="164">
        <f t="shared" si="66"/>
        <v>14.5</v>
      </c>
      <c r="Q356" s="164">
        <f t="shared" si="67"/>
        <v>0.72500000000000009</v>
      </c>
      <c r="R356" s="108">
        <f t="shared" si="59"/>
        <v>8</v>
      </c>
      <c r="S356" s="108">
        <f t="shared" si="60"/>
        <v>11</v>
      </c>
      <c r="T356" s="108">
        <f t="shared" si="61"/>
        <v>10</v>
      </c>
      <c r="U356" s="108">
        <f t="shared" si="62"/>
        <v>5.5</v>
      </c>
      <c r="V356" s="108">
        <f t="shared" si="63"/>
        <v>5</v>
      </c>
      <c r="W356" s="26">
        <f t="shared" si="64"/>
        <v>39.5</v>
      </c>
      <c r="X356" s="162">
        <f t="shared" si="65"/>
        <v>7.9</v>
      </c>
      <c r="Y356" s="160">
        <v>26</v>
      </c>
      <c r="Z356" s="112">
        <f t="shared" si="19"/>
        <v>20.8</v>
      </c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3"/>
    </row>
    <row r="357" spans="1:44" s="111" customFormat="1" x14ac:dyDescent="0.3">
      <c r="A357" s="161">
        <v>351</v>
      </c>
      <c r="B357" s="140">
        <v>671551</v>
      </c>
      <c r="C357" s="141" t="s">
        <v>455</v>
      </c>
      <c r="D357" s="106">
        <v>9</v>
      </c>
      <c r="E357" s="106">
        <v>8</v>
      </c>
      <c r="F357" s="106">
        <v>9</v>
      </c>
      <c r="G357" s="106">
        <v>8</v>
      </c>
      <c r="H357" s="106">
        <v>9</v>
      </c>
      <c r="I357" s="163">
        <f t="shared" si="68"/>
        <v>43</v>
      </c>
      <c r="J357" s="163">
        <f t="shared" si="69"/>
        <v>6.45</v>
      </c>
      <c r="K357" s="107">
        <v>4</v>
      </c>
      <c r="L357" s="107">
        <v>2.5</v>
      </c>
      <c r="M357" s="107">
        <v>3</v>
      </c>
      <c r="N357" s="107">
        <v>3</v>
      </c>
      <c r="O357" s="107">
        <v>2.5</v>
      </c>
      <c r="P357" s="164">
        <f t="shared" si="66"/>
        <v>15</v>
      </c>
      <c r="Q357" s="164">
        <f t="shared" si="67"/>
        <v>0.75</v>
      </c>
      <c r="R357" s="108">
        <f t="shared" si="59"/>
        <v>13</v>
      </c>
      <c r="S357" s="108">
        <f t="shared" si="60"/>
        <v>10.5</v>
      </c>
      <c r="T357" s="108">
        <f t="shared" si="61"/>
        <v>12</v>
      </c>
      <c r="U357" s="108">
        <f t="shared" si="62"/>
        <v>11</v>
      </c>
      <c r="V357" s="108">
        <f t="shared" si="63"/>
        <v>11.5</v>
      </c>
      <c r="W357" s="26">
        <f t="shared" si="64"/>
        <v>58</v>
      </c>
      <c r="X357" s="162">
        <f t="shared" si="65"/>
        <v>11.600000000000001</v>
      </c>
      <c r="Y357" s="160">
        <v>47</v>
      </c>
      <c r="Z357" s="112">
        <f t="shared" si="19"/>
        <v>37.6</v>
      </c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3"/>
    </row>
    <row r="358" spans="1:44" s="111" customFormat="1" x14ac:dyDescent="0.3">
      <c r="A358" s="161">
        <v>352</v>
      </c>
      <c r="B358" s="140">
        <v>671552</v>
      </c>
      <c r="C358" s="141" t="s">
        <v>456</v>
      </c>
      <c r="D358" s="106">
        <v>2</v>
      </c>
      <c r="E358" s="106">
        <v>2.5</v>
      </c>
      <c r="F358" s="106">
        <v>3</v>
      </c>
      <c r="G358" s="106">
        <v>4</v>
      </c>
      <c r="H358" s="106">
        <v>3</v>
      </c>
      <c r="I358" s="163">
        <f t="shared" si="68"/>
        <v>14.5</v>
      </c>
      <c r="J358" s="163">
        <f t="shared" si="69"/>
        <v>2.1749999999999998</v>
      </c>
      <c r="K358" s="107">
        <v>3</v>
      </c>
      <c r="L358" s="107">
        <v>2.5</v>
      </c>
      <c r="M358" s="107">
        <v>3</v>
      </c>
      <c r="N358" s="107">
        <v>2</v>
      </c>
      <c r="O358" s="107">
        <v>2.5</v>
      </c>
      <c r="P358" s="164">
        <f t="shared" si="66"/>
        <v>13</v>
      </c>
      <c r="Q358" s="164">
        <f t="shared" si="67"/>
        <v>0.65</v>
      </c>
      <c r="R358" s="108">
        <f t="shared" si="59"/>
        <v>5</v>
      </c>
      <c r="S358" s="108">
        <f t="shared" si="60"/>
        <v>5</v>
      </c>
      <c r="T358" s="108">
        <f t="shared" si="61"/>
        <v>6</v>
      </c>
      <c r="U358" s="108">
        <f t="shared" si="62"/>
        <v>6</v>
      </c>
      <c r="V358" s="108">
        <f t="shared" si="63"/>
        <v>5.5</v>
      </c>
      <c r="W358" s="26">
        <f t="shared" si="64"/>
        <v>27.5</v>
      </c>
      <c r="X358" s="162">
        <f t="shared" si="65"/>
        <v>5.5</v>
      </c>
      <c r="Y358" s="160">
        <v>10</v>
      </c>
      <c r="Z358" s="112">
        <f t="shared" si="19"/>
        <v>8</v>
      </c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3"/>
    </row>
    <row r="359" spans="1:44" ht="21" thickBot="1" x14ac:dyDescent="0.35"/>
    <row r="360" spans="1:44" x14ac:dyDescent="0.3">
      <c r="A360" s="177" t="s">
        <v>16</v>
      </c>
      <c r="B360" s="178"/>
      <c r="C360" s="179"/>
      <c r="D360" s="6">
        <f t="shared" ref="D360:Z360" si="70">COUNT(D7:D358)</f>
        <v>340</v>
      </c>
      <c r="E360" s="6">
        <f t="shared" si="70"/>
        <v>340</v>
      </c>
      <c r="F360" s="6">
        <f t="shared" si="70"/>
        <v>340</v>
      </c>
      <c r="G360" s="6">
        <f t="shared" si="70"/>
        <v>340</v>
      </c>
      <c r="H360" s="6">
        <f t="shared" si="70"/>
        <v>340</v>
      </c>
      <c r="I360" s="6">
        <f t="shared" si="70"/>
        <v>350</v>
      </c>
      <c r="J360" s="6">
        <f t="shared" si="70"/>
        <v>351</v>
      </c>
      <c r="K360" s="6">
        <f t="shared" si="70"/>
        <v>333</v>
      </c>
      <c r="L360" s="6">
        <f t="shared" si="70"/>
        <v>334</v>
      </c>
      <c r="M360" s="6">
        <f t="shared" si="70"/>
        <v>333</v>
      </c>
      <c r="N360" s="6">
        <f t="shared" si="70"/>
        <v>334</v>
      </c>
      <c r="O360" s="6">
        <f t="shared" si="70"/>
        <v>334</v>
      </c>
      <c r="P360" s="6">
        <f t="shared" si="70"/>
        <v>351</v>
      </c>
      <c r="Q360" s="6">
        <f t="shared" si="70"/>
        <v>352</v>
      </c>
      <c r="R360" s="6">
        <f t="shared" si="70"/>
        <v>352</v>
      </c>
      <c r="S360" s="6">
        <f t="shared" si="70"/>
        <v>352</v>
      </c>
      <c r="T360" s="6">
        <f t="shared" si="70"/>
        <v>351</v>
      </c>
      <c r="U360" s="6">
        <f t="shared" si="70"/>
        <v>352</v>
      </c>
      <c r="V360" s="6">
        <f t="shared" si="70"/>
        <v>352</v>
      </c>
      <c r="W360" s="6">
        <f t="shared" si="70"/>
        <v>352</v>
      </c>
      <c r="X360" s="6">
        <f t="shared" si="70"/>
        <v>352</v>
      </c>
      <c r="Y360" s="6">
        <f t="shared" si="70"/>
        <v>339</v>
      </c>
      <c r="Z360" s="6">
        <f t="shared" si="70"/>
        <v>111</v>
      </c>
    </row>
    <row r="361" spans="1:44" ht="21" customHeight="1" x14ac:dyDescent="0.3">
      <c r="A361" s="180" t="s">
        <v>17</v>
      </c>
      <c r="B361" s="181"/>
      <c r="C361" s="182"/>
      <c r="D361" s="7">
        <v>20</v>
      </c>
      <c r="E361" s="8">
        <v>20</v>
      </c>
      <c r="F361" s="8">
        <v>20</v>
      </c>
      <c r="G361" s="8">
        <v>20</v>
      </c>
      <c r="H361" s="77">
        <v>20</v>
      </c>
      <c r="I361" s="9">
        <f>SUM(D361:H361)</f>
        <v>100</v>
      </c>
      <c r="J361" s="78">
        <f>I361*0.15</f>
        <v>15</v>
      </c>
      <c r="K361" s="75">
        <v>6</v>
      </c>
      <c r="L361" s="11">
        <v>6</v>
      </c>
      <c r="M361" s="11">
        <v>6</v>
      </c>
      <c r="N361" s="11">
        <v>6</v>
      </c>
      <c r="O361" s="76">
        <v>6</v>
      </c>
      <c r="P361" s="73">
        <f>SUM(K361:O361)</f>
        <v>30</v>
      </c>
      <c r="Q361" s="83">
        <f>P361*0.05</f>
        <v>1.5</v>
      </c>
      <c r="R361" s="84">
        <f>(D361*0.15+K361*0.05)</f>
        <v>3.3</v>
      </c>
      <c r="S361" s="13">
        <f>((E361*0.15+L361*0.05))</f>
        <v>3.3</v>
      </c>
      <c r="T361" s="13">
        <f t="shared" ref="T361:U361" si="71">((F361*0.15+M361*0.05))</f>
        <v>3.3</v>
      </c>
      <c r="U361" s="13">
        <f t="shared" si="71"/>
        <v>3.3</v>
      </c>
      <c r="V361" s="14">
        <f>((H361*0.15+O361*0.05))</f>
        <v>3.3</v>
      </c>
      <c r="W361" s="86">
        <v>130</v>
      </c>
      <c r="X361" s="85">
        <f>W361*0.2</f>
        <v>26</v>
      </c>
      <c r="Y361" s="12">
        <v>100</v>
      </c>
      <c r="Z361" s="73">
        <f>Y361*0.8</f>
        <v>80</v>
      </c>
    </row>
    <row r="362" spans="1:44" x14ac:dyDescent="0.3">
      <c r="A362" s="180" t="s">
        <v>78</v>
      </c>
      <c r="B362" s="181"/>
      <c r="C362" s="182"/>
      <c r="D362" s="7">
        <f>D361*0.4</f>
        <v>8</v>
      </c>
      <c r="E362" s="8">
        <f>E361*0.4</f>
        <v>8</v>
      </c>
      <c r="F362" s="8">
        <f t="shared" ref="F362:J362" si="72">F361*0.4</f>
        <v>8</v>
      </c>
      <c r="G362" s="8">
        <f t="shared" si="72"/>
        <v>8</v>
      </c>
      <c r="H362" s="77">
        <f t="shared" si="72"/>
        <v>8</v>
      </c>
      <c r="I362" s="9">
        <f t="shared" si="72"/>
        <v>40</v>
      </c>
      <c r="J362" s="78">
        <f t="shared" si="72"/>
        <v>6</v>
      </c>
      <c r="K362" s="75">
        <f>K361*0.4</f>
        <v>2.4000000000000004</v>
      </c>
      <c r="L362" s="11">
        <f>L361*0.4</f>
        <v>2.4000000000000004</v>
      </c>
      <c r="M362" s="11">
        <f t="shared" ref="M362:Z362" si="73">M361*0.4</f>
        <v>2.4000000000000004</v>
      </c>
      <c r="N362" s="11">
        <f t="shared" si="73"/>
        <v>2.4000000000000004</v>
      </c>
      <c r="O362" s="76">
        <f t="shared" si="73"/>
        <v>2.4000000000000004</v>
      </c>
      <c r="P362" s="73">
        <f t="shared" si="73"/>
        <v>12</v>
      </c>
      <c r="Q362" s="83">
        <f t="shared" si="73"/>
        <v>0.60000000000000009</v>
      </c>
      <c r="R362" s="84">
        <f t="shared" si="73"/>
        <v>1.32</v>
      </c>
      <c r="S362" s="13">
        <f t="shared" si="73"/>
        <v>1.32</v>
      </c>
      <c r="T362" s="13">
        <f t="shared" si="73"/>
        <v>1.32</v>
      </c>
      <c r="U362" s="13">
        <f t="shared" si="73"/>
        <v>1.32</v>
      </c>
      <c r="V362" s="14">
        <f t="shared" si="73"/>
        <v>1.32</v>
      </c>
      <c r="W362" s="86">
        <f t="shared" si="73"/>
        <v>52</v>
      </c>
      <c r="X362" s="85">
        <f t="shared" si="73"/>
        <v>10.4</v>
      </c>
      <c r="Y362" s="12">
        <f t="shared" si="73"/>
        <v>40</v>
      </c>
      <c r="Z362" s="73">
        <f t="shared" si="73"/>
        <v>32</v>
      </c>
    </row>
    <row r="363" spans="1:44" ht="21" customHeight="1" x14ac:dyDescent="0.3">
      <c r="A363" s="180" t="s">
        <v>18</v>
      </c>
      <c r="B363" s="181"/>
      <c r="C363" s="182"/>
      <c r="D363" s="7">
        <f>COUNTIF(D7:D358, "&gt;=8")</f>
        <v>196</v>
      </c>
      <c r="E363" s="7">
        <f t="shared" ref="E363:H363" si="74">COUNTIF(E7:E358, "&gt;=8")</f>
        <v>191</v>
      </c>
      <c r="F363" s="7">
        <f t="shared" si="74"/>
        <v>186</v>
      </c>
      <c r="G363" s="7">
        <f t="shared" si="74"/>
        <v>188</v>
      </c>
      <c r="H363" s="7">
        <f t="shared" si="74"/>
        <v>182</v>
      </c>
      <c r="I363" s="7">
        <f>COUNTIF(I7:I358, "&gt;=40")</f>
        <v>169</v>
      </c>
      <c r="J363" s="7">
        <f>COUNTIF(J7:J358, "&gt;=6")</f>
        <v>168</v>
      </c>
      <c r="K363" s="7">
        <f>COUNTIF(K7:K358, "&gt;=2.4")</f>
        <v>280</v>
      </c>
      <c r="L363" s="7">
        <f t="shared" ref="L363:O363" si="75">COUNTIF(L7:L358, "&gt;=2.4")</f>
        <v>280</v>
      </c>
      <c r="M363" s="7">
        <f t="shared" si="75"/>
        <v>295</v>
      </c>
      <c r="N363" s="7">
        <f t="shared" si="75"/>
        <v>289</v>
      </c>
      <c r="O363" s="7">
        <f t="shared" si="75"/>
        <v>273</v>
      </c>
      <c r="P363" s="7">
        <f>COUNTIF(P7:P358, "&gt;=12")</f>
        <v>305</v>
      </c>
      <c r="Q363" s="7">
        <f>COUNTIF(Q7:Q358, "&gt;=.6")</f>
        <v>306</v>
      </c>
      <c r="R363" s="7">
        <f>COUNTIF(R7:R358, "&gt;=1.32")</f>
        <v>330</v>
      </c>
      <c r="S363" s="7">
        <f t="shared" ref="S363:V363" si="76">COUNTIF(S7:S358, "&gt;=1.32")</f>
        <v>332</v>
      </c>
      <c r="T363" s="7">
        <f t="shared" si="76"/>
        <v>329</v>
      </c>
      <c r="U363" s="7">
        <f t="shared" si="76"/>
        <v>331</v>
      </c>
      <c r="V363" s="7">
        <f t="shared" si="76"/>
        <v>329</v>
      </c>
      <c r="W363" s="7">
        <f>COUNTIF(W7:W358, "&gt;=52")</f>
        <v>196</v>
      </c>
      <c r="X363" s="7">
        <f>COUNTIF(X7:X358, "&gt;=10.4")</f>
        <v>196</v>
      </c>
      <c r="Y363" s="7">
        <f>COUNTIF(Y7:Y358, "&gt;=40")</f>
        <v>119</v>
      </c>
      <c r="Z363" s="7">
        <f>COUNTIF(Z7:Z358, "&gt;=32")</f>
        <v>38</v>
      </c>
    </row>
    <row r="364" spans="1:44" x14ac:dyDescent="0.3">
      <c r="A364" s="180" t="s">
        <v>19</v>
      </c>
      <c r="B364" s="181"/>
      <c r="C364" s="182"/>
      <c r="D364" s="79" t="str">
        <f xml:space="preserve"> IF(((D363/COUNT(D7:D358))*100)&gt;=60,"3", IF(AND(((D363/COUNT(D7:D358))*100)&lt;60, ((D363/COUNT(D7:D358))*100)&gt;=50),"2", IF( AND(((D363/COUNT(D7:D358))*100)&lt;50, ((D363/COUNT(D7:D358))*100)&gt;=40),"1","0")))</f>
        <v>2</v>
      </c>
      <c r="E364" s="79" t="str">
        <f t="shared" ref="E364:Z364" si="77" xml:space="preserve"> IF(((E363/COUNT(E7:E358))*100)&gt;=60,"3", IF(AND(((E363/COUNT(E7:E358))*100)&lt;60, ((E363/COUNT(E7:E358))*100)&gt;=50),"2", IF( AND(((E363/COUNT(E7:E358))*100)&lt;50, ((E363/COUNT(E7:E358))*100)&gt;=40),"1","0")))</f>
        <v>2</v>
      </c>
      <c r="F364" s="79" t="str">
        <f t="shared" si="77"/>
        <v>2</v>
      </c>
      <c r="G364" s="79" t="str">
        <f t="shared" si="77"/>
        <v>2</v>
      </c>
      <c r="H364" s="79" t="str">
        <f t="shared" si="77"/>
        <v>2</v>
      </c>
      <c r="I364" s="79" t="str">
        <f t="shared" si="77"/>
        <v>1</v>
      </c>
      <c r="J364" s="79" t="str">
        <f t="shared" si="77"/>
        <v>1</v>
      </c>
      <c r="K364" s="79" t="str">
        <f t="shared" si="77"/>
        <v>3</v>
      </c>
      <c r="L364" s="79" t="str">
        <f t="shared" si="77"/>
        <v>3</v>
      </c>
      <c r="M364" s="79" t="str">
        <f t="shared" si="77"/>
        <v>3</v>
      </c>
      <c r="N364" s="79" t="str">
        <f t="shared" si="77"/>
        <v>3</v>
      </c>
      <c r="O364" s="79" t="str">
        <f t="shared" si="77"/>
        <v>3</v>
      </c>
      <c r="P364" s="79" t="str">
        <f t="shared" si="77"/>
        <v>3</v>
      </c>
      <c r="Q364" s="79" t="str">
        <f t="shared" si="77"/>
        <v>3</v>
      </c>
      <c r="R364" s="79" t="str">
        <f t="shared" si="77"/>
        <v>3</v>
      </c>
      <c r="S364" s="79" t="str">
        <f t="shared" si="77"/>
        <v>3</v>
      </c>
      <c r="T364" s="79" t="str">
        <f t="shared" si="77"/>
        <v>3</v>
      </c>
      <c r="U364" s="79" t="str">
        <f t="shared" si="77"/>
        <v>3</v>
      </c>
      <c r="V364" s="79" t="str">
        <f t="shared" si="77"/>
        <v>3</v>
      </c>
      <c r="W364" s="79" t="str">
        <f t="shared" si="77"/>
        <v>2</v>
      </c>
      <c r="X364" s="79" t="str">
        <f t="shared" si="77"/>
        <v>2</v>
      </c>
      <c r="Y364" s="79" t="str">
        <f t="shared" si="77"/>
        <v>0</v>
      </c>
      <c r="Z364" s="79" t="str">
        <f t="shared" si="77"/>
        <v>0</v>
      </c>
    </row>
    <row r="365" spans="1:44" ht="21" thickBot="1" x14ac:dyDescent="0.35">
      <c r="A365" s="225" t="s">
        <v>20</v>
      </c>
      <c r="B365" s="226"/>
      <c r="C365" s="227"/>
      <c r="D365" s="10">
        <f>((D363/COUNT(D7:D358))*D364)</f>
        <v>1.1529411764705881</v>
      </c>
      <c r="E365" s="10">
        <f t="shared" ref="E365:Z365" si="78">((E363/COUNT(E7:E358))*E364)</f>
        <v>1.1235294117647059</v>
      </c>
      <c r="F365" s="10">
        <f t="shared" si="78"/>
        <v>1.0941176470588236</v>
      </c>
      <c r="G365" s="10">
        <f t="shared" si="78"/>
        <v>1.1058823529411765</v>
      </c>
      <c r="H365" s="10">
        <f t="shared" si="78"/>
        <v>1.0705882352941176</v>
      </c>
      <c r="I365" s="10">
        <f t="shared" si="78"/>
        <v>0.48285714285714287</v>
      </c>
      <c r="J365" s="10">
        <f t="shared" si="78"/>
        <v>0.47863247863247865</v>
      </c>
      <c r="K365" s="10">
        <f t="shared" si="78"/>
        <v>2.5225225225225225</v>
      </c>
      <c r="L365" s="10">
        <f t="shared" si="78"/>
        <v>2.5149700598802394</v>
      </c>
      <c r="M365" s="10">
        <f t="shared" si="78"/>
        <v>2.6576576576576576</v>
      </c>
      <c r="N365" s="10">
        <f t="shared" si="78"/>
        <v>2.5958083832335328</v>
      </c>
      <c r="O365" s="10">
        <f t="shared" si="78"/>
        <v>2.4520958083832332</v>
      </c>
      <c r="P365" s="10">
        <f t="shared" si="78"/>
        <v>2.6068376068376065</v>
      </c>
      <c r="Q365" s="10">
        <f t="shared" si="78"/>
        <v>2.6079545454545454</v>
      </c>
      <c r="R365" s="10">
        <f t="shared" si="78"/>
        <v>2.8125</v>
      </c>
      <c r="S365" s="10">
        <f t="shared" si="78"/>
        <v>2.8295454545454546</v>
      </c>
      <c r="T365" s="10">
        <f t="shared" si="78"/>
        <v>2.8119658119658122</v>
      </c>
      <c r="U365" s="10">
        <f t="shared" si="78"/>
        <v>2.8210227272727271</v>
      </c>
      <c r="V365" s="10">
        <f t="shared" si="78"/>
        <v>2.8039772727272729</v>
      </c>
      <c r="W365" s="10">
        <f t="shared" si="78"/>
        <v>1.1136363636363635</v>
      </c>
      <c r="X365" s="10">
        <f t="shared" si="78"/>
        <v>1.1136363636363635</v>
      </c>
      <c r="Y365" s="10">
        <f t="shared" si="78"/>
        <v>0</v>
      </c>
      <c r="Z365" s="10">
        <f t="shared" si="78"/>
        <v>0</v>
      </c>
    </row>
    <row r="366" spans="1:44" ht="21" thickBot="1" x14ac:dyDescent="0.35">
      <c r="A366" s="2"/>
      <c r="B366" s="2"/>
      <c r="C366" s="2"/>
      <c r="D366" s="2"/>
    </row>
    <row r="367" spans="1:44" x14ac:dyDescent="0.3">
      <c r="A367" s="228" t="s">
        <v>21</v>
      </c>
      <c r="B367" s="229"/>
      <c r="C367" s="230"/>
      <c r="D367" s="2"/>
      <c r="E367" s="207" t="s">
        <v>22</v>
      </c>
      <c r="F367" s="208"/>
      <c r="G367" s="208"/>
      <c r="H367" s="208"/>
      <c r="I367" s="208"/>
      <c r="J367" s="208"/>
      <c r="K367" s="208"/>
      <c r="L367" s="208"/>
      <c r="M367" s="208"/>
      <c r="N367" s="209"/>
      <c r="O367" s="74" t="s">
        <v>12</v>
      </c>
      <c r="P367" s="17" t="s">
        <v>3</v>
      </c>
      <c r="Q367" s="17" t="s">
        <v>4</v>
      </c>
      <c r="R367" s="17" t="s">
        <v>5</v>
      </c>
      <c r="S367" s="18" t="s">
        <v>6</v>
      </c>
    </row>
    <row r="368" spans="1:44" ht="21" thickBot="1" x14ac:dyDescent="0.35">
      <c r="A368" s="19" t="s">
        <v>79</v>
      </c>
      <c r="B368" s="3"/>
      <c r="C368" s="20"/>
      <c r="D368" s="2"/>
      <c r="E368" s="210"/>
      <c r="F368" s="211"/>
      <c r="G368" s="211"/>
      <c r="H368" s="211"/>
      <c r="I368" s="211"/>
      <c r="J368" s="211"/>
      <c r="K368" s="211"/>
      <c r="L368" s="211"/>
      <c r="M368" s="211"/>
      <c r="N368" s="212"/>
      <c r="O368" s="4">
        <f>(R365*0.2+Z365*0.8)</f>
        <v>0.5625</v>
      </c>
      <c r="P368" s="4">
        <f>(S365*0.2+Z365*0.8)</f>
        <v>0.56590909090909092</v>
      </c>
      <c r="Q368" s="4">
        <f>(T365*0.2+Z365*0.8)</f>
        <v>0.5623931623931625</v>
      </c>
      <c r="R368" s="4">
        <f>(U365*0.2+Z365*0.8)</f>
        <v>0.56420454545454546</v>
      </c>
      <c r="S368" s="5">
        <f>(V365*0.2+Z365*0.8)</f>
        <v>0.56079545454545465</v>
      </c>
    </row>
    <row r="369" spans="1:4" x14ac:dyDescent="0.3">
      <c r="A369" s="19" t="s">
        <v>80</v>
      </c>
      <c r="B369" s="3"/>
      <c r="C369" s="20"/>
      <c r="D369" s="2"/>
    </row>
    <row r="370" spans="1:4" ht="21" thickBot="1" x14ac:dyDescent="0.35">
      <c r="A370" s="21" t="s">
        <v>81</v>
      </c>
      <c r="B370" s="22"/>
      <c r="C370" s="23"/>
      <c r="D370" s="2"/>
    </row>
  </sheetData>
  <mergeCells count="22">
    <mergeCell ref="A362:C362"/>
    <mergeCell ref="A363:C363"/>
    <mergeCell ref="A364:C364"/>
    <mergeCell ref="A365:C365"/>
    <mergeCell ref="A367:C367"/>
    <mergeCell ref="E367:N368"/>
    <mergeCell ref="Y4:Y6"/>
    <mergeCell ref="Z4:Z6"/>
    <mergeCell ref="D5:J5"/>
    <mergeCell ref="K5:Q5"/>
    <mergeCell ref="A360:C360"/>
    <mergeCell ref="A361:C36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370"/>
  <sheetViews>
    <sheetView topLeftCell="F352" zoomScale="80" zoomScaleNormal="80" workbookViewId="0">
      <selection activeCell="O363" sqref="O36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56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22.5703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14"/>
    <col min="44" max="44" width="8.85546875" style="113"/>
    <col min="45" max="265" width="8.85546875" style="111"/>
    <col min="266" max="16384" width="8.85546875" style="1"/>
  </cols>
  <sheetData>
    <row r="1" spans="1:44" x14ac:dyDescent="0.3">
      <c r="A1" s="183" t="s">
        <v>102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44" ht="21" thickBot="1" x14ac:dyDescent="0.35">
      <c r="A2" s="183" t="s">
        <v>103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44" ht="21" thickBot="1" x14ac:dyDescent="0.35">
      <c r="A3" s="184" t="s">
        <v>84</v>
      </c>
      <c r="B3" s="185"/>
      <c r="C3" s="120" t="s">
        <v>108</v>
      </c>
      <c r="D3" s="88" t="s">
        <v>99</v>
      </c>
      <c r="E3" s="87"/>
      <c r="F3" s="186" t="s">
        <v>463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44" ht="21" customHeight="1" thickBot="1" x14ac:dyDescent="0.35">
      <c r="A4" s="187" t="s">
        <v>0</v>
      </c>
      <c r="B4" s="189" t="s">
        <v>1</v>
      </c>
      <c r="C4" s="192" t="s">
        <v>2</v>
      </c>
      <c r="D4" s="195" t="s">
        <v>100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  <c r="R4" s="198" t="s">
        <v>101</v>
      </c>
      <c r="S4" s="199"/>
      <c r="T4" s="199"/>
      <c r="U4" s="199"/>
      <c r="V4" s="200"/>
      <c r="W4" s="15" t="s">
        <v>15</v>
      </c>
      <c r="X4" s="204" t="s">
        <v>14</v>
      </c>
      <c r="Y4" s="213" t="s">
        <v>82</v>
      </c>
      <c r="Z4" s="216" t="s">
        <v>83</v>
      </c>
    </row>
    <row r="5" spans="1:44" x14ac:dyDescent="0.3">
      <c r="A5" s="188"/>
      <c r="B5" s="190"/>
      <c r="C5" s="193"/>
      <c r="D5" s="219" t="s">
        <v>11</v>
      </c>
      <c r="E5" s="220"/>
      <c r="F5" s="220"/>
      <c r="G5" s="220"/>
      <c r="H5" s="220"/>
      <c r="I5" s="220"/>
      <c r="J5" s="221"/>
      <c r="K5" s="222" t="s">
        <v>88</v>
      </c>
      <c r="L5" s="223"/>
      <c r="M5" s="223"/>
      <c r="N5" s="223"/>
      <c r="O5" s="223"/>
      <c r="P5" s="223"/>
      <c r="Q5" s="224"/>
      <c r="R5" s="201"/>
      <c r="S5" s="202"/>
      <c r="T5" s="202"/>
      <c r="U5" s="202"/>
      <c r="V5" s="203"/>
      <c r="W5" s="16" t="s">
        <v>13</v>
      </c>
      <c r="X5" s="205"/>
      <c r="Y5" s="214"/>
      <c r="Z5" s="217"/>
    </row>
    <row r="6" spans="1:44" ht="21" thickBot="1" x14ac:dyDescent="0.35">
      <c r="A6" s="188"/>
      <c r="B6" s="191"/>
      <c r="C6" s="194"/>
      <c r="D6" s="97" t="s">
        <v>9</v>
      </c>
      <c r="E6" s="98" t="s">
        <v>85</v>
      </c>
      <c r="F6" s="98" t="s">
        <v>8</v>
      </c>
      <c r="G6" s="98" t="s">
        <v>86</v>
      </c>
      <c r="H6" s="98" t="s">
        <v>87</v>
      </c>
      <c r="I6" s="99" t="s">
        <v>10</v>
      </c>
      <c r="J6" s="100" t="s">
        <v>96</v>
      </c>
      <c r="K6" s="101" t="s">
        <v>89</v>
      </c>
      <c r="L6" s="102" t="s">
        <v>90</v>
      </c>
      <c r="M6" s="102" t="s">
        <v>91</v>
      </c>
      <c r="N6" s="102" t="s">
        <v>92</v>
      </c>
      <c r="O6" s="102" t="s">
        <v>93</v>
      </c>
      <c r="P6" s="102" t="s">
        <v>94</v>
      </c>
      <c r="Q6" s="103" t="s">
        <v>97</v>
      </c>
      <c r="R6" s="81" t="s">
        <v>12</v>
      </c>
      <c r="S6" s="82" t="s">
        <v>3</v>
      </c>
      <c r="T6" s="82" t="s">
        <v>4</v>
      </c>
      <c r="U6" s="82" t="s">
        <v>5</v>
      </c>
      <c r="V6" s="80" t="s">
        <v>6</v>
      </c>
      <c r="W6" s="104" t="s">
        <v>95</v>
      </c>
      <c r="X6" s="206"/>
      <c r="Y6" s="215"/>
      <c r="Z6" s="218"/>
    </row>
    <row r="7" spans="1:44" s="111" customFormat="1" x14ac:dyDescent="0.3">
      <c r="A7" s="165">
        <v>1</v>
      </c>
      <c r="B7" s="121">
        <v>671201</v>
      </c>
      <c r="C7" s="122" t="s">
        <v>110</v>
      </c>
      <c r="D7" s="167">
        <v>1</v>
      </c>
      <c r="E7" s="167">
        <v>0</v>
      </c>
      <c r="F7" s="167">
        <v>2</v>
      </c>
      <c r="G7" s="167">
        <v>0</v>
      </c>
      <c r="H7" s="167">
        <v>3</v>
      </c>
      <c r="I7" s="167">
        <f>SUM(D7:H7)</f>
        <v>6</v>
      </c>
      <c r="J7" s="167">
        <f>I7*0.15</f>
        <v>0.89999999999999991</v>
      </c>
      <c r="K7" s="168">
        <v>2</v>
      </c>
      <c r="L7" s="168">
        <v>3</v>
      </c>
      <c r="M7" s="168">
        <v>1</v>
      </c>
      <c r="N7" s="168">
        <v>0</v>
      </c>
      <c r="O7" s="168">
        <v>2</v>
      </c>
      <c r="P7" s="168">
        <f>SUM(K7:O7)</f>
        <v>8</v>
      </c>
      <c r="Q7" s="168">
        <f>P7*0.05</f>
        <v>0.4</v>
      </c>
      <c r="R7" s="108">
        <f>D7*0.15+K7*0.05</f>
        <v>0.25</v>
      </c>
      <c r="S7" s="108">
        <f t="shared" ref="S7:V7" si="0">E7*0.15+L7*0.05</f>
        <v>0.15000000000000002</v>
      </c>
      <c r="T7" s="108">
        <f t="shared" si="0"/>
        <v>0.35</v>
      </c>
      <c r="U7" s="108">
        <f t="shared" si="0"/>
        <v>0</v>
      </c>
      <c r="V7" s="108">
        <f t="shared" si="0"/>
        <v>0.54999999999999993</v>
      </c>
      <c r="W7" s="26">
        <f>I7+P7</f>
        <v>14</v>
      </c>
      <c r="X7" s="166">
        <f>W7*0.2</f>
        <v>2.8000000000000003</v>
      </c>
      <c r="Y7" s="127">
        <v>25</v>
      </c>
      <c r="Z7" s="112">
        <f>Y7*0.8</f>
        <v>20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3"/>
    </row>
    <row r="8" spans="1:44" s="111" customFormat="1" x14ac:dyDescent="0.3">
      <c r="A8" s="165">
        <v>2</v>
      </c>
      <c r="B8" s="121">
        <v>671202</v>
      </c>
      <c r="C8" s="122" t="s">
        <v>111</v>
      </c>
      <c r="D8" s="167">
        <v>9</v>
      </c>
      <c r="E8" s="167">
        <v>8</v>
      </c>
      <c r="F8" s="167">
        <v>7</v>
      </c>
      <c r="G8" s="167">
        <v>6</v>
      </c>
      <c r="H8" s="167">
        <v>8</v>
      </c>
      <c r="I8" s="167">
        <f t="shared" ref="I8:I71" si="1">SUM(D8:H8)</f>
        <v>38</v>
      </c>
      <c r="J8" s="167">
        <f t="shared" ref="J8:J71" si="2">I8*0.15</f>
        <v>5.7</v>
      </c>
      <c r="K8" s="168">
        <v>2</v>
      </c>
      <c r="L8" s="168">
        <v>3</v>
      </c>
      <c r="M8" s="168">
        <v>1</v>
      </c>
      <c r="N8" s="168">
        <v>3.5</v>
      </c>
      <c r="O8" s="168">
        <v>2</v>
      </c>
      <c r="P8" s="168">
        <f t="shared" ref="P8:P71" si="3">SUM(K8:O8)</f>
        <v>11.5</v>
      </c>
      <c r="Q8" s="168">
        <f t="shared" ref="Q8:Q71" si="4">P8*0.05</f>
        <v>0.57500000000000007</v>
      </c>
      <c r="R8" s="108">
        <f t="shared" ref="R8:R71" si="5">D8*0.15+K8*0.05</f>
        <v>1.45</v>
      </c>
      <c r="S8" s="108">
        <f t="shared" ref="S8:S71" si="6">E8*0.15+L8*0.05</f>
        <v>1.35</v>
      </c>
      <c r="T8" s="108">
        <f t="shared" ref="T8:T71" si="7">F8*0.15+M8*0.05</f>
        <v>1.1000000000000001</v>
      </c>
      <c r="U8" s="108">
        <f t="shared" ref="U8:U71" si="8">G8*0.15+N8*0.05</f>
        <v>1.075</v>
      </c>
      <c r="V8" s="108">
        <f t="shared" ref="V8:V71" si="9">H8*0.15+O8*0.05</f>
        <v>1.3</v>
      </c>
      <c r="W8" s="26">
        <f t="shared" ref="W8:W22" si="10">I8+P8</f>
        <v>49.5</v>
      </c>
      <c r="X8" s="166">
        <f t="shared" ref="X8:X71" si="11">W8*0.2</f>
        <v>9.9</v>
      </c>
      <c r="Y8" s="128">
        <v>29</v>
      </c>
      <c r="Z8" s="112">
        <f t="shared" ref="Z8:Z71" si="12">Y8*0.8</f>
        <v>23.200000000000003</v>
      </c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3"/>
    </row>
    <row r="9" spans="1:44" s="111" customFormat="1" x14ac:dyDescent="0.3">
      <c r="A9" s="165">
        <v>3</v>
      </c>
      <c r="B9" s="121">
        <v>671203</v>
      </c>
      <c r="C9" s="122" t="s">
        <v>112</v>
      </c>
      <c r="D9" s="167">
        <v>6</v>
      </c>
      <c r="E9" s="167">
        <v>7</v>
      </c>
      <c r="F9" s="167">
        <v>6</v>
      </c>
      <c r="G9" s="167">
        <v>11</v>
      </c>
      <c r="H9" s="167">
        <v>10</v>
      </c>
      <c r="I9" s="167">
        <f t="shared" si="1"/>
        <v>40</v>
      </c>
      <c r="J9" s="167">
        <f t="shared" si="2"/>
        <v>6</v>
      </c>
      <c r="K9" s="168">
        <v>3.5</v>
      </c>
      <c r="L9" s="168">
        <v>4</v>
      </c>
      <c r="M9" s="168">
        <v>3</v>
      </c>
      <c r="N9" s="168">
        <v>4</v>
      </c>
      <c r="O9" s="168">
        <v>2</v>
      </c>
      <c r="P9" s="168">
        <f t="shared" si="3"/>
        <v>16.5</v>
      </c>
      <c r="Q9" s="168">
        <f t="shared" si="4"/>
        <v>0.82500000000000007</v>
      </c>
      <c r="R9" s="108">
        <f t="shared" si="5"/>
        <v>1.075</v>
      </c>
      <c r="S9" s="108">
        <f t="shared" si="6"/>
        <v>1.25</v>
      </c>
      <c r="T9" s="108">
        <f t="shared" si="7"/>
        <v>1.0499999999999998</v>
      </c>
      <c r="U9" s="108">
        <f t="shared" si="8"/>
        <v>1.8499999999999999</v>
      </c>
      <c r="V9" s="108">
        <f t="shared" si="9"/>
        <v>1.6</v>
      </c>
      <c r="W9" s="26">
        <f t="shared" si="10"/>
        <v>56.5</v>
      </c>
      <c r="X9" s="166">
        <f t="shared" si="11"/>
        <v>11.3</v>
      </c>
      <c r="Y9" s="128">
        <v>41</v>
      </c>
      <c r="Z9" s="112">
        <f t="shared" si="12"/>
        <v>32.800000000000004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3"/>
    </row>
    <row r="10" spans="1:44" s="111" customFormat="1" x14ac:dyDescent="0.3">
      <c r="A10" s="165">
        <v>4</v>
      </c>
      <c r="B10" s="121">
        <v>671204</v>
      </c>
      <c r="C10" s="122" t="s">
        <v>113</v>
      </c>
      <c r="D10" s="167">
        <v>3</v>
      </c>
      <c r="E10" s="167">
        <v>2</v>
      </c>
      <c r="F10" s="167">
        <v>3</v>
      </c>
      <c r="G10" s="167">
        <v>2</v>
      </c>
      <c r="H10" s="167">
        <v>1</v>
      </c>
      <c r="I10" s="167">
        <f t="shared" si="1"/>
        <v>11</v>
      </c>
      <c r="J10" s="167">
        <f t="shared" si="2"/>
        <v>1.65</v>
      </c>
      <c r="K10" s="168">
        <v>2.5</v>
      </c>
      <c r="L10" s="168">
        <v>4</v>
      </c>
      <c r="M10" s="168">
        <v>3</v>
      </c>
      <c r="N10" s="168">
        <v>4</v>
      </c>
      <c r="O10" s="168">
        <v>0</v>
      </c>
      <c r="P10" s="168">
        <f t="shared" si="3"/>
        <v>13.5</v>
      </c>
      <c r="Q10" s="168">
        <f t="shared" si="4"/>
        <v>0.67500000000000004</v>
      </c>
      <c r="R10" s="108">
        <f t="shared" si="5"/>
        <v>0.57499999999999996</v>
      </c>
      <c r="S10" s="108">
        <f t="shared" si="6"/>
        <v>0.5</v>
      </c>
      <c r="T10" s="108">
        <f t="shared" si="7"/>
        <v>0.6</v>
      </c>
      <c r="U10" s="108">
        <f t="shared" si="8"/>
        <v>0.5</v>
      </c>
      <c r="V10" s="108">
        <f t="shared" si="9"/>
        <v>0.15</v>
      </c>
      <c r="W10" s="26">
        <f t="shared" si="10"/>
        <v>24.5</v>
      </c>
      <c r="X10" s="166">
        <f t="shared" si="11"/>
        <v>4.9000000000000004</v>
      </c>
      <c r="Y10" s="128">
        <v>27</v>
      </c>
      <c r="Z10" s="112">
        <f t="shared" si="12"/>
        <v>21.6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3"/>
    </row>
    <row r="11" spans="1:44" s="111" customFormat="1" x14ac:dyDescent="0.3">
      <c r="A11" s="165">
        <v>5</v>
      </c>
      <c r="B11" s="121">
        <v>671205</v>
      </c>
      <c r="C11" s="122" t="s">
        <v>114</v>
      </c>
      <c r="D11" s="167">
        <v>7</v>
      </c>
      <c r="E11" s="167">
        <v>8</v>
      </c>
      <c r="F11" s="167">
        <v>7</v>
      </c>
      <c r="G11" s="167">
        <v>8</v>
      </c>
      <c r="H11" s="167">
        <v>7</v>
      </c>
      <c r="I11" s="167">
        <f t="shared" si="1"/>
        <v>37</v>
      </c>
      <c r="J11" s="167">
        <f t="shared" si="2"/>
        <v>5.55</v>
      </c>
      <c r="K11" s="168">
        <v>3</v>
      </c>
      <c r="L11" s="168">
        <v>2.5</v>
      </c>
      <c r="M11" s="168">
        <v>3</v>
      </c>
      <c r="N11" s="168">
        <v>4</v>
      </c>
      <c r="O11" s="168">
        <v>2</v>
      </c>
      <c r="P11" s="168">
        <f t="shared" si="3"/>
        <v>14.5</v>
      </c>
      <c r="Q11" s="168">
        <f t="shared" si="4"/>
        <v>0.72500000000000009</v>
      </c>
      <c r="R11" s="108">
        <f t="shared" si="5"/>
        <v>1.2000000000000002</v>
      </c>
      <c r="S11" s="108">
        <f t="shared" si="6"/>
        <v>1.325</v>
      </c>
      <c r="T11" s="108">
        <f t="shared" si="7"/>
        <v>1.2000000000000002</v>
      </c>
      <c r="U11" s="108">
        <f t="shared" si="8"/>
        <v>1.4</v>
      </c>
      <c r="V11" s="108">
        <f t="shared" si="9"/>
        <v>1.1500000000000001</v>
      </c>
      <c r="W11" s="26">
        <f t="shared" si="10"/>
        <v>51.5</v>
      </c>
      <c r="X11" s="166">
        <f t="shared" si="11"/>
        <v>10.3</v>
      </c>
      <c r="Y11" s="128">
        <v>48</v>
      </c>
      <c r="Z11" s="112">
        <f t="shared" si="12"/>
        <v>38.400000000000006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3"/>
    </row>
    <row r="12" spans="1:44" s="111" customFormat="1" x14ac:dyDescent="0.3">
      <c r="A12" s="165">
        <v>6</v>
      </c>
      <c r="B12" s="121">
        <v>671206</v>
      </c>
      <c r="C12" s="122" t="s">
        <v>115</v>
      </c>
      <c r="D12" s="167">
        <v>11</v>
      </c>
      <c r="E12" s="167">
        <v>12</v>
      </c>
      <c r="F12" s="167">
        <v>9</v>
      </c>
      <c r="G12" s="167">
        <v>9</v>
      </c>
      <c r="H12" s="167">
        <v>10</v>
      </c>
      <c r="I12" s="167">
        <f t="shared" si="1"/>
        <v>51</v>
      </c>
      <c r="J12" s="167">
        <f t="shared" si="2"/>
        <v>7.6499999999999995</v>
      </c>
      <c r="K12" s="168">
        <v>10</v>
      </c>
      <c r="L12" s="168">
        <v>12</v>
      </c>
      <c r="M12" s="168">
        <v>9</v>
      </c>
      <c r="N12" s="168">
        <v>5.5</v>
      </c>
      <c r="O12" s="168">
        <v>5</v>
      </c>
      <c r="P12" s="168">
        <f t="shared" si="3"/>
        <v>41.5</v>
      </c>
      <c r="Q12" s="168">
        <f t="shared" si="4"/>
        <v>2.0750000000000002</v>
      </c>
      <c r="R12" s="108">
        <f t="shared" si="5"/>
        <v>2.15</v>
      </c>
      <c r="S12" s="108">
        <f t="shared" si="6"/>
        <v>2.4</v>
      </c>
      <c r="T12" s="108">
        <f t="shared" si="7"/>
        <v>1.7999999999999998</v>
      </c>
      <c r="U12" s="108">
        <f t="shared" si="8"/>
        <v>1.625</v>
      </c>
      <c r="V12" s="108">
        <f t="shared" si="9"/>
        <v>1.75</v>
      </c>
      <c r="W12" s="26">
        <f>I12+P12</f>
        <v>92.5</v>
      </c>
      <c r="X12" s="166">
        <f t="shared" si="11"/>
        <v>18.5</v>
      </c>
      <c r="Y12" s="128">
        <v>42</v>
      </c>
      <c r="Z12" s="112">
        <f t="shared" si="12"/>
        <v>33.6</v>
      </c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3"/>
    </row>
    <row r="13" spans="1:44" s="111" customFormat="1" x14ac:dyDescent="0.3">
      <c r="A13" s="165">
        <v>7</v>
      </c>
      <c r="B13" s="121">
        <v>671207</v>
      </c>
      <c r="C13" s="122" t="s">
        <v>116</v>
      </c>
      <c r="D13" s="167">
        <v>5</v>
      </c>
      <c r="E13" s="167">
        <v>6</v>
      </c>
      <c r="F13" s="167">
        <v>4</v>
      </c>
      <c r="G13" s="167">
        <v>7</v>
      </c>
      <c r="H13" s="167">
        <v>5</v>
      </c>
      <c r="I13" s="167">
        <f t="shared" si="1"/>
        <v>27</v>
      </c>
      <c r="J13" s="167">
        <f t="shared" si="2"/>
        <v>4.05</v>
      </c>
      <c r="K13" s="168">
        <v>6</v>
      </c>
      <c r="L13" s="168">
        <v>4</v>
      </c>
      <c r="M13" s="168">
        <v>5</v>
      </c>
      <c r="N13" s="168">
        <v>4</v>
      </c>
      <c r="O13" s="168">
        <v>3</v>
      </c>
      <c r="P13" s="168">
        <f t="shared" si="3"/>
        <v>22</v>
      </c>
      <c r="Q13" s="168">
        <f t="shared" si="4"/>
        <v>1.1000000000000001</v>
      </c>
      <c r="R13" s="108">
        <f t="shared" si="5"/>
        <v>1.05</v>
      </c>
      <c r="S13" s="108">
        <f t="shared" si="6"/>
        <v>1.0999999999999999</v>
      </c>
      <c r="T13" s="108">
        <f t="shared" si="7"/>
        <v>0.85</v>
      </c>
      <c r="U13" s="108">
        <f t="shared" si="8"/>
        <v>1.25</v>
      </c>
      <c r="V13" s="108">
        <f t="shared" si="9"/>
        <v>0.9</v>
      </c>
      <c r="W13" s="26">
        <f t="shared" si="10"/>
        <v>49</v>
      </c>
      <c r="X13" s="166">
        <f t="shared" si="11"/>
        <v>9.8000000000000007</v>
      </c>
      <c r="Y13" s="128">
        <v>54</v>
      </c>
      <c r="Z13" s="112">
        <f t="shared" si="12"/>
        <v>43.2</v>
      </c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3"/>
    </row>
    <row r="14" spans="1:44" s="111" customFormat="1" x14ac:dyDescent="0.3">
      <c r="A14" s="165">
        <v>8</v>
      </c>
      <c r="B14" s="121">
        <v>671208</v>
      </c>
      <c r="C14" s="122" t="s">
        <v>117</v>
      </c>
      <c r="D14" s="167">
        <v>1</v>
      </c>
      <c r="E14" s="167">
        <v>2</v>
      </c>
      <c r="F14" s="167">
        <v>1</v>
      </c>
      <c r="G14" s="167">
        <v>2</v>
      </c>
      <c r="H14" s="167">
        <v>1</v>
      </c>
      <c r="I14" s="167">
        <f t="shared" si="1"/>
        <v>7</v>
      </c>
      <c r="J14" s="167">
        <f t="shared" si="2"/>
        <v>1.05</v>
      </c>
      <c r="K14" s="168">
        <v>0</v>
      </c>
      <c r="L14" s="168">
        <v>2</v>
      </c>
      <c r="M14" s="168">
        <v>1</v>
      </c>
      <c r="N14" s="168">
        <v>3</v>
      </c>
      <c r="O14" s="168">
        <v>2</v>
      </c>
      <c r="P14" s="168">
        <f t="shared" si="3"/>
        <v>8</v>
      </c>
      <c r="Q14" s="168">
        <f t="shared" si="4"/>
        <v>0.4</v>
      </c>
      <c r="R14" s="108">
        <f t="shared" si="5"/>
        <v>0.15</v>
      </c>
      <c r="S14" s="108">
        <f t="shared" si="6"/>
        <v>0.4</v>
      </c>
      <c r="T14" s="108">
        <f t="shared" si="7"/>
        <v>0.2</v>
      </c>
      <c r="U14" s="108">
        <f t="shared" si="8"/>
        <v>0.45</v>
      </c>
      <c r="V14" s="108">
        <f t="shared" si="9"/>
        <v>0.25</v>
      </c>
      <c r="W14" s="26">
        <f t="shared" si="10"/>
        <v>15</v>
      </c>
      <c r="X14" s="166">
        <f t="shared" si="11"/>
        <v>3</v>
      </c>
      <c r="Y14" s="128">
        <v>40</v>
      </c>
      <c r="Z14" s="112">
        <f t="shared" si="12"/>
        <v>32</v>
      </c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3"/>
    </row>
    <row r="15" spans="1:44" s="111" customFormat="1" x14ac:dyDescent="0.3">
      <c r="A15" s="165">
        <v>9</v>
      </c>
      <c r="B15" s="121">
        <v>671209</v>
      </c>
      <c r="C15" s="122" t="s">
        <v>118</v>
      </c>
      <c r="D15" s="167">
        <v>3</v>
      </c>
      <c r="E15" s="167">
        <v>4</v>
      </c>
      <c r="F15" s="167">
        <v>2</v>
      </c>
      <c r="G15" s="167">
        <v>4</v>
      </c>
      <c r="H15" s="167">
        <v>7</v>
      </c>
      <c r="I15" s="167">
        <f t="shared" si="1"/>
        <v>20</v>
      </c>
      <c r="J15" s="167">
        <f t="shared" si="2"/>
        <v>3</v>
      </c>
      <c r="K15" s="168">
        <v>9</v>
      </c>
      <c r="L15" s="168">
        <v>8</v>
      </c>
      <c r="M15" s="168">
        <v>7</v>
      </c>
      <c r="N15" s="168">
        <v>6</v>
      </c>
      <c r="O15" s="168">
        <v>2.5</v>
      </c>
      <c r="P15" s="168">
        <f t="shared" si="3"/>
        <v>32.5</v>
      </c>
      <c r="Q15" s="168">
        <f t="shared" si="4"/>
        <v>1.625</v>
      </c>
      <c r="R15" s="108">
        <f t="shared" si="5"/>
        <v>0.89999999999999991</v>
      </c>
      <c r="S15" s="108">
        <f t="shared" si="6"/>
        <v>1</v>
      </c>
      <c r="T15" s="108">
        <f t="shared" si="7"/>
        <v>0.65</v>
      </c>
      <c r="U15" s="108">
        <f t="shared" si="8"/>
        <v>0.9</v>
      </c>
      <c r="V15" s="108">
        <f t="shared" si="9"/>
        <v>1.175</v>
      </c>
      <c r="W15" s="26">
        <f t="shared" si="10"/>
        <v>52.5</v>
      </c>
      <c r="X15" s="166">
        <f t="shared" si="11"/>
        <v>10.5</v>
      </c>
      <c r="Y15" s="128">
        <v>18</v>
      </c>
      <c r="Z15" s="112">
        <f t="shared" si="12"/>
        <v>14.4</v>
      </c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3"/>
    </row>
    <row r="16" spans="1:44" s="111" customFormat="1" x14ac:dyDescent="0.3">
      <c r="A16" s="165">
        <v>10</v>
      </c>
      <c r="B16" s="121">
        <v>671210</v>
      </c>
      <c r="C16" s="122" t="s">
        <v>119</v>
      </c>
      <c r="D16" s="167">
        <v>1</v>
      </c>
      <c r="E16" s="167">
        <v>2</v>
      </c>
      <c r="F16" s="167">
        <v>1</v>
      </c>
      <c r="G16" s="167">
        <v>2</v>
      </c>
      <c r="H16" s="167">
        <v>3</v>
      </c>
      <c r="I16" s="167">
        <f t="shared" si="1"/>
        <v>9</v>
      </c>
      <c r="J16" s="167">
        <f t="shared" si="2"/>
        <v>1.3499999999999999</v>
      </c>
      <c r="K16" s="168">
        <v>2</v>
      </c>
      <c r="L16" s="168">
        <v>3</v>
      </c>
      <c r="M16" s="168">
        <v>2.2000000000000002</v>
      </c>
      <c r="N16" s="168">
        <v>3</v>
      </c>
      <c r="O16" s="168">
        <v>4</v>
      </c>
      <c r="P16" s="168">
        <f t="shared" si="3"/>
        <v>14.2</v>
      </c>
      <c r="Q16" s="168">
        <f t="shared" si="4"/>
        <v>0.71</v>
      </c>
      <c r="R16" s="108">
        <f t="shared" si="5"/>
        <v>0.25</v>
      </c>
      <c r="S16" s="108">
        <f t="shared" si="6"/>
        <v>0.45</v>
      </c>
      <c r="T16" s="108">
        <f t="shared" si="7"/>
        <v>0.26</v>
      </c>
      <c r="U16" s="108">
        <f t="shared" si="8"/>
        <v>0.45</v>
      </c>
      <c r="V16" s="108">
        <f t="shared" si="9"/>
        <v>0.64999999999999991</v>
      </c>
      <c r="W16" s="26">
        <f t="shared" si="10"/>
        <v>23.2</v>
      </c>
      <c r="X16" s="166">
        <f t="shared" si="11"/>
        <v>4.6399999999999997</v>
      </c>
      <c r="Y16" s="128">
        <v>8</v>
      </c>
      <c r="Z16" s="112">
        <f t="shared" si="12"/>
        <v>6.4</v>
      </c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3"/>
    </row>
    <row r="17" spans="1:44" s="111" customFormat="1" x14ac:dyDescent="0.3">
      <c r="A17" s="165">
        <v>11</v>
      </c>
      <c r="B17" s="121">
        <v>671211</v>
      </c>
      <c r="C17" s="122" t="s">
        <v>120</v>
      </c>
      <c r="D17" s="167">
        <v>1</v>
      </c>
      <c r="E17" s="167">
        <v>2</v>
      </c>
      <c r="F17" s="167">
        <v>1</v>
      </c>
      <c r="G17" s="167">
        <v>1</v>
      </c>
      <c r="H17" s="167">
        <v>1</v>
      </c>
      <c r="I17" s="167">
        <f t="shared" si="1"/>
        <v>6</v>
      </c>
      <c r="J17" s="167">
        <f t="shared" si="2"/>
        <v>0.89999999999999991</v>
      </c>
      <c r="K17" s="168">
        <v>0</v>
      </c>
      <c r="L17" s="168">
        <v>1</v>
      </c>
      <c r="M17" s="168">
        <v>0</v>
      </c>
      <c r="N17" s="168">
        <v>1</v>
      </c>
      <c r="O17" s="168">
        <v>0</v>
      </c>
      <c r="P17" s="168">
        <f t="shared" si="3"/>
        <v>2</v>
      </c>
      <c r="Q17" s="168">
        <f t="shared" si="4"/>
        <v>0.1</v>
      </c>
      <c r="R17" s="108">
        <f t="shared" si="5"/>
        <v>0.15</v>
      </c>
      <c r="S17" s="108">
        <f t="shared" si="6"/>
        <v>0.35</v>
      </c>
      <c r="T17" s="108">
        <f t="shared" si="7"/>
        <v>0.15</v>
      </c>
      <c r="U17" s="108">
        <f t="shared" si="8"/>
        <v>0.2</v>
      </c>
      <c r="V17" s="108">
        <f t="shared" si="9"/>
        <v>0.15</v>
      </c>
      <c r="W17" s="26">
        <f t="shared" si="10"/>
        <v>8</v>
      </c>
      <c r="X17" s="166">
        <f t="shared" si="11"/>
        <v>1.6</v>
      </c>
      <c r="Y17" s="128">
        <v>5</v>
      </c>
      <c r="Z17" s="112">
        <f t="shared" si="12"/>
        <v>4</v>
      </c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3"/>
    </row>
    <row r="18" spans="1:44" s="111" customFormat="1" x14ac:dyDescent="0.3">
      <c r="A18" s="165">
        <v>12</v>
      </c>
      <c r="B18" s="121">
        <v>671212</v>
      </c>
      <c r="C18" s="122" t="s">
        <v>121</v>
      </c>
      <c r="D18" s="167"/>
      <c r="E18" s="167"/>
      <c r="F18" s="167"/>
      <c r="G18" s="167"/>
      <c r="H18" s="167"/>
      <c r="I18" s="167"/>
      <c r="J18" s="167"/>
      <c r="K18" s="168"/>
      <c r="L18" s="168"/>
      <c r="M18" s="168"/>
      <c r="N18" s="168"/>
      <c r="O18" s="168"/>
      <c r="P18" s="168"/>
      <c r="Q18" s="168"/>
      <c r="R18" s="108">
        <f t="shared" si="5"/>
        <v>0</v>
      </c>
      <c r="S18" s="108">
        <f t="shared" si="6"/>
        <v>0</v>
      </c>
      <c r="T18" s="108">
        <f t="shared" si="7"/>
        <v>0</v>
      </c>
      <c r="U18" s="108">
        <f t="shared" si="8"/>
        <v>0</v>
      </c>
      <c r="V18" s="108">
        <f t="shared" si="9"/>
        <v>0</v>
      </c>
      <c r="W18" s="26">
        <f t="shared" si="10"/>
        <v>0</v>
      </c>
      <c r="X18" s="166">
        <f t="shared" si="11"/>
        <v>0</v>
      </c>
      <c r="Y18" s="128">
        <v>7</v>
      </c>
      <c r="Z18" s="112">
        <f t="shared" si="12"/>
        <v>5.6000000000000005</v>
      </c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3"/>
    </row>
    <row r="19" spans="1:44" s="111" customFormat="1" x14ac:dyDescent="0.3">
      <c r="A19" s="165">
        <v>13</v>
      </c>
      <c r="B19" s="121">
        <v>671213</v>
      </c>
      <c r="C19" s="122" t="s">
        <v>122</v>
      </c>
      <c r="D19" s="167">
        <v>11</v>
      </c>
      <c r="E19" s="167">
        <v>12</v>
      </c>
      <c r="F19" s="167">
        <v>12</v>
      </c>
      <c r="G19" s="167">
        <v>11</v>
      </c>
      <c r="H19" s="167">
        <v>12</v>
      </c>
      <c r="I19" s="167">
        <f t="shared" si="1"/>
        <v>58</v>
      </c>
      <c r="J19" s="167">
        <f t="shared" si="2"/>
        <v>8.6999999999999993</v>
      </c>
      <c r="K19" s="168">
        <v>3</v>
      </c>
      <c r="L19" s="168">
        <v>4</v>
      </c>
      <c r="M19" s="168">
        <v>2</v>
      </c>
      <c r="N19" s="168">
        <v>3</v>
      </c>
      <c r="O19" s="168">
        <v>4</v>
      </c>
      <c r="P19" s="168">
        <f t="shared" si="3"/>
        <v>16</v>
      </c>
      <c r="Q19" s="168">
        <f t="shared" si="4"/>
        <v>0.8</v>
      </c>
      <c r="R19" s="108">
        <f t="shared" si="5"/>
        <v>1.7999999999999998</v>
      </c>
      <c r="S19" s="108">
        <f t="shared" si="6"/>
        <v>1.9999999999999998</v>
      </c>
      <c r="T19" s="108">
        <f t="shared" si="7"/>
        <v>1.9</v>
      </c>
      <c r="U19" s="108">
        <f t="shared" si="8"/>
        <v>1.7999999999999998</v>
      </c>
      <c r="V19" s="108">
        <f t="shared" si="9"/>
        <v>1.9999999999999998</v>
      </c>
      <c r="W19" s="26">
        <f t="shared" si="10"/>
        <v>74</v>
      </c>
      <c r="X19" s="166">
        <f t="shared" si="11"/>
        <v>14.8</v>
      </c>
      <c r="Y19" s="128">
        <v>32</v>
      </c>
      <c r="Z19" s="112">
        <f t="shared" si="12"/>
        <v>25.6</v>
      </c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3"/>
    </row>
    <row r="20" spans="1:44" s="111" customFormat="1" x14ac:dyDescent="0.3">
      <c r="A20" s="165">
        <v>14</v>
      </c>
      <c r="B20" s="121">
        <v>671214</v>
      </c>
      <c r="C20" s="122" t="s">
        <v>123</v>
      </c>
      <c r="D20" s="167">
        <v>3</v>
      </c>
      <c r="E20" s="167">
        <v>2</v>
      </c>
      <c r="F20" s="167">
        <v>2</v>
      </c>
      <c r="G20" s="167">
        <v>3</v>
      </c>
      <c r="H20" s="167">
        <v>3</v>
      </c>
      <c r="I20" s="167">
        <f t="shared" si="1"/>
        <v>13</v>
      </c>
      <c r="J20" s="167">
        <f t="shared" si="2"/>
        <v>1.95</v>
      </c>
      <c r="K20" s="168">
        <v>5</v>
      </c>
      <c r="L20" s="168">
        <v>4</v>
      </c>
      <c r="M20" s="168">
        <v>3</v>
      </c>
      <c r="N20" s="168">
        <v>2.5</v>
      </c>
      <c r="O20" s="168">
        <v>2</v>
      </c>
      <c r="P20" s="168">
        <f t="shared" si="3"/>
        <v>16.5</v>
      </c>
      <c r="Q20" s="168">
        <f t="shared" si="4"/>
        <v>0.82500000000000007</v>
      </c>
      <c r="R20" s="108">
        <f t="shared" si="5"/>
        <v>0.7</v>
      </c>
      <c r="S20" s="108">
        <f t="shared" si="6"/>
        <v>0.5</v>
      </c>
      <c r="T20" s="108">
        <f t="shared" si="7"/>
        <v>0.45</v>
      </c>
      <c r="U20" s="108">
        <f t="shared" si="8"/>
        <v>0.57499999999999996</v>
      </c>
      <c r="V20" s="108">
        <f t="shared" si="9"/>
        <v>0.54999999999999993</v>
      </c>
      <c r="W20" s="26">
        <f t="shared" si="10"/>
        <v>29.5</v>
      </c>
      <c r="X20" s="166">
        <f t="shared" si="11"/>
        <v>5.9</v>
      </c>
      <c r="Y20" s="128">
        <v>40</v>
      </c>
      <c r="Z20" s="112">
        <f t="shared" si="12"/>
        <v>32</v>
      </c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3"/>
    </row>
    <row r="21" spans="1:44" s="111" customFormat="1" x14ac:dyDescent="0.3">
      <c r="A21" s="165">
        <v>15</v>
      </c>
      <c r="B21" s="121">
        <v>671215</v>
      </c>
      <c r="C21" s="122" t="s">
        <v>124</v>
      </c>
      <c r="D21" s="167">
        <v>3</v>
      </c>
      <c r="E21" s="167">
        <v>4</v>
      </c>
      <c r="F21" s="167">
        <v>3</v>
      </c>
      <c r="G21" s="167">
        <v>3</v>
      </c>
      <c r="H21" s="167">
        <v>4</v>
      </c>
      <c r="I21" s="167">
        <f t="shared" si="1"/>
        <v>17</v>
      </c>
      <c r="J21" s="167">
        <f t="shared" si="2"/>
        <v>2.5499999999999998</v>
      </c>
      <c r="K21" s="168">
        <v>3</v>
      </c>
      <c r="L21" s="168">
        <v>2</v>
      </c>
      <c r="M21" s="168">
        <v>4</v>
      </c>
      <c r="N21" s="168">
        <v>2</v>
      </c>
      <c r="O21" s="168">
        <v>3</v>
      </c>
      <c r="P21" s="168">
        <f t="shared" si="3"/>
        <v>14</v>
      </c>
      <c r="Q21" s="168">
        <f t="shared" si="4"/>
        <v>0.70000000000000007</v>
      </c>
      <c r="R21" s="108">
        <f t="shared" si="5"/>
        <v>0.6</v>
      </c>
      <c r="S21" s="108">
        <f t="shared" si="6"/>
        <v>0.7</v>
      </c>
      <c r="T21" s="108">
        <f t="shared" si="7"/>
        <v>0.64999999999999991</v>
      </c>
      <c r="U21" s="108">
        <f t="shared" si="8"/>
        <v>0.54999999999999993</v>
      </c>
      <c r="V21" s="108">
        <f t="shared" si="9"/>
        <v>0.75</v>
      </c>
      <c r="W21" s="26">
        <f t="shared" si="10"/>
        <v>31</v>
      </c>
      <c r="X21" s="166">
        <f t="shared" si="11"/>
        <v>6.2</v>
      </c>
      <c r="Y21" s="128">
        <v>26</v>
      </c>
      <c r="Z21" s="112">
        <f t="shared" si="12"/>
        <v>20.8</v>
      </c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3"/>
    </row>
    <row r="22" spans="1:44" s="111" customFormat="1" x14ac:dyDescent="0.3">
      <c r="A22" s="165">
        <v>16</v>
      </c>
      <c r="B22" s="121">
        <v>671202</v>
      </c>
      <c r="C22" s="122" t="s">
        <v>111</v>
      </c>
      <c r="D22" s="167">
        <v>2</v>
      </c>
      <c r="E22" s="167">
        <v>3</v>
      </c>
      <c r="F22" s="167">
        <v>2</v>
      </c>
      <c r="G22" s="167">
        <v>3</v>
      </c>
      <c r="H22" s="167">
        <v>2</v>
      </c>
      <c r="I22" s="167">
        <f t="shared" si="1"/>
        <v>12</v>
      </c>
      <c r="J22" s="167">
        <f t="shared" si="2"/>
        <v>1.7999999999999998</v>
      </c>
      <c r="K22" s="168">
        <v>2</v>
      </c>
      <c r="L22" s="168">
        <v>3</v>
      </c>
      <c r="M22" s="168">
        <v>2</v>
      </c>
      <c r="N22" s="168">
        <v>4</v>
      </c>
      <c r="O22" s="168">
        <v>3</v>
      </c>
      <c r="P22" s="168">
        <f t="shared" si="3"/>
        <v>14</v>
      </c>
      <c r="Q22" s="168">
        <f t="shared" si="4"/>
        <v>0.70000000000000007</v>
      </c>
      <c r="R22" s="108">
        <f t="shared" si="5"/>
        <v>0.4</v>
      </c>
      <c r="S22" s="108">
        <f t="shared" si="6"/>
        <v>0.6</v>
      </c>
      <c r="T22" s="108">
        <f t="shared" si="7"/>
        <v>0.4</v>
      </c>
      <c r="U22" s="108">
        <f t="shared" si="8"/>
        <v>0.64999999999999991</v>
      </c>
      <c r="V22" s="108">
        <f t="shared" si="9"/>
        <v>0.45</v>
      </c>
      <c r="W22" s="26">
        <f t="shared" si="10"/>
        <v>26</v>
      </c>
      <c r="X22" s="166">
        <f t="shared" si="11"/>
        <v>5.2</v>
      </c>
      <c r="Y22" s="128">
        <v>34</v>
      </c>
      <c r="Z22" s="112">
        <f t="shared" si="12"/>
        <v>27.200000000000003</v>
      </c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3"/>
    </row>
    <row r="23" spans="1:44" s="111" customFormat="1" x14ac:dyDescent="0.3">
      <c r="A23" s="165">
        <v>17</v>
      </c>
      <c r="B23" s="121">
        <v>671203</v>
      </c>
      <c r="C23" s="122" t="s">
        <v>112</v>
      </c>
      <c r="D23" s="167">
        <v>4</v>
      </c>
      <c r="E23" s="167">
        <v>3</v>
      </c>
      <c r="F23" s="167">
        <v>2</v>
      </c>
      <c r="G23" s="167">
        <v>3</v>
      </c>
      <c r="H23" s="167">
        <v>4</v>
      </c>
      <c r="I23" s="167">
        <f t="shared" si="1"/>
        <v>16</v>
      </c>
      <c r="J23" s="167">
        <f t="shared" si="2"/>
        <v>2.4</v>
      </c>
      <c r="K23" s="168">
        <v>6</v>
      </c>
      <c r="L23" s="168">
        <v>4</v>
      </c>
      <c r="M23" s="168">
        <v>5</v>
      </c>
      <c r="N23" s="168">
        <v>3</v>
      </c>
      <c r="O23" s="168">
        <v>4</v>
      </c>
      <c r="P23" s="168">
        <f t="shared" si="3"/>
        <v>22</v>
      </c>
      <c r="Q23" s="168">
        <f t="shared" si="4"/>
        <v>1.1000000000000001</v>
      </c>
      <c r="R23" s="108">
        <f t="shared" si="5"/>
        <v>0.9</v>
      </c>
      <c r="S23" s="108">
        <f t="shared" si="6"/>
        <v>0.64999999999999991</v>
      </c>
      <c r="T23" s="108">
        <f t="shared" si="7"/>
        <v>0.55000000000000004</v>
      </c>
      <c r="U23" s="108">
        <f t="shared" si="8"/>
        <v>0.6</v>
      </c>
      <c r="V23" s="108">
        <f t="shared" si="9"/>
        <v>0.8</v>
      </c>
      <c r="W23" s="26">
        <f t="shared" ref="W23:W62" si="13">I23+P23</f>
        <v>38</v>
      </c>
      <c r="X23" s="166">
        <f t="shared" si="11"/>
        <v>7.6000000000000005</v>
      </c>
      <c r="Y23" s="128">
        <v>33</v>
      </c>
      <c r="Z23" s="112">
        <f t="shared" si="12"/>
        <v>26.400000000000002</v>
      </c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3"/>
    </row>
    <row r="24" spans="1:44" s="111" customFormat="1" x14ac:dyDescent="0.3">
      <c r="A24" s="165">
        <v>18</v>
      </c>
      <c r="B24" s="121">
        <v>671204</v>
      </c>
      <c r="C24" s="122" t="s">
        <v>113</v>
      </c>
      <c r="D24" s="167">
        <v>3</v>
      </c>
      <c r="E24" s="167">
        <v>4</v>
      </c>
      <c r="F24" s="167">
        <v>5</v>
      </c>
      <c r="G24" s="167">
        <v>7</v>
      </c>
      <c r="H24" s="167">
        <v>11</v>
      </c>
      <c r="I24" s="167">
        <f t="shared" si="1"/>
        <v>30</v>
      </c>
      <c r="J24" s="167">
        <f t="shared" si="2"/>
        <v>4.5</v>
      </c>
      <c r="K24" s="168">
        <v>2</v>
      </c>
      <c r="L24" s="168">
        <v>3</v>
      </c>
      <c r="M24" s="168">
        <v>2.5</v>
      </c>
      <c r="N24" s="168">
        <v>3</v>
      </c>
      <c r="O24" s="168">
        <v>2</v>
      </c>
      <c r="P24" s="168">
        <f t="shared" si="3"/>
        <v>12.5</v>
      </c>
      <c r="Q24" s="168">
        <f t="shared" si="4"/>
        <v>0.625</v>
      </c>
      <c r="R24" s="108">
        <f t="shared" si="5"/>
        <v>0.54999999999999993</v>
      </c>
      <c r="S24" s="108">
        <f t="shared" si="6"/>
        <v>0.75</v>
      </c>
      <c r="T24" s="108">
        <f t="shared" si="7"/>
        <v>0.875</v>
      </c>
      <c r="U24" s="108">
        <f t="shared" si="8"/>
        <v>1.2000000000000002</v>
      </c>
      <c r="V24" s="108">
        <f t="shared" si="9"/>
        <v>1.75</v>
      </c>
      <c r="W24" s="26">
        <f t="shared" si="13"/>
        <v>42.5</v>
      </c>
      <c r="X24" s="166">
        <f t="shared" si="11"/>
        <v>8.5</v>
      </c>
      <c r="Y24" s="128">
        <v>48</v>
      </c>
      <c r="Z24" s="112">
        <f t="shared" si="12"/>
        <v>38.400000000000006</v>
      </c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3"/>
    </row>
    <row r="25" spans="1:44" s="111" customFormat="1" x14ac:dyDescent="0.3">
      <c r="A25" s="165">
        <v>19</v>
      </c>
      <c r="B25" s="121">
        <v>671205</v>
      </c>
      <c r="C25" s="122" t="s">
        <v>114</v>
      </c>
      <c r="D25" s="167">
        <v>3</v>
      </c>
      <c r="E25" s="167">
        <v>4</v>
      </c>
      <c r="F25" s="167">
        <v>2</v>
      </c>
      <c r="G25" s="167">
        <v>3</v>
      </c>
      <c r="H25" s="167">
        <v>3</v>
      </c>
      <c r="I25" s="167">
        <f t="shared" si="1"/>
        <v>15</v>
      </c>
      <c r="J25" s="167">
        <f t="shared" si="2"/>
        <v>2.25</v>
      </c>
      <c r="K25" s="174">
        <v>2</v>
      </c>
      <c r="L25" s="174">
        <v>2.5</v>
      </c>
      <c r="M25" s="174">
        <v>3</v>
      </c>
      <c r="N25" s="174">
        <v>4</v>
      </c>
      <c r="O25" s="174">
        <v>3</v>
      </c>
      <c r="P25" s="168">
        <f t="shared" si="3"/>
        <v>14.5</v>
      </c>
      <c r="Q25" s="168">
        <f t="shared" si="4"/>
        <v>0.72500000000000009</v>
      </c>
      <c r="R25" s="108">
        <f t="shared" si="5"/>
        <v>0.54999999999999993</v>
      </c>
      <c r="S25" s="108">
        <f t="shared" si="6"/>
        <v>0.72499999999999998</v>
      </c>
      <c r="T25" s="108">
        <f t="shared" si="7"/>
        <v>0.45</v>
      </c>
      <c r="U25" s="108">
        <f t="shared" si="8"/>
        <v>0.64999999999999991</v>
      </c>
      <c r="V25" s="108">
        <f t="shared" si="9"/>
        <v>0.6</v>
      </c>
      <c r="W25" s="26">
        <f t="shared" si="13"/>
        <v>29.5</v>
      </c>
      <c r="X25" s="166">
        <f t="shared" si="11"/>
        <v>5.9</v>
      </c>
      <c r="Y25" s="128">
        <v>32</v>
      </c>
      <c r="Z25" s="112">
        <f t="shared" si="12"/>
        <v>25.6</v>
      </c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3"/>
    </row>
    <row r="26" spans="1:44" s="111" customFormat="1" x14ac:dyDescent="0.3">
      <c r="A26" s="165">
        <v>20</v>
      </c>
      <c r="B26" s="121">
        <v>671206</v>
      </c>
      <c r="C26" s="122" t="s">
        <v>115</v>
      </c>
      <c r="D26" s="167">
        <v>5</v>
      </c>
      <c r="E26" s="167">
        <v>6</v>
      </c>
      <c r="F26" s="167">
        <v>5</v>
      </c>
      <c r="G26" s="167">
        <v>9</v>
      </c>
      <c r="H26" s="167">
        <v>15</v>
      </c>
      <c r="I26" s="167">
        <f t="shared" si="1"/>
        <v>40</v>
      </c>
      <c r="J26" s="167">
        <f t="shared" si="2"/>
        <v>6</v>
      </c>
      <c r="K26" s="174">
        <v>2</v>
      </c>
      <c r="L26" s="174">
        <v>3</v>
      </c>
      <c r="M26" s="174">
        <v>2</v>
      </c>
      <c r="N26" s="174">
        <v>4</v>
      </c>
      <c r="O26" s="174">
        <v>3</v>
      </c>
      <c r="P26" s="168">
        <f t="shared" si="3"/>
        <v>14</v>
      </c>
      <c r="Q26" s="168">
        <f t="shared" si="4"/>
        <v>0.70000000000000007</v>
      </c>
      <c r="R26" s="108">
        <f t="shared" si="5"/>
        <v>0.85</v>
      </c>
      <c r="S26" s="108">
        <f t="shared" si="6"/>
        <v>1.0499999999999998</v>
      </c>
      <c r="T26" s="108">
        <f t="shared" si="7"/>
        <v>0.85</v>
      </c>
      <c r="U26" s="108">
        <f t="shared" si="8"/>
        <v>1.5499999999999998</v>
      </c>
      <c r="V26" s="108">
        <f t="shared" si="9"/>
        <v>2.4</v>
      </c>
      <c r="W26" s="26">
        <f t="shared" si="13"/>
        <v>54</v>
      </c>
      <c r="X26" s="166">
        <f t="shared" si="11"/>
        <v>10.8</v>
      </c>
      <c r="Y26" s="128">
        <v>44</v>
      </c>
      <c r="Z26" s="112">
        <f t="shared" si="12"/>
        <v>35.200000000000003</v>
      </c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3"/>
    </row>
    <row r="27" spans="1:44" s="111" customFormat="1" x14ac:dyDescent="0.3">
      <c r="A27" s="165">
        <v>21</v>
      </c>
      <c r="B27" s="121">
        <v>671207</v>
      </c>
      <c r="C27" s="122" t="s">
        <v>116</v>
      </c>
      <c r="D27" s="167"/>
      <c r="E27" s="167"/>
      <c r="F27" s="167"/>
      <c r="G27" s="167"/>
      <c r="H27" s="167"/>
      <c r="I27" s="167"/>
      <c r="J27" s="167"/>
      <c r="K27" s="174"/>
      <c r="L27" s="174"/>
      <c r="M27" s="174"/>
      <c r="N27" s="174"/>
      <c r="O27" s="174"/>
      <c r="P27" s="168"/>
      <c r="Q27" s="168"/>
      <c r="R27" s="108">
        <f t="shared" si="5"/>
        <v>0</v>
      </c>
      <c r="S27" s="108">
        <f t="shared" si="6"/>
        <v>0</v>
      </c>
      <c r="T27" s="108">
        <f t="shared" si="7"/>
        <v>0</v>
      </c>
      <c r="U27" s="108">
        <f t="shared" si="8"/>
        <v>0</v>
      </c>
      <c r="V27" s="108">
        <f t="shared" si="9"/>
        <v>0</v>
      </c>
      <c r="W27" s="26">
        <f t="shared" si="13"/>
        <v>0</v>
      </c>
      <c r="X27" s="166">
        <f t="shared" si="11"/>
        <v>0</v>
      </c>
      <c r="Y27" s="128">
        <v>2</v>
      </c>
      <c r="Z27" s="112">
        <f t="shared" si="12"/>
        <v>1.6</v>
      </c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3"/>
    </row>
    <row r="28" spans="1:44" s="111" customFormat="1" x14ac:dyDescent="0.3">
      <c r="A28" s="165">
        <v>22</v>
      </c>
      <c r="B28" s="121">
        <v>671208</v>
      </c>
      <c r="C28" s="122" t="s">
        <v>117</v>
      </c>
      <c r="D28" s="167"/>
      <c r="E28" s="167"/>
      <c r="F28" s="167"/>
      <c r="G28" s="167"/>
      <c r="H28" s="167"/>
      <c r="I28" s="167"/>
      <c r="J28" s="167"/>
      <c r="K28" s="174"/>
      <c r="L28" s="174"/>
      <c r="M28" s="174"/>
      <c r="N28" s="174"/>
      <c r="O28" s="174"/>
      <c r="P28" s="168"/>
      <c r="Q28" s="168"/>
      <c r="R28" s="108">
        <f t="shared" si="5"/>
        <v>0</v>
      </c>
      <c r="S28" s="108">
        <f t="shared" si="6"/>
        <v>0</v>
      </c>
      <c r="T28" s="108">
        <f t="shared" si="7"/>
        <v>0</v>
      </c>
      <c r="U28" s="108">
        <f t="shared" si="8"/>
        <v>0</v>
      </c>
      <c r="V28" s="108">
        <f t="shared" si="9"/>
        <v>0</v>
      </c>
      <c r="W28" s="26">
        <f t="shared" si="13"/>
        <v>0</v>
      </c>
      <c r="X28" s="166">
        <f t="shared" si="11"/>
        <v>0</v>
      </c>
      <c r="Y28" s="128">
        <v>83</v>
      </c>
      <c r="Z28" s="112">
        <f t="shared" si="12"/>
        <v>66.400000000000006</v>
      </c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3"/>
    </row>
    <row r="29" spans="1:44" s="111" customFormat="1" x14ac:dyDescent="0.3">
      <c r="A29" s="165">
        <v>23</v>
      </c>
      <c r="B29" s="121">
        <v>671209</v>
      </c>
      <c r="C29" s="122" t="s">
        <v>118</v>
      </c>
      <c r="D29" s="167">
        <v>13</v>
      </c>
      <c r="E29" s="167">
        <v>12</v>
      </c>
      <c r="F29" s="167">
        <v>13</v>
      </c>
      <c r="G29" s="167">
        <v>12</v>
      </c>
      <c r="H29" s="167">
        <v>14</v>
      </c>
      <c r="I29" s="167">
        <f t="shared" si="1"/>
        <v>64</v>
      </c>
      <c r="J29" s="167">
        <f t="shared" si="2"/>
        <v>9.6</v>
      </c>
      <c r="K29" s="174">
        <v>2</v>
      </c>
      <c r="L29" s="174">
        <v>4</v>
      </c>
      <c r="M29" s="174">
        <v>4</v>
      </c>
      <c r="N29" s="174">
        <v>4</v>
      </c>
      <c r="O29" s="174">
        <v>2</v>
      </c>
      <c r="P29" s="168">
        <f t="shared" si="3"/>
        <v>16</v>
      </c>
      <c r="Q29" s="168">
        <f t="shared" si="4"/>
        <v>0.8</v>
      </c>
      <c r="R29" s="108">
        <f t="shared" si="5"/>
        <v>2.0499999999999998</v>
      </c>
      <c r="S29" s="108">
        <f t="shared" si="6"/>
        <v>1.9999999999999998</v>
      </c>
      <c r="T29" s="108">
        <f t="shared" si="7"/>
        <v>2.15</v>
      </c>
      <c r="U29" s="108">
        <f t="shared" si="8"/>
        <v>1.9999999999999998</v>
      </c>
      <c r="V29" s="108">
        <f t="shared" si="9"/>
        <v>2.2000000000000002</v>
      </c>
      <c r="W29" s="26">
        <f t="shared" si="13"/>
        <v>80</v>
      </c>
      <c r="X29" s="166">
        <f t="shared" si="11"/>
        <v>16</v>
      </c>
      <c r="Y29" s="128">
        <v>6</v>
      </c>
      <c r="Z29" s="112">
        <f t="shared" si="12"/>
        <v>4.8000000000000007</v>
      </c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3"/>
    </row>
    <row r="30" spans="1:44" s="111" customFormat="1" x14ac:dyDescent="0.3">
      <c r="A30" s="165">
        <v>24</v>
      </c>
      <c r="B30" s="121">
        <v>671210</v>
      </c>
      <c r="C30" s="122" t="s">
        <v>119</v>
      </c>
      <c r="D30" s="167">
        <v>8</v>
      </c>
      <c r="E30" s="167">
        <v>9</v>
      </c>
      <c r="F30" s="167">
        <v>8</v>
      </c>
      <c r="G30" s="167">
        <v>7</v>
      </c>
      <c r="H30" s="167">
        <v>8</v>
      </c>
      <c r="I30" s="167">
        <f t="shared" si="1"/>
        <v>40</v>
      </c>
      <c r="J30" s="167">
        <f t="shared" si="2"/>
        <v>6</v>
      </c>
      <c r="K30" s="174">
        <v>2.5</v>
      </c>
      <c r="L30" s="174">
        <v>3</v>
      </c>
      <c r="M30" s="174">
        <v>2</v>
      </c>
      <c r="N30" s="174">
        <v>3</v>
      </c>
      <c r="O30" s="174">
        <v>2</v>
      </c>
      <c r="P30" s="168"/>
      <c r="Q30" s="168">
        <f t="shared" si="4"/>
        <v>0</v>
      </c>
      <c r="R30" s="108">
        <f t="shared" si="5"/>
        <v>1.325</v>
      </c>
      <c r="S30" s="108">
        <f t="shared" si="6"/>
        <v>1.5</v>
      </c>
      <c r="T30" s="108">
        <f t="shared" si="7"/>
        <v>1.3</v>
      </c>
      <c r="U30" s="108">
        <f t="shared" si="8"/>
        <v>1.2000000000000002</v>
      </c>
      <c r="V30" s="108">
        <f t="shared" si="9"/>
        <v>1.3</v>
      </c>
      <c r="W30" s="26">
        <f t="shared" si="13"/>
        <v>40</v>
      </c>
      <c r="X30" s="166">
        <f t="shared" si="11"/>
        <v>8</v>
      </c>
      <c r="Y30" s="128">
        <v>40</v>
      </c>
      <c r="Z30" s="112">
        <f t="shared" si="12"/>
        <v>32</v>
      </c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3"/>
    </row>
    <row r="31" spans="1:44" s="111" customFormat="1" x14ac:dyDescent="0.3">
      <c r="A31" s="165">
        <v>25</v>
      </c>
      <c r="B31" s="121">
        <v>671211</v>
      </c>
      <c r="C31" s="122" t="s">
        <v>120</v>
      </c>
      <c r="D31" s="167">
        <v>2</v>
      </c>
      <c r="E31" s="167">
        <v>3</v>
      </c>
      <c r="F31" s="167">
        <v>2</v>
      </c>
      <c r="G31" s="167">
        <v>2</v>
      </c>
      <c r="H31" s="167">
        <v>3</v>
      </c>
      <c r="I31" s="167">
        <f t="shared" si="1"/>
        <v>12</v>
      </c>
      <c r="J31" s="167">
        <f t="shared" si="2"/>
        <v>1.7999999999999998</v>
      </c>
      <c r="K31" s="11">
        <v>3</v>
      </c>
      <c r="L31" s="11">
        <v>3</v>
      </c>
      <c r="M31" s="11">
        <v>2</v>
      </c>
      <c r="N31" s="11">
        <v>4</v>
      </c>
      <c r="O31" s="11">
        <v>3</v>
      </c>
      <c r="P31" s="168">
        <f t="shared" si="3"/>
        <v>15</v>
      </c>
      <c r="Q31" s="168">
        <f t="shared" si="4"/>
        <v>0.75</v>
      </c>
      <c r="R31" s="108">
        <f t="shared" si="5"/>
        <v>0.45</v>
      </c>
      <c r="S31" s="108">
        <f t="shared" si="6"/>
        <v>0.6</v>
      </c>
      <c r="T31" s="108">
        <f t="shared" si="7"/>
        <v>0.4</v>
      </c>
      <c r="U31" s="108">
        <f t="shared" si="8"/>
        <v>0.5</v>
      </c>
      <c r="V31" s="108">
        <f t="shared" si="9"/>
        <v>0.6</v>
      </c>
      <c r="W31" s="26">
        <f t="shared" si="13"/>
        <v>27</v>
      </c>
      <c r="X31" s="166">
        <f t="shared" si="11"/>
        <v>5.4</v>
      </c>
      <c r="Y31" s="128">
        <v>25</v>
      </c>
      <c r="Z31" s="112">
        <f t="shared" si="12"/>
        <v>20</v>
      </c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3"/>
    </row>
    <row r="32" spans="1:44" s="111" customFormat="1" x14ac:dyDescent="0.3">
      <c r="A32" s="165">
        <v>26</v>
      </c>
      <c r="B32" s="121">
        <v>671212</v>
      </c>
      <c r="C32" s="122" t="s">
        <v>121</v>
      </c>
      <c r="D32" s="167">
        <v>1</v>
      </c>
      <c r="E32" s="167">
        <v>2</v>
      </c>
      <c r="F32" s="167">
        <v>3</v>
      </c>
      <c r="G32" s="167">
        <v>2</v>
      </c>
      <c r="H32" s="167">
        <v>1</v>
      </c>
      <c r="I32" s="167">
        <f t="shared" si="1"/>
        <v>9</v>
      </c>
      <c r="J32" s="167">
        <f t="shared" si="2"/>
        <v>1.3499999999999999</v>
      </c>
      <c r="K32" s="11">
        <v>4</v>
      </c>
      <c r="L32" s="11">
        <v>3</v>
      </c>
      <c r="M32" s="11">
        <v>3</v>
      </c>
      <c r="N32" s="11">
        <v>4</v>
      </c>
      <c r="O32" s="11">
        <v>3</v>
      </c>
      <c r="P32" s="168">
        <f t="shared" si="3"/>
        <v>17</v>
      </c>
      <c r="Q32" s="168">
        <f t="shared" si="4"/>
        <v>0.85000000000000009</v>
      </c>
      <c r="R32" s="108">
        <f t="shared" si="5"/>
        <v>0.35</v>
      </c>
      <c r="S32" s="108">
        <f t="shared" si="6"/>
        <v>0.45</v>
      </c>
      <c r="T32" s="108">
        <f t="shared" si="7"/>
        <v>0.6</v>
      </c>
      <c r="U32" s="108">
        <f t="shared" si="8"/>
        <v>0.5</v>
      </c>
      <c r="V32" s="108">
        <f t="shared" si="9"/>
        <v>0.30000000000000004</v>
      </c>
      <c r="W32" s="26">
        <f t="shared" si="13"/>
        <v>26</v>
      </c>
      <c r="X32" s="166">
        <f t="shared" si="11"/>
        <v>5.2</v>
      </c>
      <c r="Y32" s="128">
        <v>22</v>
      </c>
      <c r="Z32" s="112">
        <f t="shared" si="12"/>
        <v>17.600000000000001</v>
      </c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3"/>
    </row>
    <row r="33" spans="1:44" s="111" customFormat="1" x14ac:dyDescent="0.3">
      <c r="A33" s="165">
        <v>27</v>
      </c>
      <c r="B33" s="121">
        <v>671213</v>
      </c>
      <c r="C33" s="122" t="s">
        <v>122</v>
      </c>
      <c r="D33" s="167">
        <v>2</v>
      </c>
      <c r="E33" s="167">
        <v>3</v>
      </c>
      <c r="F33" s="167">
        <v>4</v>
      </c>
      <c r="G33" s="167">
        <v>3</v>
      </c>
      <c r="H33" s="167">
        <v>3</v>
      </c>
      <c r="I33" s="167">
        <f t="shared" si="1"/>
        <v>15</v>
      </c>
      <c r="J33" s="167">
        <f t="shared" si="2"/>
        <v>2.25</v>
      </c>
      <c r="K33" s="11">
        <v>5</v>
      </c>
      <c r="L33" s="11">
        <v>2.2000000000000002</v>
      </c>
      <c r="M33" s="11">
        <v>3</v>
      </c>
      <c r="N33" s="11">
        <v>2</v>
      </c>
      <c r="O33" s="11">
        <v>2.5</v>
      </c>
      <c r="P33" s="168">
        <f t="shared" si="3"/>
        <v>14.7</v>
      </c>
      <c r="Q33" s="168">
        <f t="shared" si="4"/>
        <v>0.73499999999999999</v>
      </c>
      <c r="R33" s="108">
        <f t="shared" si="5"/>
        <v>0.55000000000000004</v>
      </c>
      <c r="S33" s="108">
        <f t="shared" si="6"/>
        <v>0.55999999999999994</v>
      </c>
      <c r="T33" s="108">
        <f t="shared" si="7"/>
        <v>0.75</v>
      </c>
      <c r="U33" s="108">
        <f t="shared" si="8"/>
        <v>0.54999999999999993</v>
      </c>
      <c r="V33" s="108">
        <f t="shared" si="9"/>
        <v>0.57499999999999996</v>
      </c>
      <c r="W33" s="26">
        <f t="shared" si="13"/>
        <v>29.7</v>
      </c>
      <c r="X33" s="166">
        <f t="shared" si="11"/>
        <v>5.94</v>
      </c>
      <c r="Y33" s="128">
        <v>36</v>
      </c>
      <c r="Z33" s="112">
        <f t="shared" si="12"/>
        <v>28.8</v>
      </c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3"/>
    </row>
    <row r="34" spans="1:44" s="111" customFormat="1" x14ac:dyDescent="0.3">
      <c r="A34" s="165">
        <v>28</v>
      </c>
      <c r="B34" s="121">
        <v>671214</v>
      </c>
      <c r="C34" s="122" t="s">
        <v>123</v>
      </c>
      <c r="D34" s="167"/>
      <c r="E34" s="167"/>
      <c r="F34" s="167"/>
      <c r="G34" s="167"/>
      <c r="H34" s="167"/>
      <c r="I34" s="167"/>
      <c r="J34" s="167"/>
      <c r="K34" s="11"/>
      <c r="L34" s="11"/>
      <c r="M34" s="11"/>
      <c r="N34" s="11"/>
      <c r="O34" s="11"/>
      <c r="P34" s="168"/>
      <c r="Q34" s="168"/>
      <c r="R34" s="108">
        <f t="shared" si="5"/>
        <v>0</v>
      </c>
      <c r="S34" s="108">
        <f t="shared" si="6"/>
        <v>0</v>
      </c>
      <c r="T34" s="108">
        <f t="shared" si="7"/>
        <v>0</v>
      </c>
      <c r="U34" s="108">
        <f t="shared" si="8"/>
        <v>0</v>
      </c>
      <c r="V34" s="108">
        <f t="shared" si="9"/>
        <v>0</v>
      </c>
      <c r="W34" s="26">
        <f t="shared" si="13"/>
        <v>0</v>
      </c>
      <c r="X34" s="166">
        <f t="shared" si="11"/>
        <v>0</v>
      </c>
      <c r="Y34" s="128" t="s">
        <v>105</v>
      </c>
      <c r="Z34" s="112" t="e">
        <f t="shared" si="12"/>
        <v>#VALUE!</v>
      </c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3"/>
    </row>
    <row r="35" spans="1:44" s="111" customFormat="1" x14ac:dyDescent="0.3">
      <c r="A35" s="165">
        <v>29</v>
      </c>
      <c r="B35" s="121">
        <v>671215</v>
      </c>
      <c r="C35" s="122" t="s">
        <v>124</v>
      </c>
      <c r="D35" s="167">
        <v>8</v>
      </c>
      <c r="E35" s="167">
        <v>7</v>
      </c>
      <c r="F35" s="167">
        <v>9</v>
      </c>
      <c r="G35" s="167">
        <v>9</v>
      </c>
      <c r="H35" s="167">
        <v>9</v>
      </c>
      <c r="I35" s="167">
        <f t="shared" si="1"/>
        <v>42</v>
      </c>
      <c r="J35" s="167">
        <f t="shared" si="2"/>
        <v>6.3</v>
      </c>
      <c r="K35" s="11">
        <v>3</v>
      </c>
      <c r="L35" s="11">
        <v>2.2999999999999998</v>
      </c>
      <c r="M35" s="11">
        <v>4</v>
      </c>
      <c r="N35" s="11">
        <v>2</v>
      </c>
      <c r="O35" s="11">
        <v>1</v>
      </c>
      <c r="P35" s="168">
        <f t="shared" si="3"/>
        <v>12.3</v>
      </c>
      <c r="Q35" s="168">
        <f t="shared" si="4"/>
        <v>0.6150000000000001</v>
      </c>
      <c r="R35" s="108">
        <f t="shared" si="5"/>
        <v>1.35</v>
      </c>
      <c r="S35" s="108">
        <f t="shared" si="6"/>
        <v>1.165</v>
      </c>
      <c r="T35" s="108">
        <f t="shared" si="7"/>
        <v>1.5499999999999998</v>
      </c>
      <c r="U35" s="108">
        <f t="shared" si="8"/>
        <v>1.45</v>
      </c>
      <c r="V35" s="108">
        <f t="shared" si="9"/>
        <v>1.4</v>
      </c>
      <c r="W35" s="26">
        <f t="shared" si="13"/>
        <v>54.3</v>
      </c>
      <c r="X35" s="166">
        <f t="shared" si="11"/>
        <v>10.86</v>
      </c>
      <c r="Y35" s="128">
        <v>35</v>
      </c>
      <c r="Z35" s="112">
        <f t="shared" si="12"/>
        <v>28</v>
      </c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3"/>
    </row>
    <row r="36" spans="1:44" s="111" customFormat="1" x14ac:dyDescent="0.3">
      <c r="A36" s="165">
        <v>30</v>
      </c>
      <c r="B36" s="121">
        <v>671230</v>
      </c>
      <c r="C36" s="122" t="s">
        <v>139</v>
      </c>
      <c r="D36" s="167">
        <v>4</v>
      </c>
      <c r="E36" s="167">
        <v>5</v>
      </c>
      <c r="F36" s="167">
        <v>4</v>
      </c>
      <c r="G36" s="167">
        <v>5</v>
      </c>
      <c r="H36" s="167">
        <v>4</v>
      </c>
      <c r="I36" s="167">
        <f t="shared" si="1"/>
        <v>22</v>
      </c>
      <c r="J36" s="167">
        <f t="shared" si="2"/>
        <v>3.3</v>
      </c>
      <c r="K36" s="11">
        <v>2</v>
      </c>
      <c r="L36" s="11">
        <v>2.5</v>
      </c>
      <c r="M36" s="11">
        <v>4</v>
      </c>
      <c r="N36" s="11">
        <v>3</v>
      </c>
      <c r="O36" s="11">
        <v>4</v>
      </c>
      <c r="P36" s="168">
        <f t="shared" si="3"/>
        <v>15.5</v>
      </c>
      <c r="Q36" s="168">
        <f t="shared" si="4"/>
        <v>0.77500000000000002</v>
      </c>
      <c r="R36" s="108">
        <f t="shared" si="5"/>
        <v>0.7</v>
      </c>
      <c r="S36" s="108">
        <f t="shared" si="6"/>
        <v>0.875</v>
      </c>
      <c r="T36" s="108">
        <f t="shared" si="7"/>
        <v>0.8</v>
      </c>
      <c r="U36" s="108">
        <f t="shared" si="8"/>
        <v>0.9</v>
      </c>
      <c r="V36" s="108">
        <f t="shared" si="9"/>
        <v>0.8</v>
      </c>
      <c r="W36" s="26">
        <f t="shared" si="13"/>
        <v>37.5</v>
      </c>
      <c r="X36" s="166">
        <f t="shared" si="11"/>
        <v>7.5</v>
      </c>
      <c r="Y36" s="128">
        <v>45</v>
      </c>
      <c r="Z36" s="112">
        <f t="shared" si="12"/>
        <v>36</v>
      </c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3"/>
    </row>
    <row r="37" spans="1:44" s="111" customFormat="1" x14ac:dyDescent="0.3">
      <c r="A37" s="165">
        <v>31</v>
      </c>
      <c r="B37" s="121">
        <v>671231</v>
      </c>
      <c r="C37" s="122" t="s">
        <v>139</v>
      </c>
      <c r="D37" s="167">
        <v>7</v>
      </c>
      <c r="E37" s="167">
        <v>8</v>
      </c>
      <c r="F37" s="167">
        <v>7</v>
      </c>
      <c r="G37" s="167">
        <v>8</v>
      </c>
      <c r="H37" s="167">
        <v>6</v>
      </c>
      <c r="I37" s="167">
        <f t="shared" si="1"/>
        <v>36</v>
      </c>
      <c r="J37" s="167">
        <f t="shared" si="2"/>
        <v>5.3999999999999995</v>
      </c>
      <c r="K37" s="11">
        <v>2.5</v>
      </c>
      <c r="L37" s="11">
        <v>3</v>
      </c>
      <c r="M37" s="11">
        <v>2</v>
      </c>
      <c r="N37" s="11">
        <v>4</v>
      </c>
      <c r="O37" s="11">
        <v>3</v>
      </c>
      <c r="P37" s="168">
        <f t="shared" si="3"/>
        <v>14.5</v>
      </c>
      <c r="Q37" s="168">
        <f t="shared" si="4"/>
        <v>0.72500000000000009</v>
      </c>
      <c r="R37" s="108">
        <f t="shared" si="5"/>
        <v>1.175</v>
      </c>
      <c r="S37" s="108">
        <f t="shared" si="6"/>
        <v>1.35</v>
      </c>
      <c r="T37" s="108">
        <f t="shared" si="7"/>
        <v>1.1500000000000001</v>
      </c>
      <c r="U37" s="108">
        <f t="shared" si="8"/>
        <v>1.4</v>
      </c>
      <c r="V37" s="108">
        <f t="shared" si="9"/>
        <v>1.0499999999999998</v>
      </c>
      <c r="W37" s="26">
        <f t="shared" si="13"/>
        <v>50.5</v>
      </c>
      <c r="X37" s="166">
        <f t="shared" si="11"/>
        <v>10.100000000000001</v>
      </c>
      <c r="Y37" s="128">
        <v>44</v>
      </c>
      <c r="Z37" s="112">
        <f t="shared" si="12"/>
        <v>35.200000000000003</v>
      </c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3"/>
    </row>
    <row r="38" spans="1:44" s="111" customFormat="1" x14ac:dyDescent="0.3">
      <c r="A38" s="165">
        <v>32</v>
      </c>
      <c r="B38" s="121">
        <v>671232</v>
      </c>
      <c r="C38" s="122" t="s">
        <v>140</v>
      </c>
      <c r="D38" s="167">
        <v>8</v>
      </c>
      <c r="E38" s="167">
        <v>9</v>
      </c>
      <c r="F38" s="167">
        <v>7</v>
      </c>
      <c r="G38" s="167">
        <v>6</v>
      </c>
      <c r="H38" s="167">
        <v>6</v>
      </c>
      <c r="I38" s="167">
        <f t="shared" si="1"/>
        <v>36</v>
      </c>
      <c r="J38" s="167">
        <f t="shared" si="2"/>
        <v>5.3999999999999995</v>
      </c>
      <c r="K38" s="11">
        <v>4</v>
      </c>
      <c r="L38" s="11">
        <v>3</v>
      </c>
      <c r="M38" s="11">
        <v>2.4</v>
      </c>
      <c r="N38" s="11">
        <v>2.2999999999999998</v>
      </c>
      <c r="O38" s="11">
        <v>4</v>
      </c>
      <c r="P38" s="168">
        <f t="shared" si="3"/>
        <v>15.7</v>
      </c>
      <c r="Q38" s="168">
        <f t="shared" si="4"/>
        <v>0.78500000000000003</v>
      </c>
      <c r="R38" s="108">
        <f t="shared" si="5"/>
        <v>1.4</v>
      </c>
      <c r="S38" s="108">
        <f t="shared" si="6"/>
        <v>1.5</v>
      </c>
      <c r="T38" s="108">
        <f t="shared" si="7"/>
        <v>1.17</v>
      </c>
      <c r="U38" s="108">
        <f t="shared" si="8"/>
        <v>1.0149999999999999</v>
      </c>
      <c r="V38" s="108">
        <f t="shared" si="9"/>
        <v>1.0999999999999999</v>
      </c>
      <c r="W38" s="26">
        <f t="shared" si="13"/>
        <v>51.7</v>
      </c>
      <c r="X38" s="166">
        <f t="shared" si="11"/>
        <v>10.340000000000002</v>
      </c>
      <c r="Y38" s="128">
        <v>56</v>
      </c>
      <c r="Z38" s="112">
        <f t="shared" si="12"/>
        <v>44.800000000000004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3"/>
    </row>
    <row r="39" spans="1:44" s="111" customFormat="1" x14ac:dyDescent="0.3">
      <c r="A39" s="165">
        <v>33</v>
      </c>
      <c r="B39" s="121">
        <v>671233</v>
      </c>
      <c r="C39" s="122" t="s">
        <v>104</v>
      </c>
      <c r="D39" s="167">
        <v>1</v>
      </c>
      <c r="E39" s="167">
        <v>2</v>
      </c>
      <c r="F39" s="167">
        <v>1</v>
      </c>
      <c r="G39" s="167">
        <v>2</v>
      </c>
      <c r="H39" s="167">
        <v>1</v>
      </c>
      <c r="I39" s="167">
        <f t="shared" si="1"/>
        <v>7</v>
      </c>
      <c r="J39" s="167">
        <f t="shared" si="2"/>
        <v>1.05</v>
      </c>
      <c r="K39" s="11">
        <v>3.3</v>
      </c>
      <c r="L39" s="11">
        <v>4</v>
      </c>
      <c r="M39" s="11">
        <v>3</v>
      </c>
      <c r="N39" s="11">
        <v>4</v>
      </c>
      <c r="O39" s="11">
        <v>3.3</v>
      </c>
      <c r="P39" s="168">
        <f t="shared" si="3"/>
        <v>17.600000000000001</v>
      </c>
      <c r="Q39" s="168">
        <f t="shared" si="4"/>
        <v>0.88000000000000012</v>
      </c>
      <c r="R39" s="108">
        <f t="shared" si="5"/>
        <v>0.315</v>
      </c>
      <c r="S39" s="108">
        <f t="shared" si="6"/>
        <v>0.5</v>
      </c>
      <c r="T39" s="108">
        <f t="shared" si="7"/>
        <v>0.30000000000000004</v>
      </c>
      <c r="U39" s="108">
        <f t="shared" si="8"/>
        <v>0.5</v>
      </c>
      <c r="V39" s="108">
        <f t="shared" si="9"/>
        <v>0.315</v>
      </c>
      <c r="W39" s="26">
        <f t="shared" si="13"/>
        <v>24.6</v>
      </c>
      <c r="X39" s="166">
        <f t="shared" si="11"/>
        <v>4.9200000000000008</v>
      </c>
      <c r="Y39" s="128">
        <v>19</v>
      </c>
      <c r="Z39" s="112">
        <f t="shared" si="12"/>
        <v>15.200000000000001</v>
      </c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3"/>
    </row>
    <row r="40" spans="1:44" s="111" customFormat="1" x14ac:dyDescent="0.3">
      <c r="A40" s="165">
        <v>34</v>
      </c>
      <c r="B40" s="121">
        <v>671234</v>
      </c>
      <c r="C40" s="122" t="s">
        <v>141</v>
      </c>
      <c r="D40" s="167">
        <v>1</v>
      </c>
      <c r="E40" s="167">
        <v>1</v>
      </c>
      <c r="F40" s="167">
        <v>1</v>
      </c>
      <c r="G40" s="167">
        <v>1</v>
      </c>
      <c r="H40" s="167">
        <v>1</v>
      </c>
      <c r="I40" s="167">
        <f t="shared" si="1"/>
        <v>5</v>
      </c>
      <c r="J40" s="167">
        <f t="shared" si="2"/>
        <v>0.75</v>
      </c>
      <c r="K40" s="11">
        <v>4</v>
      </c>
      <c r="L40" s="11">
        <v>3</v>
      </c>
      <c r="M40" s="11">
        <v>4</v>
      </c>
      <c r="N40" s="11">
        <v>3</v>
      </c>
      <c r="O40" s="11">
        <v>3.2</v>
      </c>
      <c r="P40" s="168">
        <f t="shared" si="3"/>
        <v>17.2</v>
      </c>
      <c r="Q40" s="168">
        <f t="shared" si="4"/>
        <v>0.86</v>
      </c>
      <c r="R40" s="108">
        <f t="shared" si="5"/>
        <v>0.35</v>
      </c>
      <c r="S40" s="108">
        <f t="shared" si="6"/>
        <v>0.30000000000000004</v>
      </c>
      <c r="T40" s="108">
        <f t="shared" si="7"/>
        <v>0.35</v>
      </c>
      <c r="U40" s="108">
        <f t="shared" si="8"/>
        <v>0.30000000000000004</v>
      </c>
      <c r="V40" s="108">
        <f t="shared" si="9"/>
        <v>0.31000000000000005</v>
      </c>
      <c r="W40" s="26">
        <f t="shared" si="13"/>
        <v>22.2</v>
      </c>
      <c r="X40" s="166">
        <f t="shared" si="11"/>
        <v>4.4400000000000004</v>
      </c>
      <c r="Y40" s="128">
        <v>14</v>
      </c>
      <c r="Z40" s="112">
        <f t="shared" si="12"/>
        <v>11.200000000000001</v>
      </c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3"/>
    </row>
    <row r="41" spans="1:44" s="111" customFormat="1" x14ac:dyDescent="0.3">
      <c r="A41" s="165">
        <v>35</v>
      </c>
      <c r="B41" s="121">
        <v>671235</v>
      </c>
      <c r="C41" s="122" t="s">
        <v>142</v>
      </c>
      <c r="D41" s="167">
        <v>2</v>
      </c>
      <c r="E41" s="167">
        <v>3</v>
      </c>
      <c r="F41" s="167">
        <v>5</v>
      </c>
      <c r="G41" s="167">
        <v>4</v>
      </c>
      <c r="H41" s="167">
        <v>4</v>
      </c>
      <c r="I41" s="167">
        <f t="shared" si="1"/>
        <v>18</v>
      </c>
      <c r="J41" s="167">
        <f t="shared" si="2"/>
        <v>2.6999999999999997</v>
      </c>
      <c r="K41" s="11">
        <v>4</v>
      </c>
      <c r="L41" s="11">
        <v>3</v>
      </c>
      <c r="M41" s="11">
        <v>3</v>
      </c>
      <c r="N41" s="11">
        <v>3</v>
      </c>
      <c r="O41" s="11">
        <v>2</v>
      </c>
      <c r="P41" s="168">
        <f t="shared" si="3"/>
        <v>15</v>
      </c>
      <c r="Q41" s="168">
        <f t="shared" si="4"/>
        <v>0.75</v>
      </c>
      <c r="R41" s="108">
        <f t="shared" si="5"/>
        <v>0.5</v>
      </c>
      <c r="S41" s="108">
        <f t="shared" si="6"/>
        <v>0.6</v>
      </c>
      <c r="T41" s="108">
        <f t="shared" si="7"/>
        <v>0.9</v>
      </c>
      <c r="U41" s="108">
        <f t="shared" si="8"/>
        <v>0.75</v>
      </c>
      <c r="V41" s="108">
        <f t="shared" si="9"/>
        <v>0.7</v>
      </c>
      <c r="W41" s="26">
        <f t="shared" si="13"/>
        <v>33</v>
      </c>
      <c r="X41" s="166">
        <f t="shared" si="11"/>
        <v>6.6000000000000005</v>
      </c>
      <c r="Y41" s="128">
        <v>45</v>
      </c>
      <c r="Z41" s="112">
        <f t="shared" si="12"/>
        <v>36</v>
      </c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3"/>
    </row>
    <row r="42" spans="1:44" s="111" customFormat="1" x14ac:dyDescent="0.3">
      <c r="A42" s="165">
        <v>36</v>
      </c>
      <c r="B42" s="121">
        <v>671236</v>
      </c>
      <c r="C42" s="122" t="s">
        <v>143</v>
      </c>
      <c r="D42" s="167">
        <v>3</v>
      </c>
      <c r="E42" s="167">
        <v>5</v>
      </c>
      <c r="F42" s="167">
        <v>5</v>
      </c>
      <c r="G42" s="167">
        <v>4</v>
      </c>
      <c r="H42" s="167">
        <v>5</v>
      </c>
      <c r="I42" s="167">
        <f t="shared" si="1"/>
        <v>22</v>
      </c>
      <c r="J42" s="167">
        <f t="shared" si="2"/>
        <v>3.3</v>
      </c>
      <c r="K42" s="11">
        <v>3</v>
      </c>
      <c r="L42" s="11">
        <v>2</v>
      </c>
      <c r="M42" s="11">
        <v>1</v>
      </c>
      <c r="N42" s="11">
        <v>3</v>
      </c>
      <c r="O42" s="11">
        <v>2</v>
      </c>
      <c r="P42" s="168">
        <f t="shared" si="3"/>
        <v>11</v>
      </c>
      <c r="Q42" s="168">
        <f t="shared" si="4"/>
        <v>0.55000000000000004</v>
      </c>
      <c r="R42" s="108">
        <f t="shared" si="5"/>
        <v>0.6</v>
      </c>
      <c r="S42" s="108">
        <f t="shared" si="6"/>
        <v>0.85</v>
      </c>
      <c r="T42" s="108">
        <f t="shared" si="7"/>
        <v>0.8</v>
      </c>
      <c r="U42" s="108">
        <f t="shared" si="8"/>
        <v>0.75</v>
      </c>
      <c r="V42" s="108">
        <f t="shared" si="9"/>
        <v>0.85</v>
      </c>
      <c r="W42" s="26">
        <f t="shared" si="13"/>
        <v>33</v>
      </c>
      <c r="X42" s="166">
        <f t="shared" si="11"/>
        <v>6.6000000000000005</v>
      </c>
      <c r="Y42" s="128">
        <v>40</v>
      </c>
      <c r="Z42" s="112">
        <f t="shared" si="12"/>
        <v>32</v>
      </c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3"/>
    </row>
    <row r="43" spans="1:44" s="111" customFormat="1" x14ac:dyDescent="0.3">
      <c r="A43" s="165">
        <v>37</v>
      </c>
      <c r="B43" s="121">
        <v>671237</v>
      </c>
      <c r="C43" s="122" t="s">
        <v>144</v>
      </c>
      <c r="D43" s="167">
        <v>7</v>
      </c>
      <c r="E43" s="167">
        <v>8</v>
      </c>
      <c r="F43" s="167">
        <v>7</v>
      </c>
      <c r="G43" s="167">
        <v>8</v>
      </c>
      <c r="H43" s="167">
        <v>7</v>
      </c>
      <c r="I43" s="167">
        <f t="shared" si="1"/>
        <v>37</v>
      </c>
      <c r="J43" s="167">
        <f t="shared" si="2"/>
        <v>5.55</v>
      </c>
      <c r="K43" s="11">
        <v>3.5</v>
      </c>
      <c r="L43" s="11">
        <v>4</v>
      </c>
      <c r="M43" s="11">
        <v>3</v>
      </c>
      <c r="N43" s="11">
        <v>2.2999999999999998</v>
      </c>
      <c r="O43" s="11">
        <v>3</v>
      </c>
      <c r="P43" s="168">
        <f t="shared" si="3"/>
        <v>15.8</v>
      </c>
      <c r="Q43" s="168">
        <f t="shared" si="4"/>
        <v>0.79</v>
      </c>
      <c r="R43" s="108">
        <f t="shared" si="5"/>
        <v>1.2250000000000001</v>
      </c>
      <c r="S43" s="108">
        <f t="shared" si="6"/>
        <v>1.4</v>
      </c>
      <c r="T43" s="108">
        <f t="shared" si="7"/>
        <v>1.2000000000000002</v>
      </c>
      <c r="U43" s="108">
        <f t="shared" si="8"/>
        <v>1.3149999999999999</v>
      </c>
      <c r="V43" s="108">
        <f t="shared" si="9"/>
        <v>1.2000000000000002</v>
      </c>
      <c r="W43" s="26">
        <f t="shared" si="13"/>
        <v>52.8</v>
      </c>
      <c r="X43" s="166">
        <f t="shared" si="11"/>
        <v>10.56</v>
      </c>
      <c r="Y43" s="128">
        <v>48</v>
      </c>
      <c r="Z43" s="112">
        <f t="shared" si="12"/>
        <v>38.400000000000006</v>
      </c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3"/>
    </row>
    <row r="44" spans="1:44" s="111" customFormat="1" x14ac:dyDescent="0.3">
      <c r="A44" s="165">
        <v>38</v>
      </c>
      <c r="B44" s="121">
        <v>671238</v>
      </c>
      <c r="C44" s="122" t="s">
        <v>145</v>
      </c>
      <c r="D44" s="167">
        <v>2</v>
      </c>
      <c r="E44" s="167">
        <v>3</v>
      </c>
      <c r="F44" s="167">
        <v>2</v>
      </c>
      <c r="G44" s="167">
        <v>2</v>
      </c>
      <c r="H44" s="167">
        <v>3</v>
      </c>
      <c r="I44" s="167">
        <f t="shared" si="1"/>
        <v>12</v>
      </c>
      <c r="J44" s="167">
        <f t="shared" si="2"/>
        <v>1.7999999999999998</v>
      </c>
      <c r="K44" s="11">
        <v>4</v>
      </c>
      <c r="L44" s="11">
        <v>3</v>
      </c>
      <c r="M44" s="11">
        <v>4.2</v>
      </c>
      <c r="N44" s="11">
        <v>3</v>
      </c>
      <c r="O44" s="11">
        <v>4</v>
      </c>
      <c r="P44" s="168">
        <f t="shared" si="3"/>
        <v>18.2</v>
      </c>
      <c r="Q44" s="168">
        <f t="shared" si="4"/>
        <v>0.91</v>
      </c>
      <c r="R44" s="108">
        <f t="shared" si="5"/>
        <v>0.5</v>
      </c>
      <c r="S44" s="108">
        <f t="shared" si="6"/>
        <v>0.6</v>
      </c>
      <c r="T44" s="108">
        <f t="shared" si="7"/>
        <v>0.51</v>
      </c>
      <c r="U44" s="108">
        <f t="shared" si="8"/>
        <v>0.45</v>
      </c>
      <c r="V44" s="108">
        <f t="shared" si="9"/>
        <v>0.64999999999999991</v>
      </c>
      <c r="W44" s="26">
        <f t="shared" si="13"/>
        <v>30.2</v>
      </c>
      <c r="X44" s="166">
        <f t="shared" si="11"/>
        <v>6.04</v>
      </c>
      <c r="Y44" s="128">
        <v>25</v>
      </c>
      <c r="Z44" s="112">
        <f t="shared" si="12"/>
        <v>20</v>
      </c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3"/>
    </row>
    <row r="45" spans="1:44" s="111" customFormat="1" x14ac:dyDescent="0.3">
      <c r="A45" s="165">
        <v>39</v>
      </c>
      <c r="B45" s="121">
        <v>671239</v>
      </c>
      <c r="C45" s="122" t="s">
        <v>146</v>
      </c>
      <c r="D45" s="167">
        <v>6</v>
      </c>
      <c r="E45" s="167">
        <v>7</v>
      </c>
      <c r="F45" s="167">
        <v>5</v>
      </c>
      <c r="G45" s="167">
        <v>7</v>
      </c>
      <c r="H45" s="167">
        <v>6</v>
      </c>
      <c r="I45" s="167">
        <f t="shared" si="1"/>
        <v>31</v>
      </c>
      <c r="J45" s="167">
        <f t="shared" si="2"/>
        <v>4.6499999999999995</v>
      </c>
      <c r="K45" s="11">
        <v>3</v>
      </c>
      <c r="L45" s="11">
        <v>4</v>
      </c>
      <c r="M45" s="11">
        <v>5</v>
      </c>
      <c r="N45" s="11">
        <v>3</v>
      </c>
      <c r="O45" s="11">
        <v>2.1</v>
      </c>
      <c r="P45" s="168">
        <f t="shared" si="3"/>
        <v>17.100000000000001</v>
      </c>
      <c r="Q45" s="168">
        <f t="shared" si="4"/>
        <v>0.85500000000000009</v>
      </c>
      <c r="R45" s="108">
        <f t="shared" si="5"/>
        <v>1.0499999999999998</v>
      </c>
      <c r="S45" s="108">
        <f t="shared" si="6"/>
        <v>1.25</v>
      </c>
      <c r="T45" s="108">
        <f t="shared" si="7"/>
        <v>1</v>
      </c>
      <c r="U45" s="108">
        <f t="shared" si="8"/>
        <v>1.2000000000000002</v>
      </c>
      <c r="V45" s="108">
        <f t="shared" si="9"/>
        <v>1.0049999999999999</v>
      </c>
      <c r="W45" s="26">
        <f t="shared" si="13"/>
        <v>48.1</v>
      </c>
      <c r="X45" s="166">
        <f t="shared" si="11"/>
        <v>9.620000000000001</v>
      </c>
      <c r="Y45" s="128">
        <v>57</v>
      </c>
      <c r="Z45" s="112">
        <f t="shared" si="12"/>
        <v>45.6</v>
      </c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3"/>
    </row>
    <row r="46" spans="1:44" s="111" customFormat="1" x14ac:dyDescent="0.3">
      <c r="A46" s="165">
        <v>40</v>
      </c>
      <c r="B46" s="121">
        <v>671240</v>
      </c>
      <c r="C46" s="122" t="s">
        <v>147</v>
      </c>
      <c r="D46" s="167">
        <v>4</v>
      </c>
      <c r="E46" s="167">
        <v>3</v>
      </c>
      <c r="F46" s="167">
        <v>4</v>
      </c>
      <c r="G46" s="167">
        <v>5</v>
      </c>
      <c r="H46" s="167">
        <v>4</v>
      </c>
      <c r="I46" s="167">
        <f t="shared" si="1"/>
        <v>20</v>
      </c>
      <c r="J46" s="167">
        <f t="shared" si="2"/>
        <v>3</v>
      </c>
      <c r="K46" s="11">
        <v>3</v>
      </c>
      <c r="L46" s="11">
        <v>2</v>
      </c>
      <c r="M46" s="11">
        <v>3</v>
      </c>
      <c r="N46" s="11">
        <v>4</v>
      </c>
      <c r="O46" s="11">
        <v>3</v>
      </c>
      <c r="P46" s="168">
        <f t="shared" si="3"/>
        <v>15</v>
      </c>
      <c r="Q46" s="168">
        <f t="shared" si="4"/>
        <v>0.75</v>
      </c>
      <c r="R46" s="108">
        <f t="shared" si="5"/>
        <v>0.75</v>
      </c>
      <c r="S46" s="108">
        <f t="shared" si="6"/>
        <v>0.54999999999999993</v>
      </c>
      <c r="T46" s="108">
        <f t="shared" si="7"/>
        <v>0.75</v>
      </c>
      <c r="U46" s="108">
        <f t="shared" si="8"/>
        <v>0.95</v>
      </c>
      <c r="V46" s="108">
        <f t="shared" si="9"/>
        <v>0.75</v>
      </c>
      <c r="W46" s="26">
        <f t="shared" si="13"/>
        <v>35</v>
      </c>
      <c r="X46" s="166">
        <f t="shared" si="11"/>
        <v>7</v>
      </c>
      <c r="Y46" s="128">
        <v>31</v>
      </c>
      <c r="Z46" s="112">
        <f t="shared" si="12"/>
        <v>24.8</v>
      </c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3"/>
    </row>
    <row r="47" spans="1:44" s="111" customFormat="1" x14ac:dyDescent="0.3">
      <c r="A47" s="165">
        <v>41</v>
      </c>
      <c r="B47" s="121">
        <v>671241</v>
      </c>
      <c r="C47" s="122" t="s">
        <v>148</v>
      </c>
      <c r="D47" s="167">
        <v>1</v>
      </c>
      <c r="E47" s="167">
        <v>2</v>
      </c>
      <c r="F47" s="167">
        <v>1</v>
      </c>
      <c r="G47" s="167">
        <v>2</v>
      </c>
      <c r="H47" s="167">
        <v>1</v>
      </c>
      <c r="I47" s="167">
        <f t="shared" si="1"/>
        <v>7</v>
      </c>
      <c r="J47" s="167">
        <f t="shared" si="2"/>
        <v>1.05</v>
      </c>
      <c r="K47" s="11">
        <v>3</v>
      </c>
      <c r="L47" s="11">
        <v>2.2999999999999998</v>
      </c>
      <c r="M47" s="11">
        <v>4</v>
      </c>
      <c r="N47" s="11">
        <v>3.2</v>
      </c>
      <c r="O47" s="11">
        <v>4</v>
      </c>
      <c r="P47" s="168">
        <f t="shared" si="3"/>
        <v>16.5</v>
      </c>
      <c r="Q47" s="168">
        <f t="shared" si="4"/>
        <v>0.82500000000000007</v>
      </c>
      <c r="R47" s="108">
        <f t="shared" si="5"/>
        <v>0.30000000000000004</v>
      </c>
      <c r="S47" s="108">
        <f t="shared" si="6"/>
        <v>0.41499999999999998</v>
      </c>
      <c r="T47" s="108">
        <f t="shared" si="7"/>
        <v>0.35</v>
      </c>
      <c r="U47" s="108">
        <f t="shared" si="8"/>
        <v>0.46</v>
      </c>
      <c r="V47" s="108">
        <f t="shared" si="9"/>
        <v>0.35</v>
      </c>
      <c r="W47" s="26">
        <f t="shared" si="13"/>
        <v>23.5</v>
      </c>
      <c r="X47" s="166">
        <f t="shared" si="11"/>
        <v>4.7</v>
      </c>
      <c r="Y47" s="128">
        <v>5</v>
      </c>
      <c r="Z47" s="112">
        <f t="shared" si="12"/>
        <v>4</v>
      </c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3"/>
    </row>
    <row r="48" spans="1:44" s="111" customFormat="1" x14ac:dyDescent="0.3">
      <c r="A48" s="165">
        <v>42</v>
      </c>
      <c r="B48" s="121">
        <v>671242</v>
      </c>
      <c r="C48" s="122" t="s">
        <v>149</v>
      </c>
      <c r="D48" s="167">
        <v>4</v>
      </c>
      <c r="E48" s="167">
        <v>3</v>
      </c>
      <c r="F48" s="167">
        <v>3</v>
      </c>
      <c r="G48" s="167">
        <v>4</v>
      </c>
      <c r="H48" s="167">
        <v>3</v>
      </c>
      <c r="I48" s="167">
        <f t="shared" si="1"/>
        <v>17</v>
      </c>
      <c r="J48" s="167">
        <f t="shared" si="2"/>
        <v>2.5499999999999998</v>
      </c>
      <c r="K48" s="11">
        <v>3.2</v>
      </c>
      <c r="L48" s="11">
        <v>3</v>
      </c>
      <c r="M48" s="11">
        <v>4.0999999999999996</v>
      </c>
      <c r="N48" s="11">
        <v>3</v>
      </c>
      <c r="O48" s="11">
        <v>2.2000000000000002</v>
      </c>
      <c r="P48" s="168">
        <f t="shared" si="3"/>
        <v>15.5</v>
      </c>
      <c r="Q48" s="168">
        <f t="shared" si="4"/>
        <v>0.77500000000000002</v>
      </c>
      <c r="R48" s="108">
        <f t="shared" si="5"/>
        <v>0.76</v>
      </c>
      <c r="S48" s="108">
        <f t="shared" si="6"/>
        <v>0.6</v>
      </c>
      <c r="T48" s="108">
        <f t="shared" si="7"/>
        <v>0.65499999999999992</v>
      </c>
      <c r="U48" s="108">
        <f t="shared" si="8"/>
        <v>0.75</v>
      </c>
      <c r="V48" s="108">
        <f t="shared" si="9"/>
        <v>0.55999999999999994</v>
      </c>
      <c r="W48" s="26">
        <f t="shared" si="13"/>
        <v>32.5</v>
      </c>
      <c r="X48" s="166">
        <f t="shared" si="11"/>
        <v>6.5</v>
      </c>
      <c r="Y48" s="128">
        <v>7</v>
      </c>
      <c r="Z48" s="112">
        <f t="shared" si="12"/>
        <v>5.6000000000000005</v>
      </c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3"/>
    </row>
    <row r="49" spans="1:44" s="111" customFormat="1" x14ac:dyDescent="0.3">
      <c r="A49" s="165">
        <v>43</v>
      </c>
      <c r="B49" s="121">
        <v>671243</v>
      </c>
      <c r="C49" s="122" t="s">
        <v>150</v>
      </c>
      <c r="D49" s="167">
        <v>3</v>
      </c>
      <c r="E49" s="167">
        <v>4</v>
      </c>
      <c r="F49" s="167">
        <v>3</v>
      </c>
      <c r="G49" s="167">
        <v>3</v>
      </c>
      <c r="H49" s="167">
        <v>3</v>
      </c>
      <c r="I49" s="167">
        <f t="shared" si="1"/>
        <v>16</v>
      </c>
      <c r="J49" s="167">
        <f t="shared" si="2"/>
        <v>2.4</v>
      </c>
      <c r="K49" s="11">
        <v>4</v>
      </c>
      <c r="L49" s="11">
        <v>3</v>
      </c>
      <c r="M49" s="11">
        <v>4.0999999999999996</v>
      </c>
      <c r="N49" s="11">
        <v>3</v>
      </c>
      <c r="O49" s="11">
        <v>2.2000000000000002</v>
      </c>
      <c r="P49" s="168">
        <f t="shared" si="3"/>
        <v>16.3</v>
      </c>
      <c r="Q49" s="168">
        <f t="shared" si="4"/>
        <v>0.81500000000000006</v>
      </c>
      <c r="R49" s="108">
        <f t="shared" si="5"/>
        <v>0.64999999999999991</v>
      </c>
      <c r="S49" s="108">
        <f t="shared" si="6"/>
        <v>0.75</v>
      </c>
      <c r="T49" s="108">
        <f t="shared" si="7"/>
        <v>0.65499999999999992</v>
      </c>
      <c r="U49" s="108">
        <f t="shared" si="8"/>
        <v>0.6</v>
      </c>
      <c r="V49" s="108">
        <f t="shared" si="9"/>
        <v>0.55999999999999994</v>
      </c>
      <c r="W49" s="26">
        <f t="shared" si="13"/>
        <v>32.299999999999997</v>
      </c>
      <c r="X49" s="166">
        <f t="shared" si="11"/>
        <v>6.46</v>
      </c>
      <c r="Y49" s="128">
        <v>31</v>
      </c>
      <c r="Z49" s="112">
        <f t="shared" si="12"/>
        <v>24.8</v>
      </c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3"/>
    </row>
    <row r="50" spans="1:44" s="111" customFormat="1" x14ac:dyDescent="0.3">
      <c r="A50" s="165">
        <v>44</v>
      </c>
      <c r="B50" s="121">
        <v>671244</v>
      </c>
      <c r="C50" s="122" t="s">
        <v>151</v>
      </c>
      <c r="D50" s="167">
        <v>2</v>
      </c>
      <c r="E50" s="167">
        <v>3</v>
      </c>
      <c r="F50" s="167">
        <v>2</v>
      </c>
      <c r="G50" s="167">
        <v>3</v>
      </c>
      <c r="H50" s="167">
        <v>2</v>
      </c>
      <c r="I50" s="167">
        <f t="shared" si="1"/>
        <v>12</v>
      </c>
      <c r="J50" s="167">
        <f t="shared" si="2"/>
        <v>1.7999999999999998</v>
      </c>
      <c r="K50" s="11">
        <v>5</v>
      </c>
      <c r="L50" s="11">
        <v>4</v>
      </c>
      <c r="M50" s="11">
        <v>3.9</v>
      </c>
      <c r="N50" s="11">
        <v>4</v>
      </c>
      <c r="O50" s="11">
        <v>4.0999999999999996</v>
      </c>
      <c r="P50" s="168">
        <f t="shared" si="3"/>
        <v>21</v>
      </c>
      <c r="Q50" s="168">
        <f t="shared" si="4"/>
        <v>1.05</v>
      </c>
      <c r="R50" s="108">
        <f t="shared" si="5"/>
        <v>0.55000000000000004</v>
      </c>
      <c r="S50" s="108">
        <f t="shared" si="6"/>
        <v>0.64999999999999991</v>
      </c>
      <c r="T50" s="108">
        <f t="shared" si="7"/>
        <v>0.495</v>
      </c>
      <c r="U50" s="108">
        <f t="shared" si="8"/>
        <v>0.64999999999999991</v>
      </c>
      <c r="V50" s="108">
        <f t="shared" si="9"/>
        <v>0.505</v>
      </c>
      <c r="W50" s="26">
        <f t="shared" si="13"/>
        <v>33</v>
      </c>
      <c r="X50" s="166">
        <f t="shared" si="11"/>
        <v>6.6000000000000005</v>
      </c>
      <c r="Y50" s="128">
        <v>19</v>
      </c>
      <c r="Z50" s="112">
        <f t="shared" si="12"/>
        <v>15.200000000000001</v>
      </c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3"/>
    </row>
    <row r="51" spans="1:44" s="111" customFormat="1" x14ac:dyDescent="0.3">
      <c r="A51" s="165">
        <v>45</v>
      </c>
      <c r="B51" s="121">
        <v>671245</v>
      </c>
      <c r="C51" s="122" t="s">
        <v>152</v>
      </c>
      <c r="D51" s="167">
        <v>11</v>
      </c>
      <c r="E51" s="167">
        <v>12</v>
      </c>
      <c r="F51" s="167">
        <v>11</v>
      </c>
      <c r="G51" s="167">
        <v>11</v>
      </c>
      <c r="H51" s="167">
        <v>11</v>
      </c>
      <c r="I51" s="167">
        <f t="shared" si="1"/>
        <v>56</v>
      </c>
      <c r="J51" s="167">
        <f t="shared" si="2"/>
        <v>8.4</v>
      </c>
      <c r="K51" s="11">
        <v>3</v>
      </c>
      <c r="L51" s="11">
        <v>4</v>
      </c>
      <c r="M51" s="11">
        <v>2</v>
      </c>
      <c r="N51" s="11">
        <v>3</v>
      </c>
      <c r="O51" s="11">
        <v>4</v>
      </c>
      <c r="P51" s="168">
        <f t="shared" si="3"/>
        <v>16</v>
      </c>
      <c r="Q51" s="168">
        <f t="shared" si="4"/>
        <v>0.8</v>
      </c>
      <c r="R51" s="108">
        <f t="shared" si="5"/>
        <v>1.7999999999999998</v>
      </c>
      <c r="S51" s="108">
        <f t="shared" si="6"/>
        <v>1.9999999999999998</v>
      </c>
      <c r="T51" s="108">
        <f t="shared" si="7"/>
        <v>1.75</v>
      </c>
      <c r="U51" s="108">
        <f t="shared" si="8"/>
        <v>1.7999999999999998</v>
      </c>
      <c r="V51" s="108">
        <f t="shared" si="9"/>
        <v>1.8499999999999999</v>
      </c>
      <c r="W51" s="26">
        <f t="shared" si="13"/>
        <v>72</v>
      </c>
      <c r="X51" s="166">
        <f t="shared" si="11"/>
        <v>14.4</v>
      </c>
      <c r="Y51" s="128">
        <v>55</v>
      </c>
      <c r="Z51" s="112">
        <f t="shared" si="12"/>
        <v>44</v>
      </c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3"/>
    </row>
    <row r="52" spans="1:44" s="111" customFormat="1" x14ac:dyDescent="0.3">
      <c r="A52" s="165">
        <v>46</v>
      </c>
      <c r="B52" s="121">
        <v>671246</v>
      </c>
      <c r="C52" s="122" t="s">
        <v>153</v>
      </c>
      <c r="D52" s="167">
        <v>2</v>
      </c>
      <c r="E52" s="167">
        <v>3</v>
      </c>
      <c r="F52" s="167">
        <v>3</v>
      </c>
      <c r="G52" s="167">
        <v>2</v>
      </c>
      <c r="H52" s="167">
        <v>3</v>
      </c>
      <c r="I52" s="167">
        <f t="shared" si="1"/>
        <v>13</v>
      </c>
      <c r="J52" s="167">
        <f t="shared" si="2"/>
        <v>1.95</v>
      </c>
      <c r="K52" s="11">
        <v>3.1</v>
      </c>
      <c r="L52" s="11">
        <v>4</v>
      </c>
      <c r="M52" s="11">
        <v>3</v>
      </c>
      <c r="N52" s="11">
        <v>2.2000000000000002</v>
      </c>
      <c r="O52" s="11">
        <v>3</v>
      </c>
      <c r="P52" s="168">
        <f t="shared" si="3"/>
        <v>15.3</v>
      </c>
      <c r="Q52" s="168">
        <f t="shared" si="4"/>
        <v>0.76500000000000012</v>
      </c>
      <c r="R52" s="108">
        <f t="shared" si="5"/>
        <v>0.45500000000000002</v>
      </c>
      <c r="S52" s="108">
        <f t="shared" si="6"/>
        <v>0.64999999999999991</v>
      </c>
      <c r="T52" s="108">
        <f t="shared" si="7"/>
        <v>0.6</v>
      </c>
      <c r="U52" s="108">
        <f t="shared" si="8"/>
        <v>0.41000000000000003</v>
      </c>
      <c r="V52" s="108">
        <f t="shared" si="9"/>
        <v>0.6</v>
      </c>
      <c r="W52" s="26">
        <f t="shared" si="13"/>
        <v>28.3</v>
      </c>
      <c r="X52" s="166">
        <f t="shared" si="11"/>
        <v>5.66</v>
      </c>
      <c r="Y52" s="128">
        <v>20</v>
      </c>
      <c r="Z52" s="112">
        <f t="shared" si="12"/>
        <v>16</v>
      </c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3"/>
    </row>
    <row r="53" spans="1:44" s="111" customFormat="1" x14ac:dyDescent="0.3">
      <c r="A53" s="165">
        <v>47</v>
      </c>
      <c r="B53" s="121">
        <v>671247</v>
      </c>
      <c r="C53" s="122" t="s">
        <v>154</v>
      </c>
      <c r="D53" s="167">
        <v>4</v>
      </c>
      <c r="E53" s="167">
        <v>5</v>
      </c>
      <c r="F53" s="167">
        <v>3</v>
      </c>
      <c r="G53" s="167">
        <v>4</v>
      </c>
      <c r="H53" s="167">
        <v>5</v>
      </c>
      <c r="I53" s="167">
        <f t="shared" si="1"/>
        <v>21</v>
      </c>
      <c r="J53" s="167">
        <f t="shared" si="2"/>
        <v>3.15</v>
      </c>
      <c r="K53" s="11">
        <v>2</v>
      </c>
      <c r="L53" s="11">
        <v>3</v>
      </c>
      <c r="M53" s="11">
        <v>3.3</v>
      </c>
      <c r="N53" s="11">
        <v>3</v>
      </c>
      <c r="O53" s="11">
        <v>3.1</v>
      </c>
      <c r="P53" s="168">
        <f t="shared" si="3"/>
        <v>14.4</v>
      </c>
      <c r="Q53" s="168">
        <f t="shared" si="4"/>
        <v>0.72000000000000008</v>
      </c>
      <c r="R53" s="108">
        <f t="shared" si="5"/>
        <v>0.7</v>
      </c>
      <c r="S53" s="108">
        <f t="shared" si="6"/>
        <v>0.9</v>
      </c>
      <c r="T53" s="108">
        <f t="shared" si="7"/>
        <v>0.61499999999999999</v>
      </c>
      <c r="U53" s="108">
        <f t="shared" si="8"/>
        <v>0.75</v>
      </c>
      <c r="V53" s="108">
        <f t="shared" si="9"/>
        <v>0.90500000000000003</v>
      </c>
      <c r="W53" s="26">
        <f t="shared" si="13"/>
        <v>35.4</v>
      </c>
      <c r="X53" s="166">
        <f t="shared" si="11"/>
        <v>7.08</v>
      </c>
      <c r="Y53" s="128">
        <v>16</v>
      </c>
      <c r="Z53" s="112">
        <f t="shared" si="12"/>
        <v>12.8</v>
      </c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3"/>
    </row>
    <row r="54" spans="1:44" s="111" customFormat="1" x14ac:dyDescent="0.3">
      <c r="A54" s="165">
        <v>48</v>
      </c>
      <c r="B54" s="121">
        <v>671248</v>
      </c>
      <c r="C54" s="122" t="s">
        <v>155</v>
      </c>
      <c r="D54" s="167">
        <v>1</v>
      </c>
      <c r="E54" s="167">
        <v>2</v>
      </c>
      <c r="F54" s="167">
        <v>1</v>
      </c>
      <c r="G54" s="167">
        <v>2</v>
      </c>
      <c r="H54" s="167">
        <v>1</v>
      </c>
      <c r="I54" s="167">
        <f t="shared" si="1"/>
        <v>7</v>
      </c>
      <c r="J54" s="167">
        <f t="shared" si="2"/>
        <v>1.05</v>
      </c>
      <c r="K54" s="11">
        <v>4</v>
      </c>
      <c r="L54" s="11">
        <v>3.6</v>
      </c>
      <c r="M54" s="11">
        <v>4</v>
      </c>
      <c r="N54" s="11">
        <v>3</v>
      </c>
      <c r="O54" s="11">
        <v>2.2000000000000002</v>
      </c>
      <c r="P54" s="168">
        <f t="shared" si="3"/>
        <v>16.8</v>
      </c>
      <c r="Q54" s="168">
        <f t="shared" si="4"/>
        <v>0.84000000000000008</v>
      </c>
      <c r="R54" s="108">
        <f t="shared" si="5"/>
        <v>0.35</v>
      </c>
      <c r="S54" s="108">
        <f t="shared" si="6"/>
        <v>0.48</v>
      </c>
      <c r="T54" s="108">
        <f t="shared" si="7"/>
        <v>0.35</v>
      </c>
      <c r="U54" s="108">
        <f t="shared" si="8"/>
        <v>0.45</v>
      </c>
      <c r="V54" s="108">
        <f t="shared" si="9"/>
        <v>0.26</v>
      </c>
      <c r="W54" s="26">
        <f t="shared" si="13"/>
        <v>23.8</v>
      </c>
      <c r="X54" s="166">
        <f t="shared" si="11"/>
        <v>4.7600000000000007</v>
      </c>
      <c r="Y54" s="128">
        <v>0</v>
      </c>
      <c r="Z54" s="112">
        <f t="shared" si="12"/>
        <v>0</v>
      </c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3"/>
    </row>
    <row r="55" spans="1:44" s="111" customFormat="1" x14ac:dyDescent="0.3">
      <c r="A55" s="165">
        <v>49</v>
      </c>
      <c r="B55" s="121">
        <v>671249</v>
      </c>
      <c r="C55" s="122" t="s">
        <v>156</v>
      </c>
      <c r="D55" s="167">
        <v>3</v>
      </c>
      <c r="E55" s="167">
        <v>4</v>
      </c>
      <c r="F55" s="167">
        <v>3</v>
      </c>
      <c r="G55" s="167">
        <v>4</v>
      </c>
      <c r="H55" s="167">
        <v>3</v>
      </c>
      <c r="I55" s="167">
        <f t="shared" si="1"/>
        <v>17</v>
      </c>
      <c r="J55" s="167">
        <f t="shared" si="2"/>
        <v>2.5499999999999998</v>
      </c>
      <c r="K55" s="11">
        <v>1</v>
      </c>
      <c r="L55" s="11">
        <v>3</v>
      </c>
      <c r="M55" s="11">
        <v>2</v>
      </c>
      <c r="N55" s="11">
        <v>1.3</v>
      </c>
      <c r="O55" s="11">
        <v>4</v>
      </c>
      <c r="P55" s="168">
        <f t="shared" si="3"/>
        <v>11.3</v>
      </c>
      <c r="Q55" s="168">
        <f t="shared" si="4"/>
        <v>0.56500000000000006</v>
      </c>
      <c r="R55" s="108">
        <f t="shared" si="5"/>
        <v>0.49999999999999994</v>
      </c>
      <c r="S55" s="108">
        <f t="shared" si="6"/>
        <v>0.75</v>
      </c>
      <c r="T55" s="108">
        <f t="shared" si="7"/>
        <v>0.54999999999999993</v>
      </c>
      <c r="U55" s="108">
        <f t="shared" si="8"/>
        <v>0.66500000000000004</v>
      </c>
      <c r="V55" s="108">
        <f t="shared" si="9"/>
        <v>0.64999999999999991</v>
      </c>
      <c r="W55" s="26">
        <f t="shared" si="13"/>
        <v>28.3</v>
      </c>
      <c r="X55" s="166">
        <f t="shared" si="11"/>
        <v>5.66</v>
      </c>
      <c r="Y55" s="128">
        <v>12</v>
      </c>
      <c r="Z55" s="112">
        <f t="shared" si="12"/>
        <v>9.6000000000000014</v>
      </c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3"/>
    </row>
    <row r="56" spans="1:44" s="111" customFormat="1" x14ac:dyDescent="0.3">
      <c r="A56" s="165">
        <v>50</v>
      </c>
      <c r="B56" s="121">
        <v>671250</v>
      </c>
      <c r="C56" s="122" t="s">
        <v>157</v>
      </c>
      <c r="D56" s="167">
        <v>2</v>
      </c>
      <c r="E56" s="167">
        <v>3</v>
      </c>
      <c r="F56" s="167">
        <v>2</v>
      </c>
      <c r="G56" s="167">
        <v>3</v>
      </c>
      <c r="H56" s="167">
        <v>2</v>
      </c>
      <c r="I56" s="167">
        <f t="shared" si="1"/>
        <v>12</v>
      </c>
      <c r="J56" s="167">
        <f t="shared" si="2"/>
        <v>1.7999999999999998</v>
      </c>
      <c r="K56" s="11">
        <v>3</v>
      </c>
      <c r="L56" s="11">
        <v>3.7</v>
      </c>
      <c r="M56" s="11">
        <v>4</v>
      </c>
      <c r="N56" s="11">
        <v>3.1</v>
      </c>
      <c r="O56" s="11">
        <v>2</v>
      </c>
      <c r="P56" s="168">
        <f t="shared" si="3"/>
        <v>15.799999999999999</v>
      </c>
      <c r="Q56" s="168">
        <f t="shared" si="4"/>
        <v>0.79</v>
      </c>
      <c r="R56" s="108">
        <f t="shared" si="5"/>
        <v>0.45</v>
      </c>
      <c r="S56" s="108">
        <f t="shared" si="6"/>
        <v>0.63500000000000001</v>
      </c>
      <c r="T56" s="108">
        <f t="shared" si="7"/>
        <v>0.5</v>
      </c>
      <c r="U56" s="108">
        <f t="shared" si="8"/>
        <v>0.60499999999999998</v>
      </c>
      <c r="V56" s="108">
        <f t="shared" si="9"/>
        <v>0.4</v>
      </c>
      <c r="W56" s="26">
        <f t="shared" si="13"/>
        <v>27.799999999999997</v>
      </c>
      <c r="X56" s="166">
        <f t="shared" si="11"/>
        <v>5.56</v>
      </c>
      <c r="Y56" s="128">
        <v>11</v>
      </c>
      <c r="Z56" s="112">
        <f t="shared" si="12"/>
        <v>8.8000000000000007</v>
      </c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3"/>
    </row>
    <row r="57" spans="1:44" s="111" customFormat="1" x14ac:dyDescent="0.3">
      <c r="A57" s="165">
        <v>51</v>
      </c>
      <c r="B57" s="121">
        <v>671251</v>
      </c>
      <c r="C57" s="122" t="s">
        <v>158</v>
      </c>
      <c r="D57" s="167">
        <v>1</v>
      </c>
      <c r="E57" s="167">
        <v>2</v>
      </c>
      <c r="F57" s="167">
        <v>1</v>
      </c>
      <c r="G57" s="167">
        <v>2</v>
      </c>
      <c r="H57" s="167">
        <v>1</v>
      </c>
      <c r="I57" s="167">
        <f t="shared" si="1"/>
        <v>7</v>
      </c>
      <c r="J57" s="167">
        <f t="shared" si="2"/>
        <v>1.05</v>
      </c>
      <c r="K57" s="11">
        <v>4</v>
      </c>
      <c r="L57" s="11">
        <v>4.0999999999999996</v>
      </c>
      <c r="M57" s="11">
        <v>3</v>
      </c>
      <c r="N57" s="11">
        <v>4</v>
      </c>
      <c r="O57" s="11">
        <v>3</v>
      </c>
      <c r="P57" s="168">
        <f t="shared" si="3"/>
        <v>18.100000000000001</v>
      </c>
      <c r="Q57" s="168">
        <f t="shared" si="4"/>
        <v>0.90500000000000014</v>
      </c>
      <c r="R57" s="108">
        <f t="shared" si="5"/>
        <v>0.35</v>
      </c>
      <c r="S57" s="108">
        <f t="shared" si="6"/>
        <v>0.505</v>
      </c>
      <c r="T57" s="108">
        <f t="shared" si="7"/>
        <v>0.30000000000000004</v>
      </c>
      <c r="U57" s="108">
        <f t="shared" si="8"/>
        <v>0.5</v>
      </c>
      <c r="V57" s="108">
        <f t="shared" si="9"/>
        <v>0.30000000000000004</v>
      </c>
      <c r="W57" s="26">
        <f t="shared" si="13"/>
        <v>25.1</v>
      </c>
      <c r="X57" s="166">
        <f t="shared" si="11"/>
        <v>5.0200000000000005</v>
      </c>
      <c r="Y57" s="128">
        <v>31</v>
      </c>
      <c r="Z57" s="112">
        <f t="shared" si="12"/>
        <v>24.8</v>
      </c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3"/>
    </row>
    <row r="58" spans="1:44" s="111" customFormat="1" x14ac:dyDescent="0.3">
      <c r="A58" s="165">
        <v>52</v>
      </c>
      <c r="B58" s="121">
        <v>671252</v>
      </c>
      <c r="C58" s="122" t="s">
        <v>159</v>
      </c>
      <c r="D58" s="167"/>
      <c r="E58" s="167"/>
      <c r="F58" s="167"/>
      <c r="G58" s="167"/>
      <c r="H58" s="167"/>
      <c r="I58" s="167"/>
      <c r="J58" s="167"/>
      <c r="K58" s="11"/>
      <c r="L58" s="11"/>
      <c r="M58" s="11"/>
      <c r="N58" s="11"/>
      <c r="O58" s="11"/>
      <c r="P58" s="168"/>
      <c r="Q58" s="168"/>
      <c r="R58" s="108">
        <f t="shared" si="5"/>
        <v>0</v>
      </c>
      <c r="S58" s="108">
        <f t="shared" si="6"/>
        <v>0</v>
      </c>
      <c r="T58" s="108">
        <f t="shared" si="7"/>
        <v>0</v>
      </c>
      <c r="U58" s="108">
        <f t="shared" si="8"/>
        <v>0</v>
      </c>
      <c r="V58" s="108">
        <f t="shared" si="9"/>
        <v>0</v>
      </c>
      <c r="W58" s="26">
        <f t="shared" si="13"/>
        <v>0</v>
      </c>
      <c r="X58" s="166">
        <f t="shared" si="11"/>
        <v>0</v>
      </c>
      <c r="Y58" s="128" t="s">
        <v>105</v>
      </c>
      <c r="Z58" s="112" t="e">
        <f t="shared" si="12"/>
        <v>#VALUE!</v>
      </c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3"/>
    </row>
    <row r="59" spans="1:44" s="111" customFormat="1" x14ac:dyDescent="0.3">
      <c r="A59" s="165">
        <v>53</v>
      </c>
      <c r="B59" s="121">
        <v>671253</v>
      </c>
      <c r="C59" s="122" t="s">
        <v>160</v>
      </c>
      <c r="D59" s="167"/>
      <c r="E59" s="167"/>
      <c r="F59" s="167"/>
      <c r="G59" s="167"/>
      <c r="H59" s="167"/>
      <c r="I59" s="167"/>
      <c r="J59" s="167"/>
      <c r="K59" s="11"/>
      <c r="L59" s="11"/>
      <c r="M59" s="11"/>
      <c r="N59" s="11"/>
      <c r="O59" s="11"/>
      <c r="P59" s="168"/>
      <c r="Q59" s="168"/>
      <c r="R59" s="108">
        <f t="shared" si="5"/>
        <v>0</v>
      </c>
      <c r="S59" s="108">
        <f t="shared" si="6"/>
        <v>0</v>
      </c>
      <c r="T59" s="108">
        <f t="shared" si="7"/>
        <v>0</v>
      </c>
      <c r="U59" s="108">
        <f t="shared" si="8"/>
        <v>0</v>
      </c>
      <c r="V59" s="108">
        <f t="shared" si="9"/>
        <v>0</v>
      </c>
      <c r="W59" s="26">
        <f t="shared" si="13"/>
        <v>0</v>
      </c>
      <c r="X59" s="166">
        <f t="shared" si="11"/>
        <v>0</v>
      </c>
      <c r="Y59" s="128" t="s">
        <v>105</v>
      </c>
      <c r="Z59" s="112" t="e">
        <f t="shared" si="12"/>
        <v>#VALUE!</v>
      </c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3"/>
    </row>
    <row r="60" spans="1:44" s="111" customFormat="1" x14ac:dyDescent="0.3">
      <c r="A60" s="165">
        <v>54</v>
      </c>
      <c r="B60" s="121">
        <v>671254</v>
      </c>
      <c r="C60" s="122" t="s">
        <v>161</v>
      </c>
      <c r="D60" s="167">
        <v>3</v>
      </c>
      <c r="E60" s="167">
        <v>4</v>
      </c>
      <c r="F60" s="167">
        <v>3</v>
      </c>
      <c r="G60" s="167">
        <v>4</v>
      </c>
      <c r="H60" s="167">
        <v>3</v>
      </c>
      <c r="I60" s="167">
        <f t="shared" si="1"/>
        <v>17</v>
      </c>
      <c r="J60" s="167">
        <f t="shared" si="2"/>
        <v>2.5499999999999998</v>
      </c>
      <c r="K60" s="11">
        <v>3</v>
      </c>
      <c r="L60" s="11">
        <v>2.1</v>
      </c>
      <c r="M60" s="11">
        <v>3.2</v>
      </c>
      <c r="N60" s="11">
        <v>4</v>
      </c>
      <c r="O60" s="11">
        <v>3</v>
      </c>
      <c r="P60" s="168">
        <f t="shared" si="3"/>
        <v>15.3</v>
      </c>
      <c r="Q60" s="168">
        <f t="shared" si="4"/>
        <v>0.76500000000000012</v>
      </c>
      <c r="R60" s="108">
        <f t="shared" si="5"/>
        <v>0.6</v>
      </c>
      <c r="S60" s="108">
        <f t="shared" si="6"/>
        <v>0.70499999999999996</v>
      </c>
      <c r="T60" s="108">
        <f t="shared" si="7"/>
        <v>0.61</v>
      </c>
      <c r="U60" s="108">
        <f t="shared" si="8"/>
        <v>0.8</v>
      </c>
      <c r="V60" s="108">
        <f t="shared" si="9"/>
        <v>0.6</v>
      </c>
      <c r="W60" s="26">
        <f t="shared" si="13"/>
        <v>32.299999999999997</v>
      </c>
      <c r="X60" s="166">
        <f t="shared" si="11"/>
        <v>6.46</v>
      </c>
      <c r="Y60" s="128">
        <v>9</v>
      </c>
      <c r="Z60" s="112">
        <f t="shared" si="12"/>
        <v>7.2</v>
      </c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3"/>
    </row>
    <row r="61" spans="1:44" s="111" customFormat="1" x14ac:dyDescent="0.3">
      <c r="A61" s="165">
        <v>55</v>
      </c>
      <c r="B61" s="121">
        <v>671255</v>
      </c>
      <c r="C61" s="122" t="s">
        <v>162</v>
      </c>
      <c r="D61" s="167">
        <v>2</v>
      </c>
      <c r="E61" s="167">
        <v>3</v>
      </c>
      <c r="F61" s="167">
        <v>2</v>
      </c>
      <c r="G61" s="167">
        <v>3</v>
      </c>
      <c r="H61" s="167">
        <v>5</v>
      </c>
      <c r="I61" s="167">
        <f t="shared" si="1"/>
        <v>15</v>
      </c>
      <c r="J61" s="167">
        <f t="shared" si="2"/>
        <v>2.25</v>
      </c>
      <c r="K61" s="11">
        <v>3</v>
      </c>
      <c r="L61" s="11">
        <v>4</v>
      </c>
      <c r="M61" s="11">
        <v>3</v>
      </c>
      <c r="N61" s="11">
        <v>2</v>
      </c>
      <c r="O61" s="11">
        <v>3</v>
      </c>
      <c r="P61" s="168">
        <f t="shared" si="3"/>
        <v>15</v>
      </c>
      <c r="Q61" s="168">
        <f t="shared" si="4"/>
        <v>0.75</v>
      </c>
      <c r="R61" s="108">
        <f t="shared" si="5"/>
        <v>0.45</v>
      </c>
      <c r="S61" s="108">
        <f t="shared" si="6"/>
        <v>0.64999999999999991</v>
      </c>
      <c r="T61" s="108">
        <f t="shared" si="7"/>
        <v>0.45</v>
      </c>
      <c r="U61" s="108">
        <f t="shared" si="8"/>
        <v>0.54999999999999993</v>
      </c>
      <c r="V61" s="108">
        <f t="shared" si="9"/>
        <v>0.9</v>
      </c>
      <c r="W61" s="26">
        <f t="shared" si="13"/>
        <v>30</v>
      </c>
      <c r="X61" s="166">
        <f t="shared" si="11"/>
        <v>6</v>
      </c>
      <c r="Y61" s="128">
        <v>30</v>
      </c>
      <c r="Z61" s="112">
        <f t="shared" si="12"/>
        <v>24</v>
      </c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3"/>
    </row>
    <row r="62" spans="1:44" s="111" customFormat="1" x14ac:dyDescent="0.3">
      <c r="A62" s="165">
        <v>56</v>
      </c>
      <c r="B62" s="121">
        <v>671256</v>
      </c>
      <c r="C62" s="122" t="s">
        <v>163</v>
      </c>
      <c r="D62" s="167">
        <v>12</v>
      </c>
      <c r="E62" s="167">
        <v>11</v>
      </c>
      <c r="F62" s="167">
        <v>12</v>
      </c>
      <c r="G62" s="167">
        <v>13</v>
      </c>
      <c r="H62" s="167">
        <v>12</v>
      </c>
      <c r="I62" s="167">
        <f t="shared" si="1"/>
        <v>60</v>
      </c>
      <c r="J62" s="167">
        <f t="shared" si="2"/>
        <v>9</v>
      </c>
      <c r="K62" s="11">
        <v>2.2000000000000002</v>
      </c>
      <c r="L62" s="11">
        <v>3</v>
      </c>
      <c r="M62" s="11">
        <v>4</v>
      </c>
      <c r="N62" s="11">
        <v>3.1</v>
      </c>
      <c r="O62" s="11">
        <v>2</v>
      </c>
      <c r="P62" s="168">
        <v>2.6</v>
      </c>
      <c r="Q62" s="168">
        <f t="shared" si="4"/>
        <v>0.13</v>
      </c>
      <c r="R62" s="108">
        <f t="shared" si="5"/>
        <v>1.91</v>
      </c>
      <c r="S62" s="108">
        <f t="shared" si="6"/>
        <v>1.7999999999999998</v>
      </c>
      <c r="T62" s="108">
        <f t="shared" si="7"/>
        <v>1.9999999999999998</v>
      </c>
      <c r="U62" s="108">
        <f t="shared" si="8"/>
        <v>2.105</v>
      </c>
      <c r="V62" s="108">
        <f t="shared" si="9"/>
        <v>1.9</v>
      </c>
      <c r="W62" s="26">
        <f t="shared" si="13"/>
        <v>62.6</v>
      </c>
      <c r="X62" s="166">
        <f t="shared" si="11"/>
        <v>12.520000000000001</v>
      </c>
      <c r="Y62" s="128">
        <v>74</v>
      </c>
      <c r="Z62" s="112">
        <f t="shared" si="12"/>
        <v>59.2</v>
      </c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3"/>
    </row>
    <row r="63" spans="1:44" s="111" customFormat="1" x14ac:dyDescent="0.3">
      <c r="A63" s="165">
        <v>57</v>
      </c>
      <c r="B63" s="121">
        <v>671257</v>
      </c>
      <c r="C63" s="122" t="s">
        <v>164</v>
      </c>
      <c r="D63" s="167">
        <v>9</v>
      </c>
      <c r="E63" s="167">
        <v>11</v>
      </c>
      <c r="F63" s="167">
        <v>12</v>
      </c>
      <c r="G63" s="167">
        <v>9</v>
      </c>
      <c r="H63" s="167">
        <v>8</v>
      </c>
      <c r="I63" s="167">
        <f t="shared" si="1"/>
        <v>49</v>
      </c>
      <c r="J63" s="167">
        <f t="shared" si="2"/>
        <v>7.35</v>
      </c>
      <c r="K63" s="11">
        <v>3</v>
      </c>
      <c r="L63" s="11">
        <v>2</v>
      </c>
      <c r="M63" s="11">
        <v>2.1</v>
      </c>
      <c r="N63" s="11">
        <v>3</v>
      </c>
      <c r="O63" s="11">
        <v>3.1</v>
      </c>
      <c r="P63" s="168">
        <f t="shared" si="3"/>
        <v>13.2</v>
      </c>
      <c r="Q63" s="168">
        <f t="shared" si="4"/>
        <v>0.66</v>
      </c>
      <c r="R63" s="108">
        <f t="shared" si="5"/>
        <v>1.5</v>
      </c>
      <c r="S63" s="108">
        <f t="shared" si="6"/>
        <v>1.75</v>
      </c>
      <c r="T63" s="108">
        <f t="shared" si="7"/>
        <v>1.9049999999999998</v>
      </c>
      <c r="U63" s="108">
        <f t="shared" si="8"/>
        <v>1.5</v>
      </c>
      <c r="V63" s="108">
        <f t="shared" si="9"/>
        <v>1.355</v>
      </c>
      <c r="W63" s="26">
        <f t="shared" ref="W63:W104" si="14">I63+P63</f>
        <v>62.2</v>
      </c>
      <c r="X63" s="166">
        <f t="shared" si="11"/>
        <v>12.440000000000001</v>
      </c>
      <c r="Y63" s="128">
        <v>61</v>
      </c>
      <c r="Z63" s="112">
        <f t="shared" si="12"/>
        <v>48.800000000000004</v>
      </c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3"/>
    </row>
    <row r="64" spans="1:44" s="111" customFormat="1" x14ac:dyDescent="0.3">
      <c r="A64" s="165">
        <v>58</v>
      </c>
      <c r="B64" s="121">
        <v>671258</v>
      </c>
      <c r="C64" s="122" t="s">
        <v>165</v>
      </c>
      <c r="D64" s="167">
        <v>13</v>
      </c>
      <c r="E64" s="167">
        <v>13</v>
      </c>
      <c r="F64" s="167">
        <v>15</v>
      </c>
      <c r="G64" s="167">
        <v>17</v>
      </c>
      <c r="H64" s="167">
        <v>18</v>
      </c>
      <c r="I64" s="167">
        <f t="shared" si="1"/>
        <v>76</v>
      </c>
      <c r="J64" s="167">
        <f t="shared" si="2"/>
        <v>11.4</v>
      </c>
      <c r="K64" s="174">
        <v>2</v>
      </c>
      <c r="L64" s="174">
        <v>2.5</v>
      </c>
      <c r="M64" s="174">
        <v>3</v>
      </c>
      <c r="N64" s="174">
        <v>2</v>
      </c>
      <c r="O64" s="174">
        <v>4</v>
      </c>
      <c r="P64" s="168">
        <f t="shared" si="3"/>
        <v>13.5</v>
      </c>
      <c r="Q64" s="168">
        <f t="shared" si="4"/>
        <v>0.67500000000000004</v>
      </c>
      <c r="R64" s="108">
        <f t="shared" si="5"/>
        <v>2.0499999999999998</v>
      </c>
      <c r="S64" s="108">
        <f t="shared" si="6"/>
        <v>2.0750000000000002</v>
      </c>
      <c r="T64" s="108">
        <f t="shared" si="7"/>
        <v>2.4</v>
      </c>
      <c r="U64" s="108">
        <f t="shared" si="8"/>
        <v>2.65</v>
      </c>
      <c r="V64" s="108">
        <f t="shared" si="9"/>
        <v>2.9</v>
      </c>
      <c r="W64" s="26">
        <f t="shared" si="14"/>
        <v>89.5</v>
      </c>
      <c r="X64" s="166">
        <f t="shared" si="11"/>
        <v>17.900000000000002</v>
      </c>
      <c r="Y64" s="128">
        <v>65</v>
      </c>
      <c r="Z64" s="112">
        <f t="shared" si="12"/>
        <v>52</v>
      </c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3"/>
    </row>
    <row r="65" spans="1:44" s="111" customFormat="1" x14ac:dyDescent="0.3">
      <c r="A65" s="165">
        <v>59</v>
      </c>
      <c r="B65" s="121">
        <v>671259</v>
      </c>
      <c r="C65" s="122" t="s">
        <v>166</v>
      </c>
      <c r="D65" s="167">
        <v>3</v>
      </c>
      <c r="E65" s="167">
        <v>4</v>
      </c>
      <c r="F65" s="167">
        <v>3</v>
      </c>
      <c r="G65" s="167">
        <v>4</v>
      </c>
      <c r="H65" s="167">
        <v>3</v>
      </c>
      <c r="I65" s="167">
        <f t="shared" si="1"/>
        <v>17</v>
      </c>
      <c r="J65" s="167">
        <f t="shared" si="2"/>
        <v>2.5499999999999998</v>
      </c>
      <c r="K65" s="174">
        <v>2</v>
      </c>
      <c r="L65" s="174">
        <v>1</v>
      </c>
      <c r="M65" s="174">
        <v>4</v>
      </c>
      <c r="N65" s="174">
        <v>3</v>
      </c>
      <c r="O65" s="174">
        <v>4</v>
      </c>
      <c r="P65" s="168">
        <f t="shared" si="3"/>
        <v>14</v>
      </c>
      <c r="Q65" s="168">
        <f t="shared" si="4"/>
        <v>0.70000000000000007</v>
      </c>
      <c r="R65" s="108">
        <f t="shared" si="5"/>
        <v>0.54999999999999993</v>
      </c>
      <c r="S65" s="108">
        <f t="shared" si="6"/>
        <v>0.65</v>
      </c>
      <c r="T65" s="108">
        <f t="shared" si="7"/>
        <v>0.64999999999999991</v>
      </c>
      <c r="U65" s="108">
        <f t="shared" si="8"/>
        <v>0.75</v>
      </c>
      <c r="V65" s="108">
        <f t="shared" si="9"/>
        <v>0.64999999999999991</v>
      </c>
      <c r="W65" s="26">
        <f t="shared" si="14"/>
        <v>31</v>
      </c>
      <c r="X65" s="166">
        <f t="shared" si="11"/>
        <v>6.2</v>
      </c>
      <c r="Y65" s="128">
        <v>47</v>
      </c>
      <c r="Z65" s="112">
        <f t="shared" si="12"/>
        <v>37.6</v>
      </c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3"/>
    </row>
    <row r="66" spans="1:44" s="111" customFormat="1" x14ac:dyDescent="0.3">
      <c r="A66" s="165">
        <v>60</v>
      </c>
      <c r="B66" s="121">
        <v>671260</v>
      </c>
      <c r="C66" s="122" t="s">
        <v>167</v>
      </c>
      <c r="D66" s="167">
        <v>1</v>
      </c>
      <c r="E66" s="167">
        <v>2</v>
      </c>
      <c r="F66" s="167">
        <v>1</v>
      </c>
      <c r="G66" s="167">
        <v>2</v>
      </c>
      <c r="H66" s="167">
        <v>1</v>
      </c>
      <c r="I66" s="167">
        <f t="shared" si="1"/>
        <v>7</v>
      </c>
      <c r="J66" s="167">
        <f t="shared" si="2"/>
        <v>1.05</v>
      </c>
      <c r="K66" s="174">
        <v>1</v>
      </c>
      <c r="L66" s="174">
        <v>2.5</v>
      </c>
      <c r="M66" s="174">
        <v>1</v>
      </c>
      <c r="N66" s="174">
        <v>2</v>
      </c>
      <c r="O66" s="174">
        <v>3</v>
      </c>
      <c r="P66" s="168">
        <f t="shared" si="3"/>
        <v>9.5</v>
      </c>
      <c r="Q66" s="168">
        <f t="shared" si="4"/>
        <v>0.47500000000000003</v>
      </c>
      <c r="R66" s="108">
        <f t="shared" si="5"/>
        <v>0.2</v>
      </c>
      <c r="S66" s="108">
        <f t="shared" si="6"/>
        <v>0.42499999999999999</v>
      </c>
      <c r="T66" s="108">
        <f t="shared" si="7"/>
        <v>0.2</v>
      </c>
      <c r="U66" s="108">
        <f t="shared" si="8"/>
        <v>0.4</v>
      </c>
      <c r="V66" s="108">
        <f t="shared" si="9"/>
        <v>0.30000000000000004</v>
      </c>
      <c r="W66" s="26">
        <f t="shared" si="14"/>
        <v>16.5</v>
      </c>
      <c r="X66" s="166">
        <f t="shared" si="11"/>
        <v>3.3000000000000003</v>
      </c>
      <c r="Y66" s="128">
        <v>8</v>
      </c>
      <c r="Z66" s="112">
        <f t="shared" si="12"/>
        <v>6.4</v>
      </c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3"/>
    </row>
    <row r="67" spans="1:44" s="111" customFormat="1" x14ac:dyDescent="0.3">
      <c r="A67" s="165">
        <v>61</v>
      </c>
      <c r="B67" s="121">
        <v>671261</v>
      </c>
      <c r="C67" s="122" t="s">
        <v>168</v>
      </c>
      <c r="D67" s="167">
        <v>4</v>
      </c>
      <c r="E67" s="167">
        <v>5</v>
      </c>
      <c r="F67" s="167">
        <v>4</v>
      </c>
      <c r="G67" s="167">
        <v>5</v>
      </c>
      <c r="H67" s="167">
        <v>4</v>
      </c>
      <c r="I67" s="167">
        <f t="shared" si="1"/>
        <v>22</v>
      </c>
      <c r="J67" s="167">
        <f t="shared" si="2"/>
        <v>3.3</v>
      </c>
      <c r="K67" s="174">
        <v>2.5</v>
      </c>
      <c r="L67" s="174">
        <v>3</v>
      </c>
      <c r="M67" s="174">
        <v>1.5</v>
      </c>
      <c r="N67" s="174">
        <v>3</v>
      </c>
      <c r="O67" s="174">
        <v>4</v>
      </c>
      <c r="P67" s="168">
        <f t="shared" si="3"/>
        <v>14</v>
      </c>
      <c r="Q67" s="168">
        <f t="shared" si="4"/>
        <v>0.70000000000000007</v>
      </c>
      <c r="R67" s="108">
        <f t="shared" si="5"/>
        <v>0.72499999999999998</v>
      </c>
      <c r="S67" s="108">
        <f t="shared" si="6"/>
        <v>0.9</v>
      </c>
      <c r="T67" s="108">
        <f t="shared" si="7"/>
        <v>0.67500000000000004</v>
      </c>
      <c r="U67" s="108">
        <f t="shared" si="8"/>
        <v>0.9</v>
      </c>
      <c r="V67" s="108">
        <f t="shared" si="9"/>
        <v>0.8</v>
      </c>
      <c r="W67" s="26">
        <f t="shared" si="14"/>
        <v>36</v>
      </c>
      <c r="X67" s="166">
        <f t="shared" si="11"/>
        <v>7.2</v>
      </c>
      <c r="Y67" s="128">
        <v>30</v>
      </c>
      <c r="Z67" s="112">
        <f t="shared" si="12"/>
        <v>24</v>
      </c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3"/>
    </row>
    <row r="68" spans="1:44" s="111" customFormat="1" x14ac:dyDescent="0.3">
      <c r="A68" s="165">
        <v>62</v>
      </c>
      <c r="B68" s="121">
        <v>671262</v>
      </c>
      <c r="C68" s="122" t="s">
        <v>169</v>
      </c>
      <c r="D68" s="167">
        <v>8</v>
      </c>
      <c r="E68" s="167">
        <v>9</v>
      </c>
      <c r="F68" s="167">
        <v>8</v>
      </c>
      <c r="G68" s="167">
        <v>9</v>
      </c>
      <c r="H68" s="167">
        <v>8</v>
      </c>
      <c r="I68" s="167">
        <f t="shared" si="1"/>
        <v>42</v>
      </c>
      <c r="J68" s="167">
        <f t="shared" si="2"/>
        <v>6.3</v>
      </c>
      <c r="K68" s="174">
        <v>3</v>
      </c>
      <c r="L68" s="174">
        <v>5</v>
      </c>
      <c r="M68" s="174">
        <v>4</v>
      </c>
      <c r="N68" s="174">
        <v>3</v>
      </c>
      <c r="O68" s="174">
        <v>4</v>
      </c>
      <c r="P68" s="168">
        <f t="shared" si="3"/>
        <v>19</v>
      </c>
      <c r="Q68" s="168">
        <f t="shared" si="4"/>
        <v>0.95000000000000007</v>
      </c>
      <c r="R68" s="108">
        <f t="shared" si="5"/>
        <v>1.35</v>
      </c>
      <c r="S68" s="108">
        <f t="shared" si="6"/>
        <v>1.5999999999999999</v>
      </c>
      <c r="T68" s="108">
        <f t="shared" si="7"/>
        <v>1.4</v>
      </c>
      <c r="U68" s="108">
        <f t="shared" si="8"/>
        <v>1.5</v>
      </c>
      <c r="V68" s="108">
        <f t="shared" si="9"/>
        <v>1.4</v>
      </c>
      <c r="W68" s="26">
        <f t="shared" si="14"/>
        <v>61</v>
      </c>
      <c r="X68" s="166">
        <f t="shared" si="11"/>
        <v>12.200000000000001</v>
      </c>
      <c r="Y68" s="128">
        <v>50</v>
      </c>
      <c r="Z68" s="112">
        <f t="shared" si="12"/>
        <v>40</v>
      </c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3"/>
    </row>
    <row r="69" spans="1:44" s="111" customFormat="1" x14ac:dyDescent="0.3">
      <c r="A69" s="165">
        <v>63</v>
      </c>
      <c r="B69" s="121">
        <v>671263</v>
      </c>
      <c r="C69" s="122" t="s">
        <v>170</v>
      </c>
      <c r="D69" s="167">
        <v>2</v>
      </c>
      <c r="E69" s="167">
        <v>3</v>
      </c>
      <c r="F69" s="167">
        <v>2</v>
      </c>
      <c r="G69" s="167">
        <v>3</v>
      </c>
      <c r="H69" s="167">
        <v>2</v>
      </c>
      <c r="I69" s="167">
        <f t="shared" si="1"/>
        <v>12</v>
      </c>
      <c r="J69" s="167">
        <f t="shared" si="2"/>
        <v>1.7999999999999998</v>
      </c>
      <c r="K69" s="174">
        <v>2.5</v>
      </c>
      <c r="L69" s="174">
        <v>3</v>
      </c>
      <c r="M69" s="174">
        <v>4</v>
      </c>
      <c r="N69" s="174">
        <v>3</v>
      </c>
      <c r="O69" s="174">
        <v>2</v>
      </c>
      <c r="P69" s="168">
        <f t="shared" si="3"/>
        <v>14.5</v>
      </c>
      <c r="Q69" s="168">
        <f t="shared" si="4"/>
        <v>0.72500000000000009</v>
      </c>
      <c r="R69" s="108">
        <f t="shared" si="5"/>
        <v>0.42499999999999999</v>
      </c>
      <c r="S69" s="108">
        <f t="shared" si="6"/>
        <v>0.6</v>
      </c>
      <c r="T69" s="108">
        <f t="shared" si="7"/>
        <v>0.5</v>
      </c>
      <c r="U69" s="108">
        <f t="shared" si="8"/>
        <v>0.6</v>
      </c>
      <c r="V69" s="108">
        <f t="shared" si="9"/>
        <v>0.4</v>
      </c>
      <c r="W69" s="26">
        <f t="shared" si="14"/>
        <v>26.5</v>
      </c>
      <c r="X69" s="166">
        <f t="shared" si="11"/>
        <v>5.3000000000000007</v>
      </c>
      <c r="Y69" s="128">
        <v>24</v>
      </c>
      <c r="Z69" s="112">
        <f t="shared" si="12"/>
        <v>19.200000000000003</v>
      </c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3"/>
    </row>
    <row r="70" spans="1:44" s="111" customFormat="1" x14ac:dyDescent="0.3">
      <c r="A70" s="165">
        <v>64</v>
      </c>
      <c r="B70" s="121">
        <v>671264</v>
      </c>
      <c r="C70" s="122" t="s">
        <v>171</v>
      </c>
      <c r="D70" s="167"/>
      <c r="E70" s="167"/>
      <c r="F70" s="167"/>
      <c r="G70" s="167"/>
      <c r="H70" s="167"/>
      <c r="I70" s="167"/>
      <c r="J70" s="167"/>
      <c r="K70" s="174"/>
      <c r="L70" s="174"/>
      <c r="M70" s="174"/>
      <c r="N70" s="174"/>
      <c r="O70" s="174"/>
      <c r="P70" s="168"/>
      <c r="Q70" s="168"/>
      <c r="R70" s="108">
        <f t="shared" si="5"/>
        <v>0</v>
      </c>
      <c r="S70" s="108">
        <f t="shared" si="6"/>
        <v>0</v>
      </c>
      <c r="T70" s="108">
        <f t="shared" si="7"/>
        <v>0</v>
      </c>
      <c r="U70" s="108">
        <f t="shared" si="8"/>
        <v>0</v>
      </c>
      <c r="V70" s="108">
        <f t="shared" si="9"/>
        <v>0</v>
      </c>
      <c r="W70" s="26">
        <f t="shared" si="14"/>
        <v>0</v>
      </c>
      <c r="X70" s="166">
        <f t="shared" si="11"/>
        <v>0</v>
      </c>
      <c r="Y70" s="128">
        <v>14</v>
      </c>
      <c r="Z70" s="112">
        <f t="shared" si="12"/>
        <v>11.200000000000001</v>
      </c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3"/>
    </row>
    <row r="71" spans="1:44" s="111" customFormat="1" x14ac:dyDescent="0.3">
      <c r="A71" s="165">
        <v>65</v>
      </c>
      <c r="B71" s="121">
        <v>671265</v>
      </c>
      <c r="C71" s="122" t="s">
        <v>172</v>
      </c>
      <c r="D71" s="167">
        <v>7</v>
      </c>
      <c r="E71" s="167">
        <v>8</v>
      </c>
      <c r="F71" s="167">
        <v>7</v>
      </c>
      <c r="G71" s="167">
        <v>8</v>
      </c>
      <c r="H71" s="167">
        <v>7</v>
      </c>
      <c r="I71" s="167">
        <f t="shared" si="1"/>
        <v>37</v>
      </c>
      <c r="J71" s="167">
        <f t="shared" si="2"/>
        <v>5.55</v>
      </c>
      <c r="K71" s="174">
        <v>2</v>
      </c>
      <c r="L71" s="174">
        <v>2.5</v>
      </c>
      <c r="M71" s="174">
        <v>3</v>
      </c>
      <c r="N71" s="174">
        <v>1</v>
      </c>
      <c r="O71" s="174">
        <v>2</v>
      </c>
      <c r="P71" s="168">
        <f t="shared" si="3"/>
        <v>10.5</v>
      </c>
      <c r="Q71" s="168">
        <f t="shared" si="4"/>
        <v>0.52500000000000002</v>
      </c>
      <c r="R71" s="108">
        <f t="shared" si="5"/>
        <v>1.1500000000000001</v>
      </c>
      <c r="S71" s="108">
        <f t="shared" si="6"/>
        <v>1.325</v>
      </c>
      <c r="T71" s="108">
        <f t="shared" si="7"/>
        <v>1.2000000000000002</v>
      </c>
      <c r="U71" s="108">
        <f t="shared" si="8"/>
        <v>1.25</v>
      </c>
      <c r="V71" s="108">
        <f t="shared" si="9"/>
        <v>1.1500000000000001</v>
      </c>
      <c r="W71" s="26">
        <f t="shared" si="14"/>
        <v>47.5</v>
      </c>
      <c r="X71" s="166">
        <f t="shared" si="11"/>
        <v>9.5</v>
      </c>
      <c r="Y71" s="128">
        <v>53</v>
      </c>
      <c r="Z71" s="112">
        <f t="shared" si="12"/>
        <v>42.400000000000006</v>
      </c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3"/>
    </row>
    <row r="72" spans="1:44" s="111" customFormat="1" x14ac:dyDescent="0.3">
      <c r="A72" s="165">
        <v>66</v>
      </c>
      <c r="B72" s="121">
        <v>671266</v>
      </c>
      <c r="C72" s="122" t="s">
        <v>173</v>
      </c>
      <c r="D72" s="167">
        <v>12</v>
      </c>
      <c r="E72" s="167">
        <v>11</v>
      </c>
      <c r="F72" s="167">
        <v>14</v>
      </c>
      <c r="G72" s="167">
        <v>12</v>
      </c>
      <c r="H72" s="167">
        <v>11</v>
      </c>
      <c r="I72" s="167">
        <f t="shared" ref="I72:I135" si="15">SUM(D72:H72)</f>
        <v>60</v>
      </c>
      <c r="J72" s="167">
        <f t="shared" ref="J72:J135" si="16">I72*0.15</f>
        <v>9</v>
      </c>
      <c r="K72" s="174">
        <v>4</v>
      </c>
      <c r="L72" s="174">
        <v>5</v>
      </c>
      <c r="M72" s="174">
        <v>3</v>
      </c>
      <c r="N72" s="174">
        <v>2.5</v>
      </c>
      <c r="O72" s="174">
        <v>3</v>
      </c>
      <c r="P72" s="168">
        <f t="shared" ref="P72:P135" si="17">SUM(K72:O72)</f>
        <v>17.5</v>
      </c>
      <c r="Q72" s="168">
        <f t="shared" ref="Q72:Q135" si="18">P72*0.05</f>
        <v>0.875</v>
      </c>
      <c r="R72" s="108">
        <f t="shared" ref="R72:R135" si="19">D72*0.15+K72*0.05</f>
        <v>1.9999999999999998</v>
      </c>
      <c r="S72" s="108">
        <f t="shared" ref="S72:S135" si="20">E72*0.15+L72*0.05</f>
        <v>1.9</v>
      </c>
      <c r="T72" s="108">
        <f t="shared" ref="T72:T135" si="21">F72*0.15+M72*0.05</f>
        <v>2.25</v>
      </c>
      <c r="U72" s="108">
        <f t="shared" ref="U72:U135" si="22">G72*0.15+N72*0.05</f>
        <v>1.9249999999999998</v>
      </c>
      <c r="V72" s="108">
        <f t="shared" ref="V72:V135" si="23">H72*0.15+O72*0.05</f>
        <v>1.7999999999999998</v>
      </c>
      <c r="W72" s="26">
        <f t="shared" si="14"/>
        <v>77.5</v>
      </c>
      <c r="X72" s="166">
        <f t="shared" ref="X72:X135" si="24">W72*0.2</f>
        <v>15.5</v>
      </c>
      <c r="Y72" s="128">
        <v>49</v>
      </c>
      <c r="Z72" s="112">
        <f t="shared" ref="Z72:Z358" si="25">Y72*0.8</f>
        <v>39.200000000000003</v>
      </c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3"/>
    </row>
    <row r="73" spans="1:44" s="111" customFormat="1" x14ac:dyDescent="0.3">
      <c r="A73" s="165">
        <v>67</v>
      </c>
      <c r="B73" s="121">
        <v>671267</v>
      </c>
      <c r="C73" s="122" t="s">
        <v>174</v>
      </c>
      <c r="D73" s="167">
        <v>5</v>
      </c>
      <c r="E73" s="167">
        <v>4</v>
      </c>
      <c r="F73" s="167">
        <v>5</v>
      </c>
      <c r="G73" s="167">
        <v>4</v>
      </c>
      <c r="H73" s="167">
        <v>5</v>
      </c>
      <c r="I73" s="167">
        <f t="shared" si="15"/>
        <v>23</v>
      </c>
      <c r="J73" s="167">
        <f t="shared" si="16"/>
        <v>3.4499999999999997</v>
      </c>
      <c r="K73" s="174">
        <v>2.5</v>
      </c>
      <c r="L73" s="174">
        <v>2</v>
      </c>
      <c r="M73" s="174">
        <v>3</v>
      </c>
      <c r="N73" s="174">
        <v>2</v>
      </c>
      <c r="O73" s="174">
        <v>3</v>
      </c>
      <c r="P73" s="168">
        <f t="shared" si="17"/>
        <v>12.5</v>
      </c>
      <c r="Q73" s="168">
        <f t="shared" si="18"/>
        <v>0.625</v>
      </c>
      <c r="R73" s="108">
        <f t="shared" si="19"/>
        <v>0.875</v>
      </c>
      <c r="S73" s="108">
        <f t="shared" si="20"/>
        <v>0.7</v>
      </c>
      <c r="T73" s="108">
        <f t="shared" si="21"/>
        <v>0.9</v>
      </c>
      <c r="U73" s="108">
        <f t="shared" si="22"/>
        <v>0.7</v>
      </c>
      <c r="V73" s="108">
        <f t="shared" si="23"/>
        <v>0.9</v>
      </c>
      <c r="W73" s="26">
        <f t="shared" si="14"/>
        <v>35.5</v>
      </c>
      <c r="X73" s="166">
        <f t="shared" si="24"/>
        <v>7.1000000000000005</v>
      </c>
      <c r="Y73" s="128">
        <v>31</v>
      </c>
      <c r="Z73" s="112">
        <f t="shared" si="25"/>
        <v>24.8</v>
      </c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3"/>
    </row>
    <row r="74" spans="1:44" s="111" customFormat="1" x14ac:dyDescent="0.3">
      <c r="A74" s="165">
        <v>68</v>
      </c>
      <c r="B74" s="121">
        <v>671268</v>
      </c>
      <c r="C74" s="122" t="s">
        <v>175</v>
      </c>
      <c r="D74" s="167">
        <v>7</v>
      </c>
      <c r="E74" s="167">
        <v>8</v>
      </c>
      <c r="F74" s="167">
        <v>7</v>
      </c>
      <c r="G74" s="167">
        <v>8</v>
      </c>
      <c r="H74" s="167">
        <v>7</v>
      </c>
      <c r="I74" s="167">
        <f t="shared" si="15"/>
        <v>37</v>
      </c>
      <c r="J74" s="167">
        <f t="shared" si="16"/>
        <v>5.55</v>
      </c>
      <c r="K74" s="174">
        <v>2</v>
      </c>
      <c r="L74" s="174">
        <v>2.5</v>
      </c>
      <c r="M74" s="174">
        <v>3</v>
      </c>
      <c r="N74" s="174">
        <v>2</v>
      </c>
      <c r="O74" s="174">
        <v>1</v>
      </c>
      <c r="P74" s="168">
        <f t="shared" si="17"/>
        <v>10.5</v>
      </c>
      <c r="Q74" s="168">
        <f t="shared" si="18"/>
        <v>0.52500000000000002</v>
      </c>
      <c r="R74" s="108">
        <f t="shared" si="19"/>
        <v>1.1500000000000001</v>
      </c>
      <c r="S74" s="108">
        <f t="shared" si="20"/>
        <v>1.325</v>
      </c>
      <c r="T74" s="108">
        <f t="shared" si="21"/>
        <v>1.2000000000000002</v>
      </c>
      <c r="U74" s="108">
        <f t="shared" si="22"/>
        <v>1.3</v>
      </c>
      <c r="V74" s="108">
        <f t="shared" si="23"/>
        <v>1.1000000000000001</v>
      </c>
      <c r="W74" s="26">
        <f t="shared" si="14"/>
        <v>47.5</v>
      </c>
      <c r="X74" s="166">
        <f t="shared" si="24"/>
        <v>9.5</v>
      </c>
      <c r="Y74" s="128">
        <v>24</v>
      </c>
      <c r="Z74" s="112">
        <f t="shared" si="25"/>
        <v>19.200000000000003</v>
      </c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3"/>
    </row>
    <row r="75" spans="1:44" s="111" customFormat="1" x14ac:dyDescent="0.3">
      <c r="A75" s="165">
        <v>69</v>
      </c>
      <c r="B75" s="121">
        <v>671269</v>
      </c>
      <c r="C75" s="122" t="s">
        <v>176</v>
      </c>
      <c r="D75" s="167"/>
      <c r="E75" s="167"/>
      <c r="F75" s="167"/>
      <c r="G75" s="167"/>
      <c r="H75" s="167"/>
      <c r="I75" s="167"/>
      <c r="J75" s="167"/>
      <c r="K75" s="174"/>
      <c r="L75" s="174"/>
      <c r="M75" s="174"/>
      <c r="N75" s="174"/>
      <c r="O75" s="174"/>
      <c r="P75" s="168"/>
      <c r="Q75" s="168"/>
      <c r="R75" s="108">
        <f t="shared" si="19"/>
        <v>0</v>
      </c>
      <c r="S75" s="108">
        <f t="shared" si="20"/>
        <v>0</v>
      </c>
      <c r="T75" s="108">
        <f t="shared" si="21"/>
        <v>0</v>
      </c>
      <c r="U75" s="108">
        <f t="shared" si="22"/>
        <v>0</v>
      </c>
      <c r="V75" s="108">
        <f t="shared" si="23"/>
        <v>0</v>
      </c>
      <c r="W75" s="26">
        <f t="shared" si="14"/>
        <v>0</v>
      </c>
      <c r="X75" s="166">
        <f t="shared" si="24"/>
        <v>0</v>
      </c>
      <c r="Y75" s="128">
        <v>20</v>
      </c>
      <c r="Z75" s="112">
        <f t="shared" si="25"/>
        <v>16</v>
      </c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3"/>
    </row>
    <row r="76" spans="1:44" s="111" customFormat="1" x14ac:dyDescent="0.3">
      <c r="A76" s="165">
        <v>70</v>
      </c>
      <c r="B76" s="121">
        <v>671270</v>
      </c>
      <c r="C76" s="122" t="s">
        <v>177</v>
      </c>
      <c r="D76" s="167">
        <v>1</v>
      </c>
      <c r="E76" s="167">
        <v>2</v>
      </c>
      <c r="F76" s="167">
        <v>1</v>
      </c>
      <c r="G76" s="167">
        <v>2</v>
      </c>
      <c r="H76" s="167">
        <v>1</v>
      </c>
      <c r="I76" s="167">
        <f t="shared" si="15"/>
        <v>7</v>
      </c>
      <c r="J76" s="167">
        <f t="shared" si="16"/>
        <v>1.05</v>
      </c>
      <c r="K76" s="174">
        <v>2</v>
      </c>
      <c r="L76" s="174">
        <v>3</v>
      </c>
      <c r="M76" s="174">
        <v>4</v>
      </c>
      <c r="N76" s="174">
        <v>3</v>
      </c>
      <c r="O76" s="174">
        <v>4</v>
      </c>
      <c r="P76" s="168">
        <f t="shared" si="17"/>
        <v>16</v>
      </c>
      <c r="Q76" s="168">
        <f t="shared" si="18"/>
        <v>0.8</v>
      </c>
      <c r="R76" s="108">
        <f t="shared" si="19"/>
        <v>0.25</v>
      </c>
      <c r="S76" s="108">
        <f t="shared" si="20"/>
        <v>0.45</v>
      </c>
      <c r="T76" s="108">
        <f t="shared" si="21"/>
        <v>0.35</v>
      </c>
      <c r="U76" s="108">
        <f t="shared" si="22"/>
        <v>0.45</v>
      </c>
      <c r="V76" s="108">
        <f t="shared" si="23"/>
        <v>0.35</v>
      </c>
      <c r="W76" s="26">
        <f t="shared" si="14"/>
        <v>23</v>
      </c>
      <c r="X76" s="166">
        <f t="shared" si="24"/>
        <v>4.6000000000000005</v>
      </c>
      <c r="Y76" s="128">
        <v>18</v>
      </c>
      <c r="Z76" s="112">
        <f t="shared" si="25"/>
        <v>14.4</v>
      </c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3"/>
    </row>
    <row r="77" spans="1:44" s="111" customFormat="1" x14ac:dyDescent="0.3">
      <c r="A77" s="165">
        <v>71</v>
      </c>
      <c r="B77" s="121">
        <v>671271</v>
      </c>
      <c r="C77" s="122" t="s">
        <v>178</v>
      </c>
      <c r="D77" s="167">
        <v>4</v>
      </c>
      <c r="E77" s="167">
        <v>3</v>
      </c>
      <c r="F77" s="167">
        <v>4</v>
      </c>
      <c r="G77" s="167">
        <v>3</v>
      </c>
      <c r="H77" s="167">
        <v>4</v>
      </c>
      <c r="I77" s="167">
        <f t="shared" si="15"/>
        <v>18</v>
      </c>
      <c r="J77" s="167">
        <f t="shared" si="16"/>
        <v>2.6999999999999997</v>
      </c>
      <c r="K77" s="174">
        <v>2</v>
      </c>
      <c r="L77" s="174">
        <v>3</v>
      </c>
      <c r="M77" s="174">
        <v>4</v>
      </c>
      <c r="N77" s="174">
        <v>3</v>
      </c>
      <c r="O77" s="174">
        <v>2</v>
      </c>
      <c r="P77" s="168">
        <f t="shared" si="17"/>
        <v>14</v>
      </c>
      <c r="Q77" s="168">
        <f t="shared" si="18"/>
        <v>0.70000000000000007</v>
      </c>
      <c r="R77" s="108">
        <f t="shared" si="19"/>
        <v>0.7</v>
      </c>
      <c r="S77" s="108">
        <f t="shared" si="20"/>
        <v>0.6</v>
      </c>
      <c r="T77" s="108">
        <f t="shared" si="21"/>
        <v>0.8</v>
      </c>
      <c r="U77" s="108">
        <f t="shared" si="22"/>
        <v>0.6</v>
      </c>
      <c r="V77" s="108">
        <f t="shared" si="23"/>
        <v>0.7</v>
      </c>
      <c r="W77" s="26">
        <f t="shared" si="14"/>
        <v>32</v>
      </c>
      <c r="X77" s="166">
        <f t="shared" si="24"/>
        <v>6.4</v>
      </c>
      <c r="Y77" s="128">
        <v>43</v>
      </c>
      <c r="Z77" s="112">
        <f t="shared" si="25"/>
        <v>34.4</v>
      </c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3"/>
    </row>
    <row r="78" spans="1:44" s="111" customFormat="1" x14ac:dyDescent="0.3">
      <c r="A78" s="165">
        <v>72</v>
      </c>
      <c r="B78" s="121">
        <v>671272</v>
      </c>
      <c r="C78" s="122" t="s">
        <v>179</v>
      </c>
      <c r="D78" s="167">
        <v>1</v>
      </c>
      <c r="E78" s="167">
        <v>2</v>
      </c>
      <c r="F78" s="167">
        <v>1</v>
      </c>
      <c r="G78" s="167">
        <v>1</v>
      </c>
      <c r="H78" s="167">
        <v>1</v>
      </c>
      <c r="I78" s="167">
        <f t="shared" si="15"/>
        <v>6</v>
      </c>
      <c r="J78" s="167">
        <f t="shared" si="16"/>
        <v>0.89999999999999991</v>
      </c>
      <c r="K78" s="174">
        <v>1</v>
      </c>
      <c r="L78" s="174">
        <v>3.5</v>
      </c>
      <c r="M78" s="174">
        <v>2</v>
      </c>
      <c r="N78" s="174">
        <v>1</v>
      </c>
      <c r="O78" s="174">
        <v>2</v>
      </c>
      <c r="P78" s="168">
        <f t="shared" si="17"/>
        <v>9.5</v>
      </c>
      <c r="Q78" s="168">
        <f t="shared" si="18"/>
        <v>0.47500000000000003</v>
      </c>
      <c r="R78" s="108">
        <f t="shared" si="19"/>
        <v>0.2</v>
      </c>
      <c r="S78" s="108">
        <f t="shared" si="20"/>
        <v>0.47499999999999998</v>
      </c>
      <c r="T78" s="108">
        <f t="shared" si="21"/>
        <v>0.25</v>
      </c>
      <c r="U78" s="108">
        <f t="shared" si="22"/>
        <v>0.2</v>
      </c>
      <c r="V78" s="108">
        <f t="shared" si="23"/>
        <v>0.25</v>
      </c>
      <c r="W78" s="26">
        <f t="shared" si="14"/>
        <v>15.5</v>
      </c>
      <c r="X78" s="166">
        <f t="shared" si="24"/>
        <v>3.1</v>
      </c>
      <c r="Y78" s="128">
        <v>45</v>
      </c>
      <c r="Z78" s="112">
        <f t="shared" si="25"/>
        <v>36</v>
      </c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3"/>
    </row>
    <row r="79" spans="1:44" s="111" customFormat="1" x14ac:dyDescent="0.3">
      <c r="A79" s="165">
        <v>73</v>
      </c>
      <c r="B79" s="121">
        <v>671273</v>
      </c>
      <c r="C79" s="122" t="s">
        <v>180</v>
      </c>
      <c r="D79" s="167">
        <v>1</v>
      </c>
      <c r="E79" s="167">
        <v>1</v>
      </c>
      <c r="F79" s="167">
        <v>1</v>
      </c>
      <c r="G79" s="167">
        <v>1</v>
      </c>
      <c r="H79" s="167">
        <v>1</v>
      </c>
      <c r="I79" s="167">
        <f t="shared" si="15"/>
        <v>5</v>
      </c>
      <c r="J79" s="167">
        <f t="shared" si="16"/>
        <v>0.75</v>
      </c>
      <c r="K79" s="174">
        <v>2</v>
      </c>
      <c r="L79" s="174">
        <v>2.5</v>
      </c>
      <c r="M79" s="174">
        <v>3</v>
      </c>
      <c r="N79" s="174">
        <v>2</v>
      </c>
      <c r="O79" s="174">
        <v>2</v>
      </c>
      <c r="P79" s="168">
        <f t="shared" si="17"/>
        <v>11.5</v>
      </c>
      <c r="Q79" s="168">
        <f t="shared" si="18"/>
        <v>0.57500000000000007</v>
      </c>
      <c r="R79" s="108">
        <f t="shared" si="19"/>
        <v>0.25</v>
      </c>
      <c r="S79" s="108">
        <f t="shared" si="20"/>
        <v>0.27500000000000002</v>
      </c>
      <c r="T79" s="108">
        <f t="shared" si="21"/>
        <v>0.30000000000000004</v>
      </c>
      <c r="U79" s="108">
        <f t="shared" si="22"/>
        <v>0.25</v>
      </c>
      <c r="V79" s="108">
        <f t="shared" si="23"/>
        <v>0.25</v>
      </c>
      <c r="W79" s="26">
        <f t="shared" si="14"/>
        <v>16.5</v>
      </c>
      <c r="X79" s="166">
        <f t="shared" si="24"/>
        <v>3.3000000000000003</v>
      </c>
      <c r="Y79" s="128">
        <v>17</v>
      </c>
      <c r="Z79" s="112">
        <f t="shared" si="25"/>
        <v>13.600000000000001</v>
      </c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3"/>
    </row>
    <row r="80" spans="1:44" s="111" customFormat="1" x14ac:dyDescent="0.3">
      <c r="A80" s="165">
        <v>74</v>
      </c>
      <c r="B80" s="121">
        <v>671274</v>
      </c>
      <c r="C80" s="122" t="s">
        <v>181</v>
      </c>
      <c r="D80" s="167">
        <v>2</v>
      </c>
      <c r="E80" s="167">
        <v>3</v>
      </c>
      <c r="F80" s="167">
        <v>3</v>
      </c>
      <c r="G80" s="167">
        <v>4</v>
      </c>
      <c r="H80" s="167">
        <v>5</v>
      </c>
      <c r="I80" s="167">
        <f t="shared" si="15"/>
        <v>17</v>
      </c>
      <c r="J80" s="167">
        <f t="shared" si="16"/>
        <v>2.5499999999999998</v>
      </c>
      <c r="K80" s="174">
        <v>1.5</v>
      </c>
      <c r="L80" s="174">
        <v>2</v>
      </c>
      <c r="M80" s="174">
        <v>3</v>
      </c>
      <c r="N80" s="174">
        <v>2</v>
      </c>
      <c r="O80" s="174">
        <v>4</v>
      </c>
      <c r="P80" s="168">
        <f t="shared" si="17"/>
        <v>12.5</v>
      </c>
      <c r="Q80" s="168">
        <f t="shared" si="18"/>
        <v>0.625</v>
      </c>
      <c r="R80" s="108">
        <f t="shared" si="19"/>
        <v>0.375</v>
      </c>
      <c r="S80" s="108">
        <f t="shared" si="20"/>
        <v>0.54999999999999993</v>
      </c>
      <c r="T80" s="108">
        <f t="shared" si="21"/>
        <v>0.6</v>
      </c>
      <c r="U80" s="108">
        <f t="shared" si="22"/>
        <v>0.7</v>
      </c>
      <c r="V80" s="108">
        <f t="shared" si="23"/>
        <v>0.95</v>
      </c>
      <c r="W80" s="26">
        <f t="shared" si="14"/>
        <v>29.5</v>
      </c>
      <c r="X80" s="166">
        <f t="shared" si="24"/>
        <v>5.9</v>
      </c>
      <c r="Y80" s="128">
        <v>57</v>
      </c>
      <c r="Z80" s="112">
        <f t="shared" si="25"/>
        <v>45.6</v>
      </c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3"/>
    </row>
    <row r="81" spans="1:44" s="111" customFormat="1" x14ac:dyDescent="0.3">
      <c r="A81" s="165">
        <v>75</v>
      </c>
      <c r="B81" s="121">
        <v>671275</v>
      </c>
      <c r="C81" s="122" t="s">
        <v>182</v>
      </c>
      <c r="D81" s="167">
        <v>8</v>
      </c>
      <c r="E81" s="167">
        <v>9</v>
      </c>
      <c r="F81" s="167">
        <v>8</v>
      </c>
      <c r="G81" s="167">
        <v>9</v>
      </c>
      <c r="H81" s="167">
        <v>8</v>
      </c>
      <c r="I81" s="167">
        <f t="shared" si="15"/>
        <v>42</v>
      </c>
      <c r="J81" s="167">
        <f t="shared" si="16"/>
        <v>6.3</v>
      </c>
      <c r="K81" s="174">
        <v>3</v>
      </c>
      <c r="L81" s="174">
        <v>2</v>
      </c>
      <c r="M81" s="174">
        <v>3</v>
      </c>
      <c r="N81" s="174">
        <v>3</v>
      </c>
      <c r="O81" s="174">
        <v>4</v>
      </c>
      <c r="P81" s="168">
        <f t="shared" si="17"/>
        <v>15</v>
      </c>
      <c r="Q81" s="168">
        <f t="shared" si="18"/>
        <v>0.75</v>
      </c>
      <c r="R81" s="108">
        <f t="shared" si="19"/>
        <v>1.35</v>
      </c>
      <c r="S81" s="108">
        <f t="shared" si="20"/>
        <v>1.45</v>
      </c>
      <c r="T81" s="108">
        <f t="shared" si="21"/>
        <v>1.35</v>
      </c>
      <c r="U81" s="108">
        <f t="shared" si="22"/>
        <v>1.5</v>
      </c>
      <c r="V81" s="108">
        <f t="shared" si="23"/>
        <v>1.4</v>
      </c>
      <c r="W81" s="26">
        <f t="shared" si="14"/>
        <v>57</v>
      </c>
      <c r="X81" s="166">
        <f t="shared" si="24"/>
        <v>11.4</v>
      </c>
      <c r="Y81" s="128">
        <v>41</v>
      </c>
      <c r="Z81" s="112">
        <f t="shared" si="25"/>
        <v>32.800000000000004</v>
      </c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3"/>
    </row>
    <row r="82" spans="1:44" s="111" customFormat="1" x14ac:dyDescent="0.3">
      <c r="A82" s="165">
        <v>76</v>
      </c>
      <c r="B82" s="121">
        <v>671276</v>
      </c>
      <c r="C82" s="122" t="s">
        <v>183</v>
      </c>
      <c r="D82" s="167">
        <v>1</v>
      </c>
      <c r="E82" s="167">
        <v>2</v>
      </c>
      <c r="F82" s="167">
        <v>1</v>
      </c>
      <c r="G82" s="167">
        <v>2</v>
      </c>
      <c r="H82" s="167">
        <v>3</v>
      </c>
      <c r="I82" s="167">
        <f t="shared" si="15"/>
        <v>9</v>
      </c>
      <c r="J82" s="167">
        <f t="shared" si="16"/>
        <v>1.3499999999999999</v>
      </c>
      <c r="K82" s="174">
        <v>2</v>
      </c>
      <c r="L82" s="174">
        <v>2.5</v>
      </c>
      <c r="M82" s="174">
        <v>3</v>
      </c>
      <c r="N82" s="174">
        <v>2</v>
      </c>
      <c r="O82" s="174">
        <v>2.5</v>
      </c>
      <c r="P82" s="168">
        <f t="shared" si="17"/>
        <v>12</v>
      </c>
      <c r="Q82" s="168">
        <f t="shared" si="18"/>
        <v>0.60000000000000009</v>
      </c>
      <c r="R82" s="108">
        <f t="shared" si="19"/>
        <v>0.25</v>
      </c>
      <c r="S82" s="108">
        <f t="shared" si="20"/>
        <v>0.42499999999999999</v>
      </c>
      <c r="T82" s="108">
        <f t="shared" si="21"/>
        <v>0.30000000000000004</v>
      </c>
      <c r="U82" s="108">
        <f t="shared" si="22"/>
        <v>0.4</v>
      </c>
      <c r="V82" s="108">
        <f t="shared" si="23"/>
        <v>0.57499999999999996</v>
      </c>
      <c r="W82" s="26">
        <f t="shared" si="14"/>
        <v>21</v>
      </c>
      <c r="X82" s="166">
        <f t="shared" si="24"/>
        <v>4.2</v>
      </c>
      <c r="Y82" s="128">
        <v>42</v>
      </c>
      <c r="Z82" s="112">
        <f t="shared" si="25"/>
        <v>33.6</v>
      </c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3"/>
    </row>
    <row r="83" spans="1:44" s="111" customFormat="1" x14ac:dyDescent="0.3">
      <c r="A83" s="165">
        <v>77</v>
      </c>
      <c r="B83" s="121">
        <v>671277</v>
      </c>
      <c r="C83" s="122" t="s">
        <v>184</v>
      </c>
      <c r="D83" s="167">
        <v>4</v>
      </c>
      <c r="E83" s="167">
        <v>3</v>
      </c>
      <c r="F83" s="167">
        <v>5</v>
      </c>
      <c r="G83" s="167">
        <v>4</v>
      </c>
      <c r="H83" s="167">
        <v>5</v>
      </c>
      <c r="I83" s="167">
        <f t="shared" si="15"/>
        <v>21</v>
      </c>
      <c r="J83" s="167">
        <f t="shared" si="16"/>
        <v>3.15</v>
      </c>
      <c r="K83" s="174">
        <v>2</v>
      </c>
      <c r="L83" s="174">
        <v>2.5</v>
      </c>
      <c r="M83" s="174">
        <v>4</v>
      </c>
      <c r="N83" s="174">
        <v>1</v>
      </c>
      <c r="O83" s="174">
        <v>2</v>
      </c>
      <c r="P83" s="168">
        <f t="shared" si="17"/>
        <v>11.5</v>
      </c>
      <c r="Q83" s="168">
        <f t="shared" si="18"/>
        <v>0.57500000000000007</v>
      </c>
      <c r="R83" s="108">
        <f t="shared" si="19"/>
        <v>0.7</v>
      </c>
      <c r="S83" s="108">
        <f t="shared" si="20"/>
        <v>0.57499999999999996</v>
      </c>
      <c r="T83" s="108">
        <f t="shared" si="21"/>
        <v>0.95</v>
      </c>
      <c r="U83" s="108">
        <f t="shared" si="22"/>
        <v>0.65</v>
      </c>
      <c r="V83" s="108">
        <f t="shared" si="23"/>
        <v>0.85</v>
      </c>
      <c r="W83" s="26">
        <f t="shared" si="14"/>
        <v>32.5</v>
      </c>
      <c r="X83" s="166">
        <f t="shared" si="24"/>
        <v>6.5</v>
      </c>
      <c r="Y83" s="128">
        <v>51</v>
      </c>
      <c r="Z83" s="112">
        <f t="shared" si="25"/>
        <v>40.800000000000004</v>
      </c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3"/>
    </row>
    <row r="84" spans="1:44" s="111" customFormat="1" x14ac:dyDescent="0.3">
      <c r="A84" s="165">
        <v>78</v>
      </c>
      <c r="B84" s="121">
        <v>671278</v>
      </c>
      <c r="C84" s="122" t="s">
        <v>185</v>
      </c>
      <c r="D84" s="167">
        <v>8</v>
      </c>
      <c r="E84" s="167">
        <v>9</v>
      </c>
      <c r="F84" s="167">
        <v>8</v>
      </c>
      <c r="G84" s="167">
        <v>9</v>
      </c>
      <c r="H84" s="167">
        <v>6</v>
      </c>
      <c r="I84" s="167">
        <f t="shared" si="15"/>
        <v>40</v>
      </c>
      <c r="J84" s="167">
        <f t="shared" si="16"/>
        <v>6</v>
      </c>
      <c r="K84" s="174">
        <v>2.5</v>
      </c>
      <c r="L84" s="174">
        <v>3</v>
      </c>
      <c r="M84" s="174">
        <v>4</v>
      </c>
      <c r="N84" s="174">
        <v>3</v>
      </c>
      <c r="O84" s="174">
        <v>2</v>
      </c>
      <c r="P84" s="168">
        <f t="shared" si="17"/>
        <v>14.5</v>
      </c>
      <c r="Q84" s="168">
        <f t="shared" si="18"/>
        <v>0.72500000000000009</v>
      </c>
      <c r="R84" s="108">
        <f t="shared" si="19"/>
        <v>1.325</v>
      </c>
      <c r="S84" s="108">
        <f t="shared" si="20"/>
        <v>1.5</v>
      </c>
      <c r="T84" s="108">
        <f t="shared" si="21"/>
        <v>1.4</v>
      </c>
      <c r="U84" s="108">
        <f t="shared" si="22"/>
        <v>1.5</v>
      </c>
      <c r="V84" s="108">
        <f t="shared" si="23"/>
        <v>0.99999999999999989</v>
      </c>
      <c r="W84" s="26">
        <f t="shared" si="14"/>
        <v>54.5</v>
      </c>
      <c r="X84" s="166">
        <f t="shared" si="24"/>
        <v>10.9</v>
      </c>
      <c r="Y84" s="128">
        <v>27</v>
      </c>
      <c r="Z84" s="112">
        <f t="shared" si="25"/>
        <v>21.6</v>
      </c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3"/>
    </row>
    <row r="85" spans="1:44" s="111" customFormat="1" x14ac:dyDescent="0.3">
      <c r="A85" s="165">
        <v>79</v>
      </c>
      <c r="B85" s="121">
        <v>671279</v>
      </c>
      <c r="C85" s="122" t="s">
        <v>186</v>
      </c>
      <c r="D85" s="167"/>
      <c r="E85" s="167"/>
      <c r="F85" s="167"/>
      <c r="G85" s="167"/>
      <c r="H85" s="167"/>
      <c r="I85" s="167"/>
      <c r="J85" s="167"/>
      <c r="K85" s="174"/>
      <c r="L85" s="174"/>
      <c r="M85" s="174"/>
      <c r="N85" s="174"/>
      <c r="O85" s="174"/>
      <c r="P85" s="168"/>
      <c r="Q85" s="168"/>
      <c r="R85" s="108">
        <f t="shared" si="19"/>
        <v>0</v>
      </c>
      <c r="S85" s="108">
        <f t="shared" si="20"/>
        <v>0</v>
      </c>
      <c r="T85" s="108">
        <f t="shared" si="21"/>
        <v>0</v>
      </c>
      <c r="U85" s="108">
        <f t="shared" si="22"/>
        <v>0</v>
      </c>
      <c r="V85" s="108">
        <f t="shared" si="23"/>
        <v>0</v>
      </c>
      <c r="W85" s="26">
        <f t="shared" si="14"/>
        <v>0</v>
      </c>
      <c r="X85" s="166">
        <f t="shared" si="24"/>
        <v>0</v>
      </c>
      <c r="Y85" s="128" t="s">
        <v>105</v>
      </c>
      <c r="Z85" s="112" t="e">
        <f t="shared" si="25"/>
        <v>#VALUE!</v>
      </c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3"/>
    </row>
    <row r="86" spans="1:44" s="111" customFormat="1" x14ac:dyDescent="0.3">
      <c r="A86" s="165">
        <v>80</v>
      </c>
      <c r="B86" s="121">
        <v>671280</v>
      </c>
      <c r="C86" s="122" t="s">
        <v>187</v>
      </c>
      <c r="D86" s="167">
        <v>4</v>
      </c>
      <c r="E86" s="167">
        <v>5</v>
      </c>
      <c r="F86" s="167">
        <v>4</v>
      </c>
      <c r="G86" s="167">
        <v>5</v>
      </c>
      <c r="H86" s="167">
        <v>4</v>
      </c>
      <c r="I86" s="167">
        <f t="shared" si="15"/>
        <v>22</v>
      </c>
      <c r="J86" s="167">
        <f t="shared" si="16"/>
        <v>3.3</v>
      </c>
      <c r="K86" s="174">
        <v>2</v>
      </c>
      <c r="L86" s="174">
        <v>2.5</v>
      </c>
      <c r="M86" s="174">
        <v>3</v>
      </c>
      <c r="N86" s="174">
        <v>2</v>
      </c>
      <c r="O86" s="174">
        <v>4</v>
      </c>
      <c r="P86" s="168">
        <f t="shared" si="17"/>
        <v>13.5</v>
      </c>
      <c r="Q86" s="168">
        <f t="shared" si="18"/>
        <v>0.67500000000000004</v>
      </c>
      <c r="R86" s="108">
        <f t="shared" si="19"/>
        <v>0.7</v>
      </c>
      <c r="S86" s="108">
        <f t="shared" si="20"/>
        <v>0.875</v>
      </c>
      <c r="T86" s="108">
        <f t="shared" si="21"/>
        <v>0.75</v>
      </c>
      <c r="U86" s="108">
        <f t="shared" si="22"/>
        <v>0.85</v>
      </c>
      <c r="V86" s="108">
        <f t="shared" si="23"/>
        <v>0.8</v>
      </c>
      <c r="W86" s="26">
        <f t="shared" si="14"/>
        <v>35.5</v>
      </c>
      <c r="X86" s="166">
        <f t="shared" si="24"/>
        <v>7.1000000000000005</v>
      </c>
      <c r="Y86" s="128">
        <v>41</v>
      </c>
      <c r="Z86" s="112">
        <f t="shared" si="25"/>
        <v>32.800000000000004</v>
      </c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3"/>
    </row>
    <row r="87" spans="1:44" s="111" customFormat="1" x14ac:dyDescent="0.3">
      <c r="A87" s="165">
        <v>81</v>
      </c>
      <c r="B87" s="121">
        <v>671281</v>
      </c>
      <c r="C87" s="122" t="s">
        <v>188</v>
      </c>
      <c r="D87" s="167">
        <v>12</v>
      </c>
      <c r="E87" s="167">
        <v>11</v>
      </c>
      <c r="F87" s="167">
        <v>14</v>
      </c>
      <c r="G87" s="167">
        <v>12</v>
      </c>
      <c r="H87" s="167">
        <v>11</v>
      </c>
      <c r="I87" s="167">
        <f t="shared" si="15"/>
        <v>60</v>
      </c>
      <c r="J87" s="167">
        <f t="shared" si="16"/>
        <v>9</v>
      </c>
      <c r="K87" s="174">
        <v>1.5</v>
      </c>
      <c r="L87" s="174">
        <v>3</v>
      </c>
      <c r="M87" s="174">
        <v>2</v>
      </c>
      <c r="N87" s="174">
        <v>1</v>
      </c>
      <c r="O87" s="174">
        <v>2.5</v>
      </c>
      <c r="P87" s="168">
        <f t="shared" si="17"/>
        <v>10</v>
      </c>
      <c r="Q87" s="168">
        <f t="shared" si="18"/>
        <v>0.5</v>
      </c>
      <c r="R87" s="108">
        <f t="shared" si="19"/>
        <v>1.8749999999999998</v>
      </c>
      <c r="S87" s="108">
        <f t="shared" si="20"/>
        <v>1.7999999999999998</v>
      </c>
      <c r="T87" s="108">
        <f t="shared" si="21"/>
        <v>2.2000000000000002</v>
      </c>
      <c r="U87" s="108">
        <f t="shared" si="22"/>
        <v>1.8499999999999999</v>
      </c>
      <c r="V87" s="108">
        <f t="shared" si="23"/>
        <v>1.7749999999999999</v>
      </c>
      <c r="W87" s="26">
        <f t="shared" si="14"/>
        <v>70</v>
      </c>
      <c r="X87" s="166">
        <f t="shared" si="24"/>
        <v>14</v>
      </c>
      <c r="Y87" s="128">
        <v>61</v>
      </c>
      <c r="Z87" s="112">
        <f t="shared" si="25"/>
        <v>48.800000000000004</v>
      </c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3"/>
    </row>
    <row r="88" spans="1:44" s="111" customFormat="1" x14ac:dyDescent="0.3">
      <c r="A88" s="165">
        <v>82</v>
      </c>
      <c r="B88" s="121">
        <v>671282</v>
      </c>
      <c r="C88" s="122" t="s">
        <v>189</v>
      </c>
      <c r="D88" s="167">
        <v>9</v>
      </c>
      <c r="E88" s="167">
        <v>8</v>
      </c>
      <c r="F88" s="167">
        <v>9</v>
      </c>
      <c r="G88" s="167">
        <v>8</v>
      </c>
      <c r="H88" s="167">
        <v>9</v>
      </c>
      <c r="I88" s="167">
        <f t="shared" si="15"/>
        <v>43</v>
      </c>
      <c r="J88" s="167">
        <f t="shared" si="16"/>
        <v>6.45</v>
      </c>
      <c r="K88" s="174">
        <v>3</v>
      </c>
      <c r="L88" s="174">
        <v>4.5</v>
      </c>
      <c r="M88" s="174">
        <v>3</v>
      </c>
      <c r="N88" s="174">
        <v>2</v>
      </c>
      <c r="O88" s="174">
        <v>4</v>
      </c>
      <c r="P88" s="168">
        <f t="shared" si="17"/>
        <v>16.5</v>
      </c>
      <c r="Q88" s="168">
        <f t="shared" si="18"/>
        <v>0.82500000000000007</v>
      </c>
      <c r="R88" s="108">
        <f t="shared" si="19"/>
        <v>1.5</v>
      </c>
      <c r="S88" s="108">
        <f t="shared" si="20"/>
        <v>1.425</v>
      </c>
      <c r="T88" s="108">
        <f t="shared" si="21"/>
        <v>1.5</v>
      </c>
      <c r="U88" s="108">
        <f t="shared" si="22"/>
        <v>1.3</v>
      </c>
      <c r="V88" s="108">
        <f t="shared" si="23"/>
        <v>1.5499999999999998</v>
      </c>
      <c r="W88" s="26">
        <f t="shared" si="14"/>
        <v>59.5</v>
      </c>
      <c r="X88" s="166">
        <f t="shared" si="24"/>
        <v>11.9</v>
      </c>
      <c r="Y88" s="128">
        <v>44</v>
      </c>
      <c r="Z88" s="112">
        <f t="shared" si="25"/>
        <v>35.200000000000003</v>
      </c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3"/>
    </row>
    <row r="89" spans="1:44" s="111" customFormat="1" x14ac:dyDescent="0.3">
      <c r="A89" s="165">
        <v>83</v>
      </c>
      <c r="B89" s="121">
        <v>671283</v>
      </c>
      <c r="C89" s="122" t="s">
        <v>190</v>
      </c>
      <c r="D89" s="167">
        <v>5</v>
      </c>
      <c r="E89" s="167">
        <v>6</v>
      </c>
      <c r="F89" s="167">
        <v>4</v>
      </c>
      <c r="G89" s="167">
        <v>3</v>
      </c>
      <c r="H89" s="167">
        <v>5</v>
      </c>
      <c r="I89" s="167">
        <f t="shared" si="15"/>
        <v>23</v>
      </c>
      <c r="J89" s="167">
        <f t="shared" si="16"/>
        <v>3.4499999999999997</v>
      </c>
      <c r="K89" s="174">
        <v>2.5</v>
      </c>
      <c r="L89" s="174">
        <v>3</v>
      </c>
      <c r="M89" s="174">
        <v>2</v>
      </c>
      <c r="N89" s="174">
        <v>3</v>
      </c>
      <c r="O89" s="174">
        <v>2</v>
      </c>
      <c r="P89" s="168">
        <f t="shared" si="17"/>
        <v>12.5</v>
      </c>
      <c r="Q89" s="168">
        <f t="shared" si="18"/>
        <v>0.625</v>
      </c>
      <c r="R89" s="108">
        <f t="shared" si="19"/>
        <v>0.875</v>
      </c>
      <c r="S89" s="108">
        <f t="shared" si="20"/>
        <v>1.0499999999999998</v>
      </c>
      <c r="T89" s="108">
        <f t="shared" si="21"/>
        <v>0.7</v>
      </c>
      <c r="U89" s="108">
        <f t="shared" si="22"/>
        <v>0.6</v>
      </c>
      <c r="V89" s="108">
        <f t="shared" si="23"/>
        <v>0.85</v>
      </c>
      <c r="W89" s="26">
        <f t="shared" si="14"/>
        <v>35.5</v>
      </c>
      <c r="X89" s="166">
        <f t="shared" si="24"/>
        <v>7.1000000000000005</v>
      </c>
      <c r="Y89" s="128">
        <v>45</v>
      </c>
      <c r="Z89" s="112">
        <f t="shared" si="25"/>
        <v>36</v>
      </c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3"/>
    </row>
    <row r="90" spans="1:44" s="111" customFormat="1" x14ac:dyDescent="0.3">
      <c r="A90" s="165">
        <v>84</v>
      </c>
      <c r="B90" s="121">
        <v>671284</v>
      </c>
      <c r="C90" s="122" t="s">
        <v>191</v>
      </c>
      <c r="D90" s="167">
        <v>1</v>
      </c>
      <c r="E90" s="167">
        <v>1</v>
      </c>
      <c r="F90" s="167">
        <v>1</v>
      </c>
      <c r="G90" s="167">
        <v>1</v>
      </c>
      <c r="H90" s="167">
        <v>1</v>
      </c>
      <c r="I90" s="167">
        <f t="shared" si="15"/>
        <v>5</v>
      </c>
      <c r="J90" s="167">
        <f t="shared" si="16"/>
        <v>0.75</v>
      </c>
      <c r="K90" s="174">
        <v>1</v>
      </c>
      <c r="L90" s="174">
        <v>1.5</v>
      </c>
      <c r="M90" s="174">
        <v>2</v>
      </c>
      <c r="N90" s="174">
        <v>1.5</v>
      </c>
      <c r="O90" s="174">
        <v>3</v>
      </c>
      <c r="P90" s="168">
        <f t="shared" si="17"/>
        <v>9</v>
      </c>
      <c r="Q90" s="168">
        <f t="shared" si="18"/>
        <v>0.45</v>
      </c>
      <c r="R90" s="108">
        <f t="shared" si="19"/>
        <v>0.2</v>
      </c>
      <c r="S90" s="108">
        <f t="shared" si="20"/>
        <v>0.22500000000000001</v>
      </c>
      <c r="T90" s="108">
        <f t="shared" si="21"/>
        <v>0.25</v>
      </c>
      <c r="U90" s="108">
        <f t="shared" si="22"/>
        <v>0.22500000000000001</v>
      </c>
      <c r="V90" s="108">
        <f t="shared" si="23"/>
        <v>0.30000000000000004</v>
      </c>
      <c r="W90" s="26">
        <f t="shared" si="14"/>
        <v>14</v>
      </c>
      <c r="X90" s="166">
        <f t="shared" si="24"/>
        <v>2.8000000000000003</v>
      </c>
      <c r="Y90" s="128">
        <v>34</v>
      </c>
      <c r="Z90" s="112">
        <f t="shared" si="25"/>
        <v>27.200000000000003</v>
      </c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3"/>
    </row>
    <row r="91" spans="1:44" s="111" customFormat="1" x14ac:dyDescent="0.3">
      <c r="A91" s="165">
        <v>85</v>
      </c>
      <c r="B91" s="121">
        <v>671285</v>
      </c>
      <c r="C91" s="122" t="s">
        <v>192</v>
      </c>
      <c r="D91" s="167">
        <v>9</v>
      </c>
      <c r="E91" s="167">
        <v>8</v>
      </c>
      <c r="F91" s="167">
        <v>9</v>
      </c>
      <c r="G91" s="167">
        <v>8</v>
      </c>
      <c r="H91" s="167">
        <v>9</v>
      </c>
      <c r="I91" s="167">
        <f t="shared" si="15"/>
        <v>43</v>
      </c>
      <c r="J91" s="167">
        <f t="shared" si="16"/>
        <v>6.45</v>
      </c>
      <c r="K91" s="174">
        <v>3</v>
      </c>
      <c r="L91" s="174">
        <v>2</v>
      </c>
      <c r="M91" s="174">
        <v>2</v>
      </c>
      <c r="N91" s="174">
        <v>2.5</v>
      </c>
      <c r="O91" s="174">
        <v>3</v>
      </c>
      <c r="P91" s="168">
        <f t="shared" si="17"/>
        <v>12.5</v>
      </c>
      <c r="Q91" s="168">
        <f t="shared" si="18"/>
        <v>0.625</v>
      </c>
      <c r="R91" s="108">
        <f t="shared" si="19"/>
        <v>1.5</v>
      </c>
      <c r="S91" s="108">
        <f t="shared" si="20"/>
        <v>1.3</v>
      </c>
      <c r="T91" s="108">
        <f t="shared" si="21"/>
        <v>1.45</v>
      </c>
      <c r="U91" s="108">
        <f t="shared" si="22"/>
        <v>1.325</v>
      </c>
      <c r="V91" s="108">
        <f t="shared" si="23"/>
        <v>1.5</v>
      </c>
      <c r="W91" s="26">
        <f t="shared" si="14"/>
        <v>55.5</v>
      </c>
      <c r="X91" s="166">
        <f t="shared" si="24"/>
        <v>11.100000000000001</v>
      </c>
      <c r="Y91" s="128">
        <v>69</v>
      </c>
      <c r="Z91" s="112">
        <f t="shared" si="25"/>
        <v>55.2</v>
      </c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3"/>
    </row>
    <row r="92" spans="1:44" s="111" customFormat="1" x14ac:dyDescent="0.3">
      <c r="A92" s="165">
        <v>86</v>
      </c>
      <c r="B92" s="121">
        <v>671286</v>
      </c>
      <c r="C92" s="122" t="s">
        <v>193</v>
      </c>
      <c r="D92" s="167">
        <v>7</v>
      </c>
      <c r="E92" s="167">
        <v>8</v>
      </c>
      <c r="F92" s="167">
        <v>7</v>
      </c>
      <c r="G92" s="167">
        <v>7</v>
      </c>
      <c r="H92" s="167">
        <v>7</v>
      </c>
      <c r="I92" s="167">
        <f t="shared" si="15"/>
        <v>36</v>
      </c>
      <c r="J92" s="167">
        <f t="shared" si="16"/>
        <v>5.3999999999999995</v>
      </c>
      <c r="K92" s="174">
        <v>2.5</v>
      </c>
      <c r="L92" s="174">
        <v>3</v>
      </c>
      <c r="M92" s="174">
        <v>2</v>
      </c>
      <c r="N92" s="174">
        <v>1</v>
      </c>
      <c r="O92" s="174">
        <v>2</v>
      </c>
      <c r="P92" s="168">
        <f t="shared" si="17"/>
        <v>10.5</v>
      </c>
      <c r="Q92" s="168">
        <f t="shared" si="18"/>
        <v>0.52500000000000002</v>
      </c>
      <c r="R92" s="108">
        <f t="shared" si="19"/>
        <v>1.175</v>
      </c>
      <c r="S92" s="108">
        <f t="shared" si="20"/>
        <v>1.35</v>
      </c>
      <c r="T92" s="108">
        <f t="shared" si="21"/>
        <v>1.1500000000000001</v>
      </c>
      <c r="U92" s="108">
        <f t="shared" si="22"/>
        <v>1.1000000000000001</v>
      </c>
      <c r="V92" s="108">
        <f t="shared" si="23"/>
        <v>1.1500000000000001</v>
      </c>
      <c r="W92" s="26">
        <f t="shared" si="14"/>
        <v>46.5</v>
      </c>
      <c r="X92" s="166">
        <f t="shared" si="24"/>
        <v>9.3000000000000007</v>
      </c>
      <c r="Y92" s="128">
        <v>40</v>
      </c>
      <c r="Z92" s="112">
        <f t="shared" si="25"/>
        <v>32</v>
      </c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3"/>
    </row>
    <row r="93" spans="1:44" s="111" customFormat="1" x14ac:dyDescent="0.3">
      <c r="A93" s="165">
        <v>87</v>
      </c>
      <c r="B93" s="121">
        <v>671287</v>
      </c>
      <c r="C93" s="122" t="s">
        <v>194</v>
      </c>
      <c r="D93" s="167">
        <v>1</v>
      </c>
      <c r="E93" s="167">
        <v>1</v>
      </c>
      <c r="F93" s="167">
        <v>1</v>
      </c>
      <c r="G93" s="167">
        <v>1</v>
      </c>
      <c r="H93" s="167">
        <v>1</v>
      </c>
      <c r="I93" s="167">
        <f t="shared" si="15"/>
        <v>5</v>
      </c>
      <c r="J93" s="167">
        <f t="shared" si="16"/>
        <v>0.75</v>
      </c>
      <c r="K93" s="174">
        <v>1</v>
      </c>
      <c r="L93" s="174">
        <v>2</v>
      </c>
      <c r="M93" s="174">
        <v>4</v>
      </c>
      <c r="N93" s="174">
        <v>3</v>
      </c>
      <c r="O93" s="174">
        <v>2</v>
      </c>
      <c r="P93" s="168">
        <f t="shared" si="17"/>
        <v>12</v>
      </c>
      <c r="Q93" s="168">
        <f t="shared" si="18"/>
        <v>0.60000000000000009</v>
      </c>
      <c r="R93" s="108">
        <f t="shared" si="19"/>
        <v>0.2</v>
      </c>
      <c r="S93" s="108">
        <f t="shared" si="20"/>
        <v>0.25</v>
      </c>
      <c r="T93" s="108">
        <f t="shared" si="21"/>
        <v>0.35</v>
      </c>
      <c r="U93" s="108">
        <f t="shared" si="22"/>
        <v>0.30000000000000004</v>
      </c>
      <c r="V93" s="108">
        <f t="shared" si="23"/>
        <v>0.25</v>
      </c>
      <c r="W93" s="26">
        <f t="shared" si="14"/>
        <v>17</v>
      </c>
      <c r="X93" s="166">
        <f t="shared" si="24"/>
        <v>3.4000000000000004</v>
      </c>
      <c r="Y93" s="128">
        <v>15</v>
      </c>
      <c r="Z93" s="112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3"/>
    </row>
    <row r="94" spans="1:44" s="111" customFormat="1" x14ac:dyDescent="0.3">
      <c r="A94" s="165">
        <v>88</v>
      </c>
      <c r="B94" s="121">
        <v>671288</v>
      </c>
      <c r="C94" s="122" t="s">
        <v>195</v>
      </c>
      <c r="D94" s="167">
        <v>1</v>
      </c>
      <c r="E94" s="167">
        <v>1</v>
      </c>
      <c r="F94" s="167">
        <v>1</v>
      </c>
      <c r="G94" s="167">
        <v>1</v>
      </c>
      <c r="H94" s="167">
        <v>1</v>
      </c>
      <c r="I94" s="167">
        <f t="shared" si="15"/>
        <v>5</v>
      </c>
      <c r="J94" s="167">
        <f t="shared" si="16"/>
        <v>0.75</v>
      </c>
      <c r="K94" s="174">
        <v>2</v>
      </c>
      <c r="L94" s="174">
        <v>3</v>
      </c>
      <c r="M94" s="174">
        <v>1</v>
      </c>
      <c r="N94" s="174">
        <v>3</v>
      </c>
      <c r="O94" s="174">
        <v>2</v>
      </c>
      <c r="P94" s="168">
        <f t="shared" si="17"/>
        <v>11</v>
      </c>
      <c r="Q94" s="168">
        <f t="shared" si="18"/>
        <v>0.55000000000000004</v>
      </c>
      <c r="R94" s="108">
        <f t="shared" si="19"/>
        <v>0.25</v>
      </c>
      <c r="S94" s="108">
        <f t="shared" si="20"/>
        <v>0.30000000000000004</v>
      </c>
      <c r="T94" s="108">
        <f t="shared" si="21"/>
        <v>0.2</v>
      </c>
      <c r="U94" s="108">
        <f t="shared" si="22"/>
        <v>0.30000000000000004</v>
      </c>
      <c r="V94" s="108">
        <f t="shared" si="23"/>
        <v>0.25</v>
      </c>
      <c r="W94" s="26">
        <f t="shared" si="14"/>
        <v>16</v>
      </c>
      <c r="X94" s="166">
        <f t="shared" si="24"/>
        <v>3.2</v>
      </c>
      <c r="Y94" s="128">
        <v>10</v>
      </c>
      <c r="Z94" s="112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3"/>
    </row>
    <row r="95" spans="1:44" s="111" customFormat="1" x14ac:dyDescent="0.3">
      <c r="A95" s="165">
        <v>89</v>
      </c>
      <c r="B95" s="121">
        <v>671289</v>
      </c>
      <c r="C95" s="122" t="s">
        <v>196</v>
      </c>
      <c r="D95" s="167">
        <v>8</v>
      </c>
      <c r="E95" s="167">
        <v>9</v>
      </c>
      <c r="F95" s="167">
        <v>7</v>
      </c>
      <c r="G95" s="167">
        <v>8</v>
      </c>
      <c r="H95" s="167">
        <v>7</v>
      </c>
      <c r="I95" s="167">
        <f t="shared" si="15"/>
        <v>39</v>
      </c>
      <c r="J95" s="167">
        <f t="shared" si="16"/>
        <v>5.85</v>
      </c>
      <c r="K95" s="174">
        <v>1</v>
      </c>
      <c r="L95" s="174">
        <v>2</v>
      </c>
      <c r="M95" s="174">
        <v>2</v>
      </c>
      <c r="N95" s="174">
        <v>1</v>
      </c>
      <c r="O95" s="174">
        <v>2.5</v>
      </c>
      <c r="P95" s="168">
        <f t="shared" si="17"/>
        <v>8.5</v>
      </c>
      <c r="Q95" s="168">
        <f t="shared" si="18"/>
        <v>0.42500000000000004</v>
      </c>
      <c r="R95" s="108">
        <f t="shared" si="19"/>
        <v>1.25</v>
      </c>
      <c r="S95" s="108">
        <f t="shared" si="20"/>
        <v>1.45</v>
      </c>
      <c r="T95" s="108">
        <f t="shared" si="21"/>
        <v>1.1500000000000001</v>
      </c>
      <c r="U95" s="108">
        <f t="shared" si="22"/>
        <v>1.25</v>
      </c>
      <c r="V95" s="108">
        <f t="shared" si="23"/>
        <v>1.175</v>
      </c>
      <c r="W95" s="26">
        <f t="shared" si="14"/>
        <v>47.5</v>
      </c>
      <c r="X95" s="166">
        <f t="shared" si="24"/>
        <v>9.5</v>
      </c>
      <c r="Y95" s="128">
        <v>78</v>
      </c>
      <c r="Z95" s="112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3"/>
    </row>
    <row r="96" spans="1:44" s="111" customFormat="1" x14ac:dyDescent="0.3">
      <c r="A96" s="165">
        <v>90</v>
      </c>
      <c r="B96" s="121">
        <v>671290</v>
      </c>
      <c r="C96" s="122" t="s">
        <v>197</v>
      </c>
      <c r="D96" s="167">
        <v>5</v>
      </c>
      <c r="E96" s="167">
        <v>5</v>
      </c>
      <c r="F96" s="167">
        <v>4</v>
      </c>
      <c r="G96" s="167">
        <v>3</v>
      </c>
      <c r="H96" s="167">
        <v>4</v>
      </c>
      <c r="I96" s="167">
        <f t="shared" si="15"/>
        <v>21</v>
      </c>
      <c r="J96" s="167">
        <f t="shared" si="16"/>
        <v>3.15</v>
      </c>
      <c r="K96" s="174">
        <v>4.5</v>
      </c>
      <c r="L96" s="174">
        <v>2</v>
      </c>
      <c r="M96" s="174">
        <v>3</v>
      </c>
      <c r="N96" s="174">
        <v>4</v>
      </c>
      <c r="O96" s="174">
        <v>3</v>
      </c>
      <c r="P96" s="168">
        <v>1</v>
      </c>
      <c r="Q96" s="168">
        <v>2</v>
      </c>
      <c r="R96" s="108">
        <f t="shared" si="19"/>
        <v>0.97499999999999998</v>
      </c>
      <c r="S96" s="108">
        <f t="shared" si="20"/>
        <v>0.85</v>
      </c>
      <c r="T96" s="108">
        <f t="shared" si="21"/>
        <v>0.75</v>
      </c>
      <c r="U96" s="108">
        <f t="shared" si="22"/>
        <v>0.64999999999999991</v>
      </c>
      <c r="V96" s="108">
        <f t="shared" si="23"/>
        <v>0.75</v>
      </c>
      <c r="W96" s="26">
        <f t="shared" si="14"/>
        <v>22</v>
      </c>
      <c r="X96" s="166">
        <f t="shared" si="24"/>
        <v>4.4000000000000004</v>
      </c>
      <c r="Y96" s="128">
        <v>26</v>
      </c>
      <c r="Z96" s="112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3"/>
    </row>
    <row r="97" spans="1:44" s="111" customFormat="1" x14ac:dyDescent="0.3">
      <c r="A97" s="165">
        <v>91</v>
      </c>
      <c r="B97" s="121">
        <v>671291</v>
      </c>
      <c r="C97" s="122" t="s">
        <v>198</v>
      </c>
      <c r="D97" s="167">
        <v>9</v>
      </c>
      <c r="E97" s="167">
        <v>8</v>
      </c>
      <c r="F97" s="167">
        <v>9</v>
      </c>
      <c r="G97" s="167">
        <v>8</v>
      </c>
      <c r="H97" s="167">
        <v>9</v>
      </c>
      <c r="I97" s="167">
        <f t="shared" si="15"/>
        <v>43</v>
      </c>
      <c r="J97" s="167">
        <f t="shared" si="16"/>
        <v>6.45</v>
      </c>
      <c r="K97" s="174">
        <v>3</v>
      </c>
      <c r="L97" s="174">
        <v>3</v>
      </c>
      <c r="M97" s="174">
        <v>2</v>
      </c>
      <c r="N97" s="174">
        <v>2</v>
      </c>
      <c r="O97" s="174">
        <v>3</v>
      </c>
      <c r="P97" s="168">
        <f t="shared" si="17"/>
        <v>13</v>
      </c>
      <c r="Q97" s="168">
        <f t="shared" si="18"/>
        <v>0.65</v>
      </c>
      <c r="R97" s="108">
        <f t="shared" si="19"/>
        <v>1.5</v>
      </c>
      <c r="S97" s="108">
        <f t="shared" si="20"/>
        <v>1.35</v>
      </c>
      <c r="T97" s="108">
        <f t="shared" si="21"/>
        <v>1.45</v>
      </c>
      <c r="U97" s="108">
        <f t="shared" si="22"/>
        <v>1.3</v>
      </c>
      <c r="V97" s="108">
        <f t="shared" si="23"/>
        <v>1.5</v>
      </c>
      <c r="W97" s="26">
        <f t="shared" si="14"/>
        <v>56</v>
      </c>
      <c r="X97" s="166">
        <f t="shared" si="24"/>
        <v>11.200000000000001</v>
      </c>
      <c r="Y97" s="128">
        <v>59</v>
      </c>
      <c r="Z97" s="112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3"/>
    </row>
    <row r="98" spans="1:44" s="111" customFormat="1" x14ac:dyDescent="0.3">
      <c r="A98" s="165">
        <v>92</v>
      </c>
      <c r="B98" s="121">
        <v>671292</v>
      </c>
      <c r="C98" s="122" t="s">
        <v>199</v>
      </c>
      <c r="D98" s="167">
        <v>1</v>
      </c>
      <c r="E98" s="167">
        <v>1</v>
      </c>
      <c r="F98" s="167">
        <v>1</v>
      </c>
      <c r="G98" s="167">
        <v>1</v>
      </c>
      <c r="H98" s="167">
        <v>1</v>
      </c>
      <c r="I98" s="167">
        <f t="shared" si="15"/>
        <v>5</v>
      </c>
      <c r="J98" s="167">
        <f t="shared" si="16"/>
        <v>0.75</v>
      </c>
      <c r="K98" s="11">
        <v>1</v>
      </c>
      <c r="L98" s="11">
        <v>3</v>
      </c>
      <c r="M98" s="11">
        <v>2</v>
      </c>
      <c r="N98" s="11">
        <v>1</v>
      </c>
      <c r="O98" s="11">
        <v>2</v>
      </c>
      <c r="P98" s="168">
        <f t="shared" si="17"/>
        <v>9</v>
      </c>
      <c r="Q98" s="168">
        <f t="shared" si="18"/>
        <v>0.45</v>
      </c>
      <c r="R98" s="108">
        <f t="shared" si="19"/>
        <v>0.2</v>
      </c>
      <c r="S98" s="108">
        <f t="shared" si="20"/>
        <v>0.30000000000000004</v>
      </c>
      <c r="T98" s="108">
        <f t="shared" si="21"/>
        <v>0.25</v>
      </c>
      <c r="U98" s="108">
        <f t="shared" si="22"/>
        <v>0.2</v>
      </c>
      <c r="V98" s="108">
        <f t="shared" si="23"/>
        <v>0.25</v>
      </c>
      <c r="W98" s="26">
        <f t="shared" si="14"/>
        <v>14</v>
      </c>
      <c r="X98" s="166">
        <f t="shared" si="24"/>
        <v>2.8000000000000003</v>
      </c>
      <c r="Y98" s="128">
        <v>35</v>
      </c>
      <c r="Z98" s="112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3"/>
    </row>
    <row r="99" spans="1:44" s="111" customFormat="1" x14ac:dyDescent="0.3">
      <c r="A99" s="165">
        <v>93</v>
      </c>
      <c r="B99" s="121">
        <v>671293</v>
      </c>
      <c r="C99" s="122" t="s">
        <v>200</v>
      </c>
      <c r="D99" s="167">
        <v>4</v>
      </c>
      <c r="E99" s="167">
        <v>3</v>
      </c>
      <c r="F99" s="167">
        <v>4</v>
      </c>
      <c r="G99" s="167">
        <v>4</v>
      </c>
      <c r="H99" s="167">
        <v>3</v>
      </c>
      <c r="I99" s="167">
        <f t="shared" si="15"/>
        <v>18</v>
      </c>
      <c r="J99" s="167">
        <f t="shared" si="16"/>
        <v>2.6999999999999997</v>
      </c>
      <c r="K99" s="11">
        <v>4</v>
      </c>
      <c r="L99" s="11">
        <v>4.5</v>
      </c>
      <c r="M99" s="11">
        <v>3</v>
      </c>
      <c r="N99" s="11">
        <v>2</v>
      </c>
      <c r="O99" s="11">
        <v>2.5</v>
      </c>
      <c r="P99" s="168">
        <f t="shared" si="17"/>
        <v>16</v>
      </c>
      <c r="Q99" s="168">
        <f t="shared" si="18"/>
        <v>0.8</v>
      </c>
      <c r="R99" s="108">
        <f t="shared" si="19"/>
        <v>0.8</v>
      </c>
      <c r="S99" s="108">
        <f t="shared" si="20"/>
        <v>0.67499999999999993</v>
      </c>
      <c r="T99" s="108">
        <f t="shared" si="21"/>
        <v>0.75</v>
      </c>
      <c r="U99" s="108">
        <f t="shared" si="22"/>
        <v>0.7</v>
      </c>
      <c r="V99" s="108">
        <f t="shared" si="23"/>
        <v>0.57499999999999996</v>
      </c>
      <c r="W99" s="26">
        <f t="shared" si="14"/>
        <v>34</v>
      </c>
      <c r="X99" s="166">
        <f t="shared" si="24"/>
        <v>6.8000000000000007</v>
      </c>
      <c r="Y99" s="128">
        <v>62</v>
      </c>
      <c r="Z99" s="112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3"/>
    </row>
    <row r="100" spans="1:44" s="111" customFormat="1" x14ac:dyDescent="0.3">
      <c r="A100" s="165">
        <v>94</v>
      </c>
      <c r="B100" s="121">
        <v>671294</v>
      </c>
      <c r="C100" s="122" t="s">
        <v>201</v>
      </c>
      <c r="D100" s="167">
        <v>2</v>
      </c>
      <c r="E100" s="167">
        <v>3</v>
      </c>
      <c r="F100" s="167">
        <v>2</v>
      </c>
      <c r="G100" s="167">
        <v>3</v>
      </c>
      <c r="H100" s="167">
        <v>2</v>
      </c>
      <c r="I100" s="167">
        <f t="shared" si="15"/>
        <v>12</v>
      </c>
      <c r="J100" s="167">
        <f t="shared" si="16"/>
        <v>1.7999999999999998</v>
      </c>
      <c r="K100" s="11">
        <v>1</v>
      </c>
      <c r="L100" s="11">
        <v>1.5</v>
      </c>
      <c r="M100" s="11">
        <v>2</v>
      </c>
      <c r="N100" s="11">
        <v>1</v>
      </c>
      <c r="O100" s="11">
        <v>2</v>
      </c>
      <c r="P100" s="168">
        <f t="shared" si="17"/>
        <v>7.5</v>
      </c>
      <c r="Q100" s="168">
        <f t="shared" si="18"/>
        <v>0.375</v>
      </c>
      <c r="R100" s="108">
        <f t="shared" si="19"/>
        <v>0.35</v>
      </c>
      <c r="S100" s="108">
        <f t="shared" si="20"/>
        <v>0.52499999999999991</v>
      </c>
      <c r="T100" s="108">
        <f t="shared" si="21"/>
        <v>0.4</v>
      </c>
      <c r="U100" s="108">
        <f t="shared" si="22"/>
        <v>0.49999999999999994</v>
      </c>
      <c r="V100" s="108">
        <f t="shared" si="23"/>
        <v>0.4</v>
      </c>
      <c r="W100" s="26">
        <f t="shared" si="14"/>
        <v>19.5</v>
      </c>
      <c r="X100" s="166">
        <f t="shared" si="24"/>
        <v>3.9000000000000004</v>
      </c>
      <c r="Y100" s="128">
        <v>32</v>
      </c>
      <c r="Z100" s="112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3"/>
    </row>
    <row r="101" spans="1:44" s="111" customFormat="1" x14ac:dyDescent="0.3">
      <c r="A101" s="165">
        <v>95</v>
      </c>
      <c r="B101" s="121">
        <v>671295</v>
      </c>
      <c r="C101" s="122" t="s">
        <v>202</v>
      </c>
      <c r="D101" s="167">
        <v>6</v>
      </c>
      <c r="E101" s="167">
        <v>5</v>
      </c>
      <c r="F101" s="167">
        <v>7</v>
      </c>
      <c r="G101" s="167">
        <v>5</v>
      </c>
      <c r="H101" s="167">
        <v>6</v>
      </c>
      <c r="I101" s="167">
        <f t="shared" si="15"/>
        <v>29</v>
      </c>
      <c r="J101" s="167">
        <f t="shared" si="16"/>
        <v>4.3499999999999996</v>
      </c>
      <c r="K101" s="11">
        <v>1</v>
      </c>
      <c r="L101" s="11">
        <v>1</v>
      </c>
      <c r="M101" s="11">
        <v>1</v>
      </c>
      <c r="N101" s="11">
        <v>1</v>
      </c>
      <c r="O101" s="11">
        <v>1</v>
      </c>
      <c r="P101" s="168">
        <f t="shared" si="17"/>
        <v>5</v>
      </c>
      <c r="Q101" s="168">
        <f t="shared" si="18"/>
        <v>0.25</v>
      </c>
      <c r="R101" s="108">
        <f t="shared" si="19"/>
        <v>0.95</v>
      </c>
      <c r="S101" s="108">
        <f t="shared" si="20"/>
        <v>0.8</v>
      </c>
      <c r="T101" s="108">
        <f t="shared" si="21"/>
        <v>1.1000000000000001</v>
      </c>
      <c r="U101" s="108">
        <f t="shared" si="22"/>
        <v>0.8</v>
      </c>
      <c r="V101" s="108">
        <f t="shared" si="23"/>
        <v>0.95</v>
      </c>
      <c r="W101" s="26">
        <f t="shared" si="14"/>
        <v>34</v>
      </c>
      <c r="X101" s="166">
        <f t="shared" si="24"/>
        <v>6.8000000000000007</v>
      </c>
      <c r="Y101" s="128">
        <v>49</v>
      </c>
      <c r="Z101" s="112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3"/>
    </row>
    <row r="102" spans="1:44" s="111" customFormat="1" x14ac:dyDescent="0.3">
      <c r="A102" s="165">
        <v>96</v>
      </c>
      <c r="B102" s="121">
        <v>671296</v>
      </c>
      <c r="C102" s="122" t="s">
        <v>203</v>
      </c>
      <c r="D102" s="167">
        <v>9</v>
      </c>
      <c r="E102" s="167">
        <v>8</v>
      </c>
      <c r="F102" s="167">
        <v>8</v>
      </c>
      <c r="G102" s="167">
        <v>8</v>
      </c>
      <c r="H102" s="167">
        <v>9</v>
      </c>
      <c r="I102" s="167">
        <f t="shared" si="15"/>
        <v>42</v>
      </c>
      <c r="J102" s="167">
        <f t="shared" si="16"/>
        <v>6.3</v>
      </c>
      <c r="K102" s="11">
        <v>2.5</v>
      </c>
      <c r="L102" s="11">
        <v>2</v>
      </c>
      <c r="M102" s="11">
        <v>1</v>
      </c>
      <c r="N102" s="11">
        <v>2</v>
      </c>
      <c r="O102" s="11">
        <v>2</v>
      </c>
      <c r="P102" s="168">
        <f t="shared" si="17"/>
        <v>9.5</v>
      </c>
      <c r="Q102" s="168">
        <f t="shared" si="18"/>
        <v>0.47500000000000003</v>
      </c>
      <c r="R102" s="108">
        <f t="shared" si="19"/>
        <v>1.4749999999999999</v>
      </c>
      <c r="S102" s="108">
        <f t="shared" si="20"/>
        <v>1.3</v>
      </c>
      <c r="T102" s="108">
        <f t="shared" si="21"/>
        <v>1.25</v>
      </c>
      <c r="U102" s="108">
        <f t="shared" si="22"/>
        <v>1.3</v>
      </c>
      <c r="V102" s="108">
        <f t="shared" si="23"/>
        <v>1.45</v>
      </c>
      <c r="W102" s="26">
        <f t="shared" si="14"/>
        <v>51.5</v>
      </c>
      <c r="X102" s="166">
        <f t="shared" si="24"/>
        <v>10.3</v>
      </c>
      <c r="Y102" s="128">
        <v>57</v>
      </c>
      <c r="Z102" s="112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3"/>
    </row>
    <row r="103" spans="1:44" s="111" customFormat="1" x14ac:dyDescent="0.3">
      <c r="A103" s="165">
        <v>97</v>
      </c>
      <c r="B103" s="121">
        <v>671297</v>
      </c>
      <c r="C103" s="122" t="s">
        <v>204</v>
      </c>
      <c r="D103" s="167">
        <v>4</v>
      </c>
      <c r="E103" s="167">
        <v>5</v>
      </c>
      <c r="F103" s="167">
        <v>3</v>
      </c>
      <c r="G103" s="167">
        <v>6</v>
      </c>
      <c r="H103" s="167">
        <v>7</v>
      </c>
      <c r="I103" s="167">
        <f t="shared" si="15"/>
        <v>25</v>
      </c>
      <c r="J103" s="167">
        <f t="shared" si="16"/>
        <v>3.75</v>
      </c>
      <c r="K103" s="11">
        <v>2.5</v>
      </c>
      <c r="L103" s="11">
        <v>3</v>
      </c>
      <c r="M103" s="11">
        <v>2</v>
      </c>
      <c r="N103" s="11">
        <v>3</v>
      </c>
      <c r="O103" s="11">
        <v>2</v>
      </c>
      <c r="P103" s="168">
        <f t="shared" si="17"/>
        <v>12.5</v>
      </c>
      <c r="Q103" s="168">
        <f t="shared" si="18"/>
        <v>0.625</v>
      </c>
      <c r="R103" s="108">
        <f t="shared" si="19"/>
        <v>0.72499999999999998</v>
      </c>
      <c r="S103" s="108">
        <f t="shared" si="20"/>
        <v>0.9</v>
      </c>
      <c r="T103" s="108">
        <f t="shared" si="21"/>
        <v>0.54999999999999993</v>
      </c>
      <c r="U103" s="108">
        <f t="shared" si="22"/>
        <v>1.0499999999999998</v>
      </c>
      <c r="V103" s="108">
        <f t="shared" si="23"/>
        <v>1.1500000000000001</v>
      </c>
      <c r="W103" s="26">
        <f t="shared" si="14"/>
        <v>37.5</v>
      </c>
      <c r="X103" s="166">
        <f t="shared" si="24"/>
        <v>7.5</v>
      </c>
      <c r="Y103" s="128">
        <v>46</v>
      </c>
      <c r="Z103" s="112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3"/>
    </row>
    <row r="104" spans="1:44" s="111" customFormat="1" x14ac:dyDescent="0.3">
      <c r="A104" s="165">
        <v>98</v>
      </c>
      <c r="B104" s="121">
        <v>671298</v>
      </c>
      <c r="C104" s="122" t="s">
        <v>205</v>
      </c>
      <c r="D104" s="167">
        <v>2</v>
      </c>
      <c r="E104" s="167">
        <v>3</v>
      </c>
      <c r="F104" s="167">
        <v>4</v>
      </c>
      <c r="G104" s="167">
        <v>3</v>
      </c>
      <c r="H104" s="167">
        <v>4</v>
      </c>
      <c r="I104" s="167">
        <f t="shared" si="15"/>
        <v>16</v>
      </c>
      <c r="J104" s="167">
        <f t="shared" si="16"/>
        <v>2.4</v>
      </c>
      <c r="K104" s="11">
        <v>2.5</v>
      </c>
      <c r="L104" s="11">
        <v>1</v>
      </c>
      <c r="M104" s="11">
        <v>1</v>
      </c>
      <c r="N104" s="11">
        <v>2</v>
      </c>
      <c r="O104" s="11">
        <v>2</v>
      </c>
      <c r="P104" s="168">
        <f t="shared" si="17"/>
        <v>8.5</v>
      </c>
      <c r="Q104" s="168">
        <f t="shared" si="18"/>
        <v>0.42500000000000004</v>
      </c>
      <c r="R104" s="108">
        <f t="shared" si="19"/>
        <v>0.42499999999999999</v>
      </c>
      <c r="S104" s="108">
        <f t="shared" si="20"/>
        <v>0.49999999999999994</v>
      </c>
      <c r="T104" s="108">
        <f t="shared" si="21"/>
        <v>0.65</v>
      </c>
      <c r="U104" s="108">
        <f t="shared" si="22"/>
        <v>0.54999999999999993</v>
      </c>
      <c r="V104" s="108">
        <f t="shared" si="23"/>
        <v>0.7</v>
      </c>
      <c r="W104" s="26">
        <f t="shared" si="14"/>
        <v>24.5</v>
      </c>
      <c r="X104" s="166">
        <f t="shared" si="24"/>
        <v>4.9000000000000004</v>
      </c>
      <c r="Y104" s="128">
        <v>29</v>
      </c>
      <c r="Z104" s="112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3"/>
    </row>
    <row r="105" spans="1:44" s="111" customFormat="1" x14ac:dyDescent="0.3">
      <c r="A105" s="165">
        <v>99</v>
      </c>
      <c r="B105" s="121">
        <v>671299</v>
      </c>
      <c r="C105" s="122" t="s">
        <v>206</v>
      </c>
      <c r="D105" s="167">
        <v>6</v>
      </c>
      <c r="E105" s="167">
        <v>4</v>
      </c>
      <c r="F105" s="167">
        <v>6</v>
      </c>
      <c r="G105" s="167">
        <v>7</v>
      </c>
      <c r="H105" s="167">
        <v>3</v>
      </c>
      <c r="I105" s="167">
        <f t="shared" si="15"/>
        <v>26</v>
      </c>
      <c r="J105" s="167">
        <f t="shared" si="16"/>
        <v>3.9</v>
      </c>
      <c r="K105" s="174">
        <v>1</v>
      </c>
      <c r="L105" s="174">
        <v>2</v>
      </c>
      <c r="M105" s="174">
        <v>3</v>
      </c>
      <c r="N105" s="174">
        <v>4</v>
      </c>
      <c r="O105" s="174">
        <v>3</v>
      </c>
      <c r="P105" s="168">
        <f t="shared" si="17"/>
        <v>13</v>
      </c>
      <c r="Q105" s="168">
        <f t="shared" si="18"/>
        <v>0.65</v>
      </c>
      <c r="R105" s="108">
        <f t="shared" si="19"/>
        <v>0.95</v>
      </c>
      <c r="S105" s="108">
        <f t="shared" si="20"/>
        <v>0.7</v>
      </c>
      <c r="T105" s="108">
        <f t="shared" si="21"/>
        <v>1.0499999999999998</v>
      </c>
      <c r="U105" s="108">
        <f t="shared" si="22"/>
        <v>1.25</v>
      </c>
      <c r="V105" s="108">
        <f t="shared" si="23"/>
        <v>0.6</v>
      </c>
      <c r="W105" s="26">
        <f t="shared" ref="W105:W168" si="26">I105+P105</f>
        <v>39</v>
      </c>
      <c r="X105" s="166">
        <f t="shared" si="24"/>
        <v>7.8000000000000007</v>
      </c>
      <c r="Y105" s="128">
        <v>47</v>
      </c>
      <c r="Z105" s="112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3"/>
    </row>
    <row r="106" spans="1:44" s="111" customFormat="1" x14ac:dyDescent="0.3">
      <c r="A106" s="165">
        <v>100</v>
      </c>
      <c r="B106" s="121">
        <v>671300</v>
      </c>
      <c r="C106" s="122" t="s">
        <v>207</v>
      </c>
      <c r="D106" s="167">
        <v>7</v>
      </c>
      <c r="E106" s="167">
        <v>7</v>
      </c>
      <c r="F106" s="167">
        <v>6</v>
      </c>
      <c r="G106" s="167">
        <v>7</v>
      </c>
      <c r="H106" s="167">
        <v>6</v>
      </c>
      <c r="I106" s="167">
        <f t="shared" si="15"/>
        <v>33</v>
      </c>
      <c r="J106" s="167">
        <f t="shared" si="16"/>
        <v>4.95</v>
      </c>
      <c r="K106" s="174">
        <v>2</v>
      </c>
      <c r="L106" s="174">
        <v>3</v>
      </c>
      <c r="M106" s="174">
        <v>5</v>
      </c>
      <c r="N106" s="174">
        <v>3</v>
      </c>
      <c r="O106" s="174">
        <v>4</v>
      </c>
      <c r="P106" s="168">
        <f t="shared" si="17"/>
        <v>17</v>
      </c>
      <c r="Q106" s="168">
        <f t="shared" si="18"/>
        <v>0.85000000000000009</v>
      </c>
      <c r="R106" s="108">
        <f t="shared" si="19"/>
        <v>1.1500000000000001</v>
      </c>
      <c r="S106" s="108">
        <f t="shared" si="20"/>
        <v>1.2000000000000002</v>
      </c>
      <c r="T106" s="108">
        <f t="shared" si="21"/>
        <v>1.1499999999999999</v>
      </c>
      <c r="U106" s="108">
        <f t="shared" si="22"/>
        <v>1.2000000000000002</v>
      </c>
      <c r="V106" s="108">
        <f t="shared" si="23"/>
        <v>1.0999999999999999</v>
      </c>
      <c r="W106" s="26">
        <f t="shared" si="26"/>
        <v>50</v>
      </c>
      <c r="X106" s="166">
        <f t="shared" si="24"/>
        <v>10</v>
      </c>
      <c r="Y106" s="128">
        <v>62</v>
      </c>
      <c r="Z106" s="112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3"/>
    </row>
    <row r="107" spans="1:44" s="111" customFormat="1" x14ac:dyDescent="0.3">
      <c r="A107" s="165">
        <v>101</v>
      </c>
      <c r="B107" s="121">
        <v>671301</v>
      </c>
      <c r="C107" s="122" t="s">
        <v>208</v>
      </c>
      <c r="D107" s="167">
        <v>6</v>
      </c>
      <c r="E107" s="167">
        <v>5</v>
      </c>
      <c r="F107" s="167">
        <v>5</v>
      </c>
      <c r="G107" s="167">
        <v>6</v>
      </c>
      <c r="H107" s="167">
        <v>4</v>
      </c>
      <c r="I107" s="167">
        <f t="shared" si="15"/>
        <v>26</v>
      </c>
      <c r="J107" s="167">
        <f t="shared" si="16"/>
        <v>3.9</v>
      </c>
      <c r="K107" s="174">
        <v>1</v>
      </c>
      <c r="L107" s="174">
        <v>2</v>
      </c>
      <c r="M107" s="174">
        <v>3</v>
      </c>
      <c r="N107" s="174">
        <v>2</v>
      </c>
      <c r="O107" s="174">
        <v>2</v>
      </c>
      <c r="P107" s="168">
        <f t="shared" si="17"/>
        <v>10</v>
      </c>
      <c r="Q107" s="168">
        <f t="shared" si="18"/>
        <v>0.5</v>
      </c>
      <c r="R107" s="108">
        <f t="shared" si="19"/>
        <v>0.95</v>
      </c>
      <c r="S107" s="108">
        <f t="shared" si="20"/>
        <v>0.85</v>
      </c>
      <c r="T107" s="108">
        <f t="shared" si="21"/>
        <v>0.9</v>
      </c>
      <c r="U107" s="108">
        <f t="shared" si="22"/>
        <v>0.99999999999999989</v>
      </c>
      <c r="V107" s="108">
        <f t="shared" si="23"/>
        <v>0.7</v>
      </c>
      <c r="W107" s="26">
        <f t="shared" si="26"/>
        <v>36</v>
      </c>
      <c r="X107" s="166">
        <f t="shared" si="24"/>
        <v>7.2</v>
      </c>
      <c r="Y107" s="128">
        <v>41</v>
      </c>
      <c r="Z107" s="112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3"/>
    </row>
    <row r="108" spans="1:44" s="111" customFormat="1" x14ac:dyDescent="0.3">
      <c r="A108" s="165">
        <v>102</v>
      </c>
      <c r="B108" s="121">
        <v>671302</v>
      </c>
      <c r="C108" s="122" t="s">
        <v>209</v>
      </c>
      <c r="D108" s="167">
        <v>6</v>
      </c>
      <c r="E108" s="167">
        <v>5</v>
      </c>
      <c r="F108" s="167">
        <v>6</v>
      </c>
      <c r="G108" s="167">
        <v>5</v>
      </c>
      <c r="H108" s="167">
        <v>5</v>
      </c>
      <c r="I108" s="167">
        <f t="shared" si="15"/>
        <v>27</v>
      </c>
      <c r="J108" s="167">
        <f t="shared" si="16"/>
        <v>4.05</v>
      </c>
      <c r="K108" s="174">
        <v>2</v>
      </c>
      <c r="L108" s="174">
        <v>3</v>
      </c>
      <c r="M108" s="174">
        <v>5</v>
      </c>
      <c r="N108" s="174">
        <v>3</v>
      </c>
      <c r="O108" s="174">
        <v>4</v>
      </c>
      <c r="P108" s="168">
        <f t="shared" si="17"/>
        <v>17</v>
      </c>
      <c r="Q108" s="168">
        <f t="shared" si="18"/>
        <v>0.85000000000000009</v>
      </c>
      <c r="R108" s="108">
        <f t="shared" si="19"/>
        <v>0.99999999999999989</v>
      </c>
      <c r="S108" s="108">
        <f t="shared" si="20"/>
        <v>0.9</v>
      </c>
      <c r="T108" s="108">
        <f t="shared" si="21"/>
        <v>1.1499999999999999</v>
      </c>
      <c r="U108" s="108">
        <f t="shared" si="22"/>
        <v>0.9</v>
      </c>
      <c r="V108" s="108">
        <f t="shared" si="23"/>
        <v>0.95</v>
      </c>
      <c r="W108" s="26">
        <f t="shared" si="26"/>
        <v>44</v>
      </c>
      <c r="X108" s="166">
        <f t="shared" si="24"/>
        <v>8.8000000000000007</v>
      </c>
      <c r="Y108" s="128">
        <v>55</v>
      </c>
      <c r="Z108" s="112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3"/>
    </row>
    <row r="109" spans="1:44" s="111" customFormat="1" x14ac:dyDescent="0.3">
      <c r="A109" s="165">
        <v>103</v>
      </c>
      <c r="B109" s="121">
        <v>671303</v>
      </c>
      <c r="C109" s="122" t="s">
        <v>210</v>
      </c>
      <c r="D109" s="167">
        <v>3</v>
      </c>
      <c r="E109" s="167">
        <v>4</v>
      </c>
      <c r="F109" s="167">
        <v>3</v>
      </c>
      <c r="G109" s="167">
        <v>4</v>
      </c>
      <c r="H109" s="167">
        <v>4</v>
      </c>
      <c r="I109" s="167">
        <f t="shared" si="15"/>
        <v>18</v>
      </c>
      <c r="J109" s="167">
        <f t="shared" si="16"/>
        <v>2.6999999999999997</v>
      </c>
      <c r="K109" s="174">
        <v>2.5</v>
      </c>
      <c r="L109" s="174">
        <v>3</v>
      </c>
      <c r="M109" s="174">
        <v>5</v>
      </c>
      <c r="N109" s="174">
        <v>5</v>
      </c>
      <c r="O109" s="174">
        <v>2</v>
      </c>
      <c r="P109" s="168">
        <f t="shared" si="17"/>
        <v>17.5</v>
      </c>
      <c r="Q109" s="168">
        <f t="shared" si="18"/>
        <v>0.875</v>
      </c>
      <c r="R109" s="108">
        <f t="shared" si="19"/>
        <v>0.57499999999999996</v>
      </c>
      <c r="S109" s="108">
        <f t="shared" si="20"/>
        <v>0.75</v>
      </c>
      <c r="T109" s="108">
        <f t="shared" si="21"/>
        <v>0.7</v>
      </c>
      <c r="U109" s="108">
        <f t="shared" si="22"/>
        <v>0.85</v>
      </c>
      <c r="V109" s="108">
        <f t="shared" si="23"/>
        <v>0.7</v>
      </c>
      <c r="W109" s="26">
        <f t="shared" si="26"/>
        <v>35.5</v>
      </c>
      <c r="X109" s="166">
        <f t="shared" si="24"/>
        <v>7.1000000000000005</v>
      </c>
      <c r="Y109" s="128">
        <v>19</v>
      </c>
      <c r="Z109" s="112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3"/>
    </row>
    <row r="110" spans="1:44" s="111" customFormat="1" x14ac:dyDescent="0.3">
      <c r="A110" s="165">
        <v>104</v>
      </c>
      <c r="B110" s="121">
        <v>671304</v>
      </c>
      <c r="C110" s="122" t="s">
        <v>211</v>
      </c>
      <c r="D110" s="167">
        <v>8</v>
      </c>
      <c r="E110" s="167">
        <v>9</v>
      </c>
      <c r="F110" s="167">
        <v>7</v>
      </c>
      <c r="G110" s="167">
        <v>8</v>
      </c>
      <c r="H110" s="167">
        <v>9</v>
      </c>
      <c r="I110" s="167">
        <f t="shared" si="15"/>
        <v>41</v>
      </c>
      <c r="J110" s="167">
        <f t="shared" si="16"/>
        <v>6.1499999999999995</v>
      </c>
      <c r="K110" s="174">
        <v>3</v>
      </c>
      <c r="L110" s="174">
        <v>2</v>
      </c>
      <c r="M110" s="174">
        <v>4</v>
      </c>
      <c r="N110" s="174">
        <v>3</v>
      </c>
      <c r="O110" s="174">
        <v>2</v>
      </c>
      <c r="P110" s="168">
        <f t="shared" si="17"/>
        <v>14</v>
      </c>
      <c r="Q110" s="168">
        <f t="shared" si="18"/>
        <v>0.70000000000000007</v>
      </c>
      <c r="R110" s="108">
        <f t="shared" si="19"/>
        <v>1.35</v>
      </c>
      <c r="S110" s="108">
        <f t="shared" si="20"/>
        <v>1.45</v>
      </c>
      <c r="T110" s="108">
        <f t="shared" si="21"/>
        <v>1.25</v>
      </c>
      <c r="U110" s="108">
        <f t="shared" si="22"/>
        <v>1.35</v>
      </c>
      <c r="V110" s="108">
        <f t="shared" si="23"/>
        <v>1.45</v>
      </c>
      <c r="W110" s="26">
        <f t="shared" si="26"/>
        <v>55</v>
      </c>
      <c r="X110" s="166">
        <f t="shared" si="24"/>
        <v>11</v>
      </c>
      <c r="Y110" s="128">
        <v>37</v>
      </c>
      <c r="Z110" s="112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3"/>
    </row>
    <row r="111" spans="1:44" s="111" customFormat="1" x14ac:dyDescent="0.3">
      <c r="A111" s="165">
        <v>105</v>
      </c>
      <c r="B111" s="121">
        <v>671305</v>
      </c>
      <c r="C111" s="122" t="s">
        <v>212</v>
      </c>
      <c r="D111" s="167">
        <v>3</v>
      </c>
      <c r="E111" s="167">
        <v>4</v>
      </c>
      <c r="F111" s="167">
        <v>3</v>
      </c>
      <c r="G111" s="167">
        <v>4</v>
      </c>
      <c r="H111" s="167">
        <v>3</v>
      </c>
      <c r="I111" s="167">
        <f t="shared" si="15"/>
        <v>17</v>
      </c>
      <c r="J111" s="167">
        <f t="shared" si="16"/>
        <v>2.5499999999999998</v>
      </c>
      <c r="K111" s="174">
        <v>1</v>
      </c>
      <c r="L111" s="174">
        <v>1.5</v>
      </c>
      <c r="M111" s="174">
        <v>2</v>
      </c>
      <c r="N111" s="174">
        <v>1.5</v>
      </c>
      <c r="O111" s="174">
        <v>1.5</v>
      </c>
      <c r="P111" s="168">
        <f t="shared" si="17"/>
        <v>7.5</v>
      </c>
      <c r="Q111" s="168">
        <f t="shared" si="18"/>
        <v>0.375</v>
      </c>
      <c r="R111" s="108">
        <f t="shared" si="19"/>
        <v>0.49999999999999994</v>
      </c>
      <c r="S111" s="108">
        <f t="shared" si="20"/>
        <v>0.67500000000000004</v>
      </c>
      <c r="T111" s="108">
        <f t="shared" si="21"/>
        <v>0.54999999999999993</v>
      </c>
      <c r="U111" s="108">
        <f t="shared" si="22"/>
        <v>0.67500000000000004</v>
      </c>
      <c r="V111" s="108">
        <f t="shared" si="23"/>
        <v>0.52499999999999991</v>
      </c>
      <c r="W111" s="26">
        <f t="shared" si="26"/>
        <v>24.5</v>
      </c>
      <c r="X111" s="166">
        <f t="shared" si="24"/>
        <v>4.9000000000000004</v>
      </c>
      <c r="Y111" s="128">
        <v>26</v>
      </c>
      <c r="Z111" s="112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3"/>
    </row>
    <row r="112" spans="1:44" s="111" customFormat="1" x14ac:dyDescent="0.3">
      <c r="A112" s="165">
        <v>106</v>
      </c>
      <c r="B112" s="121">
        <v>671306</v>
      </c>
      <c r="C112" s="122" t="s">
        <v>213</v>
      </c>
      <c r="D112" s="167">
        <v>9</v>
      </c>
      <c r="E112" s="167">
        <v>8</v>
      </c>
      <c r="F112" s="167">
        <v>7</v>
      </c>
      <c r="G112" s="167">
        <v>8</v>
      </c>
      <c r="H112" s="167">
        <v>9</v>
      </c>
      <c r="I112" s="167">
        <f t="shared" si="15"/>
        <v>41</v>
      </c>
      <c r="J112" s="167">
        <f t="shared" si="16"/>
        <v>6.1499999999999995</v>
      </c>
      <c r="K112" s="174">
        <v>2.5</v>
      </c>
      <c r="L112" s="174">
        <v>3</v>
      </c>
      <c r="M112" s="174">
        <v>2.5</v>
      </c>
      <c r="N112" s="174">
        <v>2</v>
      </c>
      <c r="O112" s="174">
        <v>2</v>
      </c>
      <c r="P112" s="168">
        <f t="shared" si="17"/>
        <v>12</v>
      </c>
      <c r="Q112" s="168">
        <f t="shared" si="18"/>
        <v>0.60000000000000009</v>
      </c>
      <c r="R112" s="108">
        <f t="shared" si="19"/>
        <v>1.4749999999999999</v>
      </c>
      <c r="S112" s="108">
        <f t="shared" si="20"/>
        <v>1.35</v>
      </c>
      <c r="T112" s="108">
        <f t="shared" si="21"/>
        <v>1.175</v>
      </c>
      <c r="U112" s="108">
        <f t="shared" si="22"/>
        <v>1.3</v>
      </c>
      <c r="V112" s="108">
        <f t="shared" si="23"/>
        <v>1.45</v>
      </c>
      <c r="W112" s="26">
        <f t="shared" si="26"/>
        <v>53</v>
      </c>
      <c r="X112" s="166">
        <f t="shared" si="24"/>
        <v>10.600000000000001</v>
      </c>
      <c r="Y112" s="128">
        <v>38</v>
      </c>
      <c r="Z112" s="112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3"/>
    </row>
    <row r="113" spans="1:44" s="111" customFormat="1" x14ac:dyDescent="0.3">
      <c r="A113" s="165">
        <v>107</v>
      </c>
      <c r="B113" s="121">
        <v>671307</v>
      </c>
      <c r="C113" s="122" t="s">
        <v>214</v>
      </c>
      <c r="D113" s="167">
        <v>3</v>
      </c>
      <c r="E113" s="167">
        <v>2</v>
      </c>
      <c r="F113" s="167">
        <v>3</v>
      </c>
      <c r="G113" s="167">
        <v>2</v>
      </c>
      <c r="H113" s="167">
        <v>3</v>
      </c>
      <c r="I113" s="167">
        <f t="shared" si="15"/>
        <v>13</v>
      </c>
      <c r="J113" s="167">
        <f t="shared" si="16"/>
        <v>1.95</v>
      </c>
      <c r="K113" s="174">
        <v>1</v>
      </c>
      <c r="L113" s="174">
        <v>2</v>
      </c>
      <c r="M113" s="174">
        <v>3</v>
      </c>
      <c r="N113" s="174">
        <v>3</v>
      </c>
      <c r="O113" s="174">
        <v>4</v>
      </c>
      <c r="P113" s="168">
        <f t="shared" si="17"/>
        <v>13</v>
      </c>
      <c r="Q113" s="168">
        <f t="shared" si="18"/>
        <v>0.65</v>
      </c>
      <c r="R113" s="108">
        <f t="shared" si="19"/>
        <v>0.49999999999999994</v>
      </c>
      <c r="S113" s="108">
        <f t="shared" si="20"/>
        <v>0.4</v>
      </c>
      <c r="T113" s="108">
        <f t="shared" si="21"/>
        <v>0.6</v>
      </c>
      <c r="U113" s="108">
        <f t="shared" si="22"/>
        <v>0.45</v>
      </c>
      <c r="V113" s="108">
        <f t="shared" si="23"/>
        <v>0.64999999999999991</v>
      </c>
      <c r="W113" s="26">
        <f t="shared" si="26"/>
        <v>26</v>
      </c>
      <c r="X113" s="166">
        <f t="shared" si="24"/>
        <v>5.2</v>
      </c>
      <c r="Y113" s="128">
        <v>15</v>
      </c>
      <c r="Z113" s="112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3"/>
    </row>
    <row r="114" spans="1:44" s="111" customFormat="1" x14ac:dyDescent="0.3">
      <c r="A114" s="165">
        <v>108</v>
      </c>
      <c r="B114" s="121">
        <v>671308</v>
      </c>
      <c r="C114" s="122" t="s">
        <v>215</v>
      </c>
      <c r="D114" s="167">
        <v>3</v>
      </c>
      <c r="E114" s="167">
        <v>2</v>
      </c>
      <c r="F114" s="167">
        <v>3</v>
      </c>
      <c r="G114" s="167">
        <v>2</v>
      </c>
      <c r="H114" s="167">
        <v>3</v>
      </c>
      <c r="I114" s="167">
        <f t="shared" si="15"/>
        <v>13</v>
      </c>
      <c r="J114" s="167">
        <f t="shared" si="16"/>
        <v>1.95</v>
      </c>
      <c r="K114" s="174">
        <v>2</v>
      </c>
      <c r="L114" s="174">
        <v>2.2000000000000002</v>
      </c>
      <c r="M114" s="174">
        <v>1</v>
      </c>
      <c r="N114" s="174">
        <v>1</v>
      </c>
      <c r="O114" s="174">
        <v>2</v>
      </c>
      <c r="P114" s="168">
        <f t="shared" si="17"/>
        <v>8.1999999999999993</v>
      </c>
      <c r="Q114" s="168">
        <f t="shared" si="18"/>
        <v>0.41</v>
      </c>
      <c r="R114" s="108">
        <f t="shared" si="19"/>
        <v>0.54999999999999993</v>
      </c>
      <c r="S114" s="108">
        <f t="shared" si="20"/>
        <v>0.41000000000000003</v>
      </c>
      <c r="T114" s="108">
        <f t="shared" si="21"/>
        <v>0.49999999999999994</v>
      </c>
      <c r="U114" s="108">
        <f t="shared" si="22"/>
        <v>0.35</v>
      </c>
      <c r="V114" s="108">
        <f t="shared" si="23"/>
        <v>0.54999999999999993</v>
      </c>
      <c r="W114" s="26">
        <f t="shared" si="26"/>
        <v>21.2</v>
      </c>
      <c r="X114" s="166">
        <f t="shared" si="24"/>
        <v>4.24</v>
      </c>
      <c r="Y114" s="128">
        <v>32</v>
      </c>
      <c r="Z114" s="112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3"/>
    </row>
    <row r="115" spans="1:44" s="111" customFormat="1" x14ac:dyDescent="0.3">
      <c r="A115" s="165">
        <v>109</v>
      </c>
      <c r="B115" s="121">
        <v>671309</v>
      </c>
      <c r="C115" s="122" t="s">
        <v>216</v>
      </c>
      <c r="D115" s="167">
        <v>5</v>
      </c>
      <c r="E115" s="167">
        <v>4</v>
      </c>
      <c r="F115" s="167">
        <v>5</v>
      </c>
      <c r="G115" s="167">
        <v>5</v>
      </c>
      <c r="H115" s="167">
        <v>4</v>
      </c>
      <c r="I115" s="167">
        <f t="shared" si="15"/>
        <v>23</v>
      </c>
      <c r="J115" s="167">
        <f t="shared" si="16"/>
        <v>3.4499999999999997</v>
      </c>
      <c r="K115" s="174">
        <v>2</v>
      </c>
      <c r="L115" s="174">
        <v>1</v>
      </c>
      <c r="M115" s="174">
        <v>3</v>
      </c>
      <c r="N115" s="174">
        <v>2</v>
      </c>
      <c r="O115" s="174">
        <v>3</v>
      </c>
      <c r="P115" s="168">
        <f t="shared" si="17"/>
        <v>11</v>
      </c>
      <c r="Q115" s="168">
        <f t="shared" si="18"/>
        <v>0.55000000000000004</v>
      </c>
      <c r="R115" s="108">
        <f t="shared" si="19"/>
        <v>0.85</v>
      </c>
      <c r="S115" s="108">
        <f t="shared" si="20"/>
        <v>0.65</v>
      </c>
      <c r="T115" s="108">
        <f t="shared" si="21"/>
        <v>0.9</v>
      </c>
      <c r="U115" s="108">
        <f t="shared" si="22"/>
        <v>0.85</v>
      </c>
      <c r="V115" s="108">
        <f t="shared" si="23"/>
        <v>0.75</v>
      </c>
      <c r="W115" s="26">
        <f t="shared" si="26"/>
        <v>34</v>
      </c>
      <c r="X115" s="166">
        <f t="shared" si="24"/>
        <v>6.8000000000000007</v>
      </c>
      <c r="Y115" s="128">
        <v>51</v>
      </c>
      <c r="Z115" s="112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3"/>
    </row>
    <row r="116" spans="1:44" s="111" customFormat="1" x14ac:dyDescent="0.3">
      <c r="A116" s="165">
        <v>110</v>
      </c>
      <c r="B116" s="121">
        <v>671310</v>
      </c>
      <c r="C116" s="122" t="s">
        <v>217</v>
      </c>
      <c r="D116" s="167">
        <v>4</v>
      </c>
      <c r="E116" s="167">
        <v>5</v>
      </c>
      <c r="F116" s="167">
        <v>4</v>
      </c>
      <c r="G116" s="167">
        <v>4</v>
      </c>
      <c r="H116" s="167">
        <v>3</v>
      </c>
      <c r="I116" s="167">
        <f t="shared" si="15"/>
        <v>20</v>
      </c>
      <c r="J116" s="167">
        <f t="shared" si="16"/>
        <v>3</v>
      </c>
      <c r="K116" s="174">
        <v>2</v>
      </c>
      <c r="L116" s="174">
        <v>3</v>
      </c>
      <c r="M116" s="174">
        <v>4</v>
      </c>
      <c r="N116" s="174">
        <v>5</v>
      </c>
      <c r="O116" s="174">
        <v>2</v>
      </c>
      <c r="P116" s="168">
        <f t="shared" si="17"/>
        <v>16</v>
      </c>
      <c r="Q116" s="168">
        <f t="shared" si="18"/>
        <v>0.8</v>
      </c>
      <c r="R116" s="108">
        <f t="shared" si="19"/>
        <v>0.7</v>
      </c>
      <c r="S116" s="108">
        <f t="shared" si="20"/>
        <v>0.9</v>
      </c>
      <c r="T116" s="108">
        <f t="shared" si="21"/>
        <v>0.8</v>
      </c>
      <c r="U116" s="108">
        <f t="shared" si="22"/>
        <v>0.85</v>
      </c>
      <c r="V116" s="108">
        <f t="shared" si="23"/>
        <v>0.54999999999999993</v>
      </c>
      <c r="W116" s="26">
        <f t="shared" si="26"/>
        <v>36</v>
      </c>
      <c r="X116" s="166">
        <f t="shared" si="24"/>
        <v>7.2</v>
      </c>
      <c r="Y116" s="128">
        <v>51</v>
      </c>
      <c r="Z116" s="112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3"/>
    </row>
    <row r="117" spans="1:44" s="111" customFormat="1" x14ac:dyDescent="0.3">
      <c r="A117" s="165">
        <v>111</v>
      </c>
      <c r="B117" s="121">
        <v>671311</v>
      </c>
      <c r="C117" s="122" t="s">
        <v>218</v>
      </c>
      <c r="D117" s="167">
        <v>3</v>
      </c>
      <c r="E117" s="167">
        <v>3</v>
      </c>
      <c r="F117" s="167">
        <v>4</v>
      </c>
      <c r="G117" s="167">
        <v>3</v>
      </c>
      <c r="H117" s="167">
        <v>3</v>
      </c>
      <c r="I117" s="167">
        <f t="shared" si="15"/>
        <v>16</v>
      </c>
      <c r="J117" s="167">
        <f t="shared" si="16"/>
        <v>2.4</v>
      </c>
      <c r="K117" s="174">
        <v>1</v>
      </c>
      <c r="L117" s="174">
        <v>2</v>
      </c>
      <c r="M117" s="174">
        <v>3</v>
      </c>
      <c r="N117" s="174">
        <v>2</v>
      </c>
      <c r="O117" s="174">
        <v>3</v>
      </c>
      <c r="P117" s="168">
        <f t="shared" si="17"/>
        <v>11</v>
      </c>
      <c r="Q117" s="168">
        <f t="shared" si="18"/>
        <v>0.55000000000000004</v>
      </c>
      <c r="R117" s="108">
        <f t="shared" si="19"/>
        <v>0.49999999999999994</v>
      </c>
      <c r="S117" s="108">
        <f t="shared" si="20"/>
        <v>0.54999999999999993</v>
      </c>
      <c r="T117" s="108">
        <f t="shared" si="21"/>
        <v>0.75</v>
      </c>
      <c r="U117" s="108">
        <f t="shared" si="22"/>
        <v>0.54999999999999993</v>
      </c>
      <c r="V117" s="108">
        <f t="shared" si="23"/>
        <v>0.6</v>
      </c>
      <c r="W117" s="26">
        <f t="shared" si="26"/>
        <v>27</v>
      </c>
      <c r="X117" s="166">
        <f t="shared" si="24"/>
        <v>5.4</v>
      </c>
      <c r="Y117" s="128">
        <v>34</v>
      </c>
      <c r="Z117" s="112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3"/>
    </row>
    <row r="118" spans="1:44" s="111" customFormat="1" x14ac:dyDescent="0.3">
      <c r="A118" s="165">
        <v>112</v>
      </c>
      <c r="B118" s="121">
        <v>671312</v>
      </c>
      <c r="C118" s="122" t="s">
        <v>219</v>
      </c>
      <c r="D118" s="167">
        <v>3</v>
      </c>
      <c r="E118" s="167">
        <v>5</v>
      </c>
      <c r="F118" s="167">
        <v>3</v>
      </c>
      <c r="G118" s="167">
        <v>3</v>
      </c>
      <c r="H118" s="167">
        <v>3</v>
      </c>
      <c r="I118" s="167">
        <f t="shared" si="15"/>
        <v>17</v>
      </c>
      <c r="J118" s="167">
        <f t="shared" si="16"/>
        <v>2.5499999999999998</v>
      </c>
      <c r="K118" s="174">
        <v>2.5</v>
      </c>
      <c r="L118" s="174">
        <v>3</v>
      </c>
      <c r="M118" s="174">
        <v>2.5</v>
      </c>
      <c r="N118" s="174">
        <v>2</v>
      </c>
      <c r="O118" s="174">
        <v>3</v>
      </c>
      <c r="P118" s="168">
        <f t="shared" si="17"/>
        <v>13</v>
      </c>
      <c r="Q118" s="168">
        <f t="shared" si="18"/>
        <v>0.65</v>
      </c>
      <c r="R118" s="108">
        <f t="shared" si="19"/>
        <v>0.57499999999999996</v>
      </c>
      <c r="S118" s="108">
        <f t="shared" si="20"/>
        <v>0.9</v>
      </c>
      <c r="T118" s="108">
        <f t="shared" si="21"/>
        <v>0.57499999999999996</v>
      </c>
      <c r="U118" s="108">
        <f t="shared" si="22"/>
        <v>0.54999999999999993</v>
      </c>
      <c r="V118" s="108">
        <f t="shared" si="23"/>
        <v>0.6</v>
      </c>
      <c r="W118" s="26">
        <f t="shared" si="26"/>
        <v>30</v>
      </c>
      <c r="X118" s="166">
        <f t="shared" si="24"/>
        <v>6</v>
      </c>
      <c r="Y118" s="128">
        <v>45</v>
      </c>
      <c r="Z118" s="112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3"/>
    </row>
    <row r="119" spans="1:44" s="111" customFormat="1" x14ac:dyDescent="0.3">
      <c r="A119" s="165">
        <v>113</v>
      </c>
      <c r="B119" s="121">
        <v>671313</v>
      </c>
      <c r="C119" s="122" t="s">
        <v>220</v>
      </c>
      <c r="D119" s="167">
        <v>2</v>
      </c>
      <c r="E119" s="167">
        <v>3</v>
      </c>
      <c r="F119" s="167">
        <v>2</v>
      </c>
      <c r="G119" s="167">
        <v>3</v>
      </c>
      <c r="H119" s="167">
        <v>2</v>
      </c>
      <c r="I119" s="167">
        <f t="shared" si="15"/>
        <v>12</v>
      </c>
      <c r="J119" s="167">
        <f t="shared" si="16"/>
        <v>1.7999999999999998</v>
      </c>
      <c r="K119" s="174">
        <v>3</v>
      </c>
      <c r="L119" s="174">
        <v>2.5</v>
      </c>
      <c r="M119" s="174">
        <v>3</v>
      </c>
      <c r="N119" s="174">
        <v>2.5</v>
      </c>
      <c r="O119" s="174">
        <v>2</v>
      </c>
      <c r="P119" s="168">
        <f t="shared" si="17"/>
        <v>13</v>
      </c>
      <c r="Q119" s="168">
        <f t="shared" si="18"/>
        <v>0.65</v>
      </c>
      <c r="R119" s="108">
        <f t="shared" si="19"/>
        <v>0.45</v>
      </c>
      <c r="S119" s="108">
        <f t="shared" si="20"/>
        <v>0.57499999999999996</v>
      </c>
      <c r="T119" s="108">
        <f t="shared" si="21"/>
        <v>0.45</v>
      </c>
      <c r="U119" s="108">
        <f t="shared" si="22"/>
        <v>0.57499999999999996</v>
      </c>
      <c r="V119" s="108">
        <f t="shared" si="23"/>
        <v>0.4</v>
      </c>
      <c r="W119" s="26">
        <f t="shared" si="26"/>
        <v>25</v>
      </c>
      <c r="X119" s="166">
        <f t="shared" si="24"/>
        <v>5</v>
      </c>
      <c r="Y119" s="128">
        <v>40</v>
      </c>
      <c r="Z119" s="112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3"/>
    </row>
    <row r="120" spans="1:44" s="111" customFormat="1" x14ac:dyDescent="0.3">
      <c r="A120" s="165">
        <v>114</v>
      </c>
      <c r="B120" s="121">
        <v>671314</v>
      </c>
      <c r="C120" s="122" t="s">
        <v>221</v>
      </c>
      <c r="D120" s="167">
        <v>7</v>
      </c>
      <c r="E120" s="167">
        <v>6</v>
      </c>
      <c r="F120" s="167">
        <v>7</v>
      </c>
      <c r="G120" s="167">
        <v>8</v>
      </c>
      <c r="H120" s="167">
        <v>7</v>
      </c>
      <c r="I120" s="167">
        <f t="shared" si="15"/>
        <v>35</v>
      </c>
      <c r="J120" s="167">
        <f t="shared" si="16"/>
        <v>5.25</v>
      </c>
      <c r="K120" s="174">
        <v>4</v>
      </c>
      <c r="L120" s="174">
        <v>2</v>
      </c>
      <c r="M120" s="174">
        <v>3</v>
      </c>
      <c r="N120" s="174">
        <v>4</v>
      </c>
      <c r="O120" s="174">
        <v>3.5</v>
      </c>
      <c r="P120" s="168">
        <f t="shared" si="17"/>
        <v>16.5</v>
      </c>
      <c r="Q120" s="168">
        <f t="shared" si="18"/>
        <v>0.82500000000000007</v>
      </c>
      <c r="R120" s="108">
        <f t="shared" si="19"/>
        <v>1.25</v>
      </c>
      <c r="S120" s="108">
        <f t="shared" si="20"/>
        <v>0.99999999999999989</v>
      </c>
      <c r="T120" s="108">
        <f t="shared" si="21"/>
        <v>1.2000000000000002</v>
      </c>
      <c r="U120" s="108">
        <f t="shared" si="22"/>
        <v>1.4</v>
      </c>
      <c r="V120" s="108">
        <f t="shared" si="23"/>
        <v>1.2250000000000001</v>
      </c>
      <c r="W120" s="26">
        <f t="shared" si="26"/>
        <v>51.5</v>
      </c>
      <c r="X120" s="166">
        <f t="shared" si="24"/>
        <v>10.3</v>
      </c>
      <c r="Y120" s="128">
        <v>53</v>
      </c>
      <c r="Z120" s="112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3"/>
    </row>
    <row r="121" spans="1:44" s="111" customFormat="1" x14ac:dyDescent="0.3">
      <c r="A121" s="165">
        <v>115</v>
      </c>
      <c r="B121" s="121">
        <v>671315</v>
      </c>
      <c r="C121" s="122" t="s">
        <v>222</v>
      </c>
      <c r="D121" s="167">
        <v>7</v>
      </c>
      <c r="E121" s="167">
        <v>6</v>
      </c>
      <c r="F121" s="167">
        <v>7</v>
      </c>
      <c r="G121" s="167">
        <v>6</v>
      </c>
      <c r="H121" s="167">
        <v>6</v>
      </c>
      <c r="I121" s="167">
        <f t="shared" si="15"/>
        <v>32</v>
      </c>
      <c r="J121" s="167">
        <f t="shared" si="16"/>
        <v>4.8</v>
      </c>
      <c r="K121" s="174">
        <v>3</v>
      </c>
      <c r="L121" s="174">
        <v>4</v>
      </c>
      <c r="M121" s="174">
        <v>3.5</v>
      </c>
      <c r="N121" s="174">
        <v>4.5</v>
      </c>
      <c r="O121" s="174">
        <v>5</v>
      </c>
      <c r="P121" s="168">
        <f t="shared" si="17"/>
        <v>20</v>
      </c>
      <c r="Q121" s="168">
        <f t="shared" si="18"/>
        <v>1</v>
      </c>
      <c r="R121" s="108">
        <f t="shared" si="19"/>
        <v>1.2000000000000002</v>
      </c>
      <c r="S121" s="108">
        <f t="shared" si="20"/>
        <v>1.0999999999999999</v>
      </c>
      <c r="T121" s="108">
        <f t="shared" si="21"/>
        <v>1.2250000000000001</v>
      </c>
      <c r="U121" s="108">
        <f t="shared" si="22"/>
        <v>1.125</v>
      </c>
      <c r="V121" s="108">
        <f t="shared" si="23"/>
        <v>1.1499999999999999</v>
      </c>
      <c r="W121" s="26">
        <f t="shared" si="26"/>
        <v>52</v>
      </c>
      <c r="X121" s="166">
        <f t="shared" si="24"/>
        <v>10.4</v>
      </c>
      <c r="Y121" s="128">
        <v>24</v>
      </c>
      <c r="Z121" s="112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3"/>
    </row>
    <row r="122" spans="1:44" s="111" customFormat="1" x14ac:dyDescent="0.3">
      <c r="A122" s="165">
        <v>116</v>
      </c>
      <c r="B122" s="121">
        <v>671316</v>
      </c>
      <c r="C122" s="122" t="s">
        <v>223</v>
      </c>
      <c r="D122" s="167">
        <v>8</v>
      </c>
      <c r="E122" s="167">
        <v>7</v>
      </c>
      <c r="F122" s="167">
        <v>7</v>
      </c>
      <c r="G122" s="167">
        <v>6</v>
      </c>
      <c r="H122" s="167">
        <v>5</v>
      </c>
      <c r="I122" s="167">
        <f t="shared" si="15"/>
        <v>33</v>
      </c>
      <c r="J122" s="167">
        <f t="shared" si="16"/>
        <v>4.95</v>
      </c>
      <c r="K122" s="174">
        <v>5</v>
      </c>
      <c r="L122" s="174">
        <v>3.5</v>
      </c>
      <c r="M122" s="174">
        <v>3</v>
      </c>
      <c r="N122" s="174">
        <v>4.5</v>
      </c>
      <c r="O122" s="174">
        <v>5</v>
      </c>
      <c r="P122" s="168">
        <f t="shared" si="17"/>
        <v>21</v>
      </c>
      <c r="Q122" s="168">
        <f t="shared" si="18"/>
        <v>1.05</v>
      </c>
      <c r="R122" s="108">
        <f t="shared" si="19"/>
        <v>1.45</v>
      </c>
      <c r="S122" s="108">
        <f t="shared" si="20"/>
        <v>1.2250000000000001</v>
      </c>
      <c r="T122" s="108">
        <f t="shared" si="21"/>
        <v>1.2000000000000002</v>
      </c>
      <c r="U122" s="108">
        <f t="shared" si="22"/>
        <v>1.125</v>
      </c>
      <c r="V122" s="108">
        <f t="shared" si="23"/>
        <v>1</v>
      </c>
      <c r="W122" s="26">
        <f t="shared" si="26"/>
        <v>54</v>
      </c>
      <c r="X122" s="166">
        <f t="shared" si="24"/>
        <v>10.8</v>
      </c>
      <c r="Y122" s="128">
        <v>52</v>
      </c>
      <c r="Z122" s="112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3"/>
    </row>
    <row r="123" spans="1:44" s="111" customFormat="1" x14ac:dyDescent="0.3">
      <c r="A123" s="165">
        <v>117</v>
      </c>
      <c r="B123" s="121">
        <v>671317</v>
      </c>
      <c r="C123" s="122" t="s">
        <v>224</v>
      </c>
      <c r="D123" s="167">
        <v>6</v>
      </c>
      <c r="E123" s="167">
        <v>6</v>
      </c>
      <c r="F123" s="167">
        <v>5</v>
      </c>
      <c r="G123" s="167">
        <v>6</v>
      </c>
      <c r="H123" s="167">
        <v>6</v>
      </c>
      <c r="I123" s="167">
        <f t="shared" si="15"/>
        <v>29</v>
      </c>
      <c r="J123" s="167">
        <f t="shared" si="16"/>
        <v>4.3499999999999996</v>
      </c>
      <c r="K123" s="174">
        <v>2</v>
      </c>
      <c r="L123" s="174">
        <v>4</v>
      </c>
      <c r="M123" s="174">
        <v>3.5</v>
      </c>
      <c r="N123" s="174">
        <v>5</v>
      </c>
      <c r="O123" s="174">
        <v>4</v>
      </c>
      <c r="P123" s="168">
        <f t="shared" si="17"/>
        <v>18.5</v>
      </c>
      <c r="Q123" s="168">
        <f t="shared" si="18"/>
        <v>0.92500000000000004</v>
      </c>
      <c r="R123" s="108">
        <f t="shared" si="19"/>
        <v>0.99999999999999989</v>
      </c>
      <c r="S123" s="108">
        <f t="shared" si="20"/>
        <v>1.0999999999999999</v>
      </c>
      <c r="T123" s="108">
        <f t="shared" si="21"/>
        <v>0.92500000000000004</v>
      </c>
      <c r="U123" s="108">
        <f t="shared" si="22"/>
        <v>1.1499999999999999</v>
      </c>
      <c r="V123" s="108">
        <f t="shared" si="23"/>
        <v>1.0999999999999999</v>
      </c>
      <c r="W123" s="26">
        <f t="shared" si="26"/>
        <v>47.5</v>
      </c>
      <c r="X123" s="166">
        <f t="shared" si="24"/>
        <v>9.5</v>
      </c>
      <c r="Y123" s="128">
        <v>52</v>
      </c>
      <c r="Z123" s="112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3"/>
    </row>
    <row r="124" spans="1:44" s="111" customFormat="1" x14ac:dyDescent="0.3">
      <c r="A124" s="165">
        <v>118</v>
      </c>
      <c r="B124" s="121">
        <v>671318</v>
      </c>
      <c r="C124" s="122" t="s">
        <v>225</v>
      </c>
      <c r="D124" s="167">
        <v>4</v>
      </c>
      <c r="E124" s="167">
        <v>3</v>
      </c>
      <c r="F124" s="167">
        <v>4</v>
      </c>
      <c r="G124" s="167">
        <v>3</v>
      </c>
      <c r="H124" s="167">
        <v>4</v>
      </c>
      <c r="I124" s="167">
        <f t="shared" si="15"/>
        <v>18</v>
      </c>
      <c r="J124" s="167">
        <f t="shared" si="16"/>
        <v>2.6999999999999997</v>
      </c>
      <c r="K124" s="174">
        <v>1</v>
      </c>
      <c r="L124" s="174">
        <v>3</v>
      </c>
      <c r="M124" s="174">
        <v>2</v>
      </c>
      <c r="N124" s="174">
        <v>4</v>
      </c>
      <c r="O124" s="174">
        <v>3</v>
      </c>
      <c r="P124" s="168">
        <f t="shared" si="17"/>
        <v>13</v>
      </c>
      <c r="Q124" s="168">
        <f t="shared" si="18"/>
        <v>0.65</v>
      </c>
      <c r="R124" s="108">
        <f t="shared" si="19"/>
        <v>0.65</v>
      </c>
      <c r="S124" s="108">
        <f t="shared" si="20"/>
        <v>0.6</v>
      </c>
      <c r="T124" s="108">
        <f t="shared" si="21"/>
        <v>0.7</v>
      </c>
      <c r="U124" s="108">
        <f t="shared" si="22"/>
        <v>0.64999999999999991</v>
      </c>
      <c r="V124" s="108">
        <f t="shared" si="23"/>
        <v>0.75</v>
      </c>
      <c r="W124" s="26">
        <f t="shared" si="26"/>
        <v>31</v>
      </c>
      <c r="X124" s="166">
        <f t="shared" si="24"/>
        <v>6.2</v>
      </c>
      <c r="Y124" s="128">
        <v>52</v>
      </c>
      <c r="Z124" s="112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3"/>
    </row>
    <row r="125" spans="1:44" s="111" customFormat="1" x14ac:dyDescent="0.3">
      <c r="A125" s="165">
        <v>119</v>
      </c>
      <c r="B125" s="121">
        <v>671319</v>
      </c>
      <c r="C125" s="122" t="s">
        <v>226</v>
      </c>
      <c r="D125" s="167">
        <v>8</v>
      </c>
      <c r="E125" s="167">
        <v>9</v>
      </c>
      <c r="F125" s="167">
        <v>7</v>
      </c>
      <c r="G125" s="167">
        <v>7</v>
      </c>
      <c r="H125" s="167">
        <v>8</v>
      </c>
      <c r="I125" s="167">
        <f t="shared" si="15"/>
        <v>39</v>
      </c>
      <c r="J125" s="167">
        <f t="shared" si="16"/>
        <v>5.85</v>
      </c>
      <c r="K125" s="174">
        <v>4</v>
      </c>
      <c r="L125" s="174">
        <v>4.5</v>
      </c>
      <c r="M125" s="174">
        <v>5</v>
      </c>
      <c r="N125" s="174">
        <v>2.5</v>
      </c>
      <c r="O125" s="174">
        <v>3</v>
      </c>
      <c r="P125" s="168">
        <f t="shared" si="17"/>
        <v>19</v>
      </c>
      <c r="Q125" s="168">
        <f t="shared" si="18"/>
        <v>0.95000000000000007</v>
      </c>
      <c r="R125" s="108">
        <f t="shared" si="19"/>
        <v>1.4</v>
      </c>
      <c r="S125" s="108">
        <f t="shared" si="20"/>
        <v>1.575</v>
      </c>
      <c r="T125" s="108">
        <f t="shared" si="21"/>
        <v>1.3</v>
      </c>
      <c r="U125" s="108">
        <f t="shared" si="22"/>
        <v>1.175</v>
      </c>
      <c r="V125" s="108">
        <f t="shared" si="23"/>
        <v>1.35</v>
      </c>
      <c r="W125" s="26">
        <f t="shared" si="26"/>
        <v>58</v>
      </c>
      <c r="X125" s="166">
        <f t="shared" si="24"/>
        <v>11.600000000000001</v>
      </c>
      <c r="Y125" s="128">
        <v>53</v>
      </c>
      <c r="Z125" s="112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3"/>
    </row>
    <row r="126" spans="1:44" s="111" customFormat="1" x14ac:dyDescent="0.3">
      <c r="A126" s="165">
        <v>120</v>
      </c>
      <c r="B126" s="121">
        <v>671320</v>
      </c>
      <c r="C126" s="122" t="s">
        <v>227</v>
      </c>
      <c r="D126" s="167">
        <v>9</v>
      </c>
      <c r="E126" s="167">
        <v>8</v>
      </c>
      <c r="F126" s="167">
        <v>9</v>
      </c>
      <c r="G126" s="167">
        <v>9</v>
      </c>
      <c r="H126" s="167">
        <v>9</v>
      </c>
      <c r="I126" s="167">
        <f t="shared" si="15"/>
        <v>44</v>
      </c>
      <c r="J126" s="167">
        <f t="shared" si="16"/>
        <v>6.6</v>
      </c>
      <c r="K126" s="174">
        <v>2</v>
      </c>
      <c r="L126" s="174">
        <v>3</v>
      </c>
      <c r="M126" s="174">
        <v>4</v>
      </c>
      <c r="N126" s="174">
        <v>3</v>
      </c>
      <c r="O126" s="174">
        <v>2</v>
      </c>
      <c r="P126" s="168">
        <f t="shared" si="17"/>
        <v>14</v>
      </c>
      <c r="Q126" s="168">
        <f t="shared" si="18"/>
        <v>0.70000000000000007</v>
      </c>
      <c r="R126" s="108">
        <f t="shared" si="19"/>
        <v>1.45</v>
      </c>
      <c r="S126" s="108">
        <f t="shared" si="20"/>
        <v>1.35</v>
      </c>
      <c r="T126" s="108">
        <f t="shared" si="21"/>
        <v>1.5499999999999998</v>
      </c>
      <c r="U126" s="108">
        <f t="shared" si="22"/>
        <v>1.5</v>
      </c>
      <c r="V126" s="108">
        <f t="shared" si="23"/>
        <v>1.45</v>
      </c>
      <c r="W126" s="26">
        <f t="shared" si="26"/>
        <v>58</v>
      </c>
      <c r="X126" s="166">
        <f t="shared" si="24"/>
        <v>11.600000000000001</v>
      </c>
      <c r="Y126" s="128">
        <v>55</v>
      </c>
      <c r="Z126" s="112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3"/>
    </row>
    <row r="127" spans="1:44" s="111" customFormat="1" x14ac:dyDescent="0.3">
      <c r="A127" s="165">
        <v>121</v>
      </c>
      <c r="B127" s="121">
        <v>671321</v>
      </c>
      <c r="C127" s="122" t="s">
        <v>228</v>
      </c>
      <c r="D127" s="167">
        <v>3</v>
      </c>
      <c r="E127" s="167">
        <v>4</v>
      </c>
      <c r="F127" s="167">
        <v>3</v>
      </c>
      <c r="G127" s="167">
        <v>4</v>
      </c>
      <c r="H127" s="167">
        <v>3</v>
      </c>
      <c r="I127" s="167">
        <f t="shared" si="15"/>
        <v>17</v>
      </c>
      <c r="J127" s="167">
        <f t="shared" si="16"/>
        <v>2.5499999999999998</v>
      </c>
      <c r="K127" s="174">
        <v>4</v>
      </c>
      <c r="L127" s="174">
        <v>3.5</v>
      </c>
      <c r="M127" s="174">
        <v>2</v>
      </c>
      <c r="N127" s="174">
        <v>2.5</v>
      </c>
      <c r="O127" s="174">
        <v>2</v>
      </c>
      <c r="P127" s="168">
        <f t="shared" si="17"/>
        <v>14</v>
      </c>
      <c r="Q127" s="168">
        <f t="shared" si="18"/>
        <v>0.70000000000000007</v>
      </c>
      <c r="R127" s="108">
        <f t="shared" si="19"/>
        <v>0.64999999999999991</v>
      </c>
      <c r="S127" s="108">
        <f t="shared" si="20"/>
        <v>0.77500000000000002</v>
      </c>
      <c r="T127" s="108">
        <f t="shared" si="21"/>
        <v>0.54999999999999993</v>
      </c>
      <c r="U127" s="108">
        <f t="shared" si="22"/>
        <v>0.72499999999999998</v>
      </c>
      <c r="V127" s="108">
        <f t="shared" si="23"/>
        <v>0.54999999999999993</v>
      </c>
      <c r="W127" s="26">
        <f t="shared" si="26"/>
        <v>31</v>
      </c>
      <c r="X127" s="166">
        <f t="shared" si="24"/>
        <v>6.2</v>
      </c>
      <c r="Y127" s="128">
        <v>47</v>
      </c>
      <c r="Z127" s="112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3"/>
    </row>
    <row r="128" spans="1:44" s="111" customFormat="1" x14ac:dyDescent="0.3">
      <c r="A128" s="165">
        <v>122</v>
      </c>
      <c r="B128" s="121">
        <v>671322</v>
      </c>
      <c r="C128" s="122" t="s">
        <v>229</v>
      </c>
      <c r="D128" s="167">
        <v>11</v>
      </c>
      <c r="E128" s="167">
        <v>12</v>
      </c>
      <c r="F128" s="167">
        <v>10</v>
      </c>
      <c r="G128" s="167">
        <v>11</v>
      </c>
      <c r="H128" s="167">
        <v>12</v>
      </c>
      <c r="I128" s="167">
        <f t="shared" si="15"/>
        <v>56</v>
      </c>
      <c r="J128" s="167">
        <f t="shared" si="16"/>
        <v>8.4</v>
      </c>
      <c r="K128" s="174">
        <v>3.5</v>
      </c>
      <c r="L128" s="174">
        <v>2.5</v>
      </c>
      <c r="M128" s="174">
        <v>3</v>
      </c>
      <c r="N128" s="174">
        <v>4</v>
      </c>
      <c r="O128" s="174">
        <v>3</v>
      </c>
      <c r="P128" s="168">
        <f t="shared" si="17"/>
        <v>16</v>
      </c>
      <c r="Q128" s="168">
        <f t="shared" si="18"/>
        <v>0.8</v>
      </c>
      <c r="R128" s="108">
        <f t="shared" si="19"/>
        <v>1.825</v>
      </c>
      <c r="S128" s="108">
        <f t="shared" si="20"/>
        <v>1.9249999999999998</v>
      </c>
      <c r="T128" s="108">
        <f t="shared" si="21"/>
        <v>1.65</v>
      </c>
      <c r="U128" s="108">
        <f t="shared" si="22"/>
        <v>1.8499999999999999</v>
      </c>
      <c r="V128" s="108">
        <f t="shared" si="23"/>
        <v>1.9499999999999997</v>
      </c>
      <c r="W128" s="26">
        <f t="shared" si="26"/>
        <v>72</v>
      </c>
      <c r="X128" s="166">
        <f t="shared" si="24"/>
        <v>14.4</v>
      </c>
      <c r="Y128" s="128">
        <v>59</v>
      </c>
      <c r="Z128" s="112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3"/>
    </row>
    <row r="129" spans="1:44" s="111" customFormat="1" x14ac:dyDescent="0.3">
      <c r="A129" s="165">
        <v>123</v>
      </c>
      <c r="B129" s="121">
        <v>671323</v>
      </c>
      <c r="C129" s="122" t="s">
        <v>230</v>
      </c>
      <c r="D129" s="167">
        <v>18</v>
      </c>
      <c r="E129" s="167">
        <v>18</v>
      </c>
      <c r="F129" s="167">
        <v>19</v>
      </c>
      <c r="G129" s="167">
        <v>16</v>
      </c>
      <c r="H129" s="167">
        <v>15</v>
      </c>
      <c r="I129" s="167">
        <f t="shared" si="15"/>
        <v>86</v>
      </c>
      <c r="J129" s="167">
        <f t="shared" si="16"/>
        <v>12.9</v>
      </c>
      <c r="K129" s="174">
        <v>2.5</v>
      </c>
      <c r="L129" s="174">
        <v>4</v>
      </c>
      <c r="M129" s="174">
        <v>3</v>
      </c>
      <c r="N129" s="174">
        <v>4</v>
      </c>
      <c r="O129" s="174">
        <v>2.5</v>
      </c>
      <c r="P129" s="168">
        <f t="shared" si="17"/>
        <v>16</v>
      </c>
      <c r="Q129" s="168">
        <f t="shared" si="18"/>
        <v>0.8</v>
      </c>
      <c r="R129" s="108">
        <f t="shared" si="19"/>
        <v>2.8249999999999997</v>
      </c>
      <c r="S129" s="108">
        <f t="shared" si="20"/>
        <v>2.9</v>
      </c>
      <c r="T129" s="108">
        <f t="shared" si="21"/>
        <v>3</v>
      </c>
      <c r="U129" s="108">
        <f t="shared" si="22"/>
        <v>2.6</v>
      </c>
      <c r="V129" s="108">
        <f t="shared" si="23"/>
        <v>2.375</v>
      </c>
      <c r="W129" s="26">
        <f t="shared" si="26"/>
        <v>102</v>
      </c>
      <c r="X129" s="166">
        <f t="shared" si="24"/>
        <v>20.400000000000002</v>
      </c>
      <c r="Y129" s="128">
        <v>69</v>
      </c>
      <c r="Z129" s="112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3"/>
    </row>
    <row r="130" spans="1:44" s="111" customFormat="1" x14ac:dyDescent="0.3">
      <c r="A130" s="165">
        <v>124</v>
      </c>
      <c r="B130" s="121">
        <v>671324</v>
      </c>
      <c r="C130" s="122" t="s">
        <v>231</v>
      </c>
      <c r="D130" s="167">
        <v>7</v>
      </c>
      <c r="E130" s="167">
        <v>6</v>
      </c>
      <c r="F130" s="167">
        <v>7</v>
      </c>
      <c r="G130" s="167">
        <v>6</v>
      </c>
      <c r="H130" s="167">
        <v>8</v>
      </c>
      <c r="I130" s="167">
        <f t="shared" si="15"/>
        <v>34</v>
      </c>
      <c r="J130" s="167">
        <f t="shared" si="16"/>
        <v>5.0999999999999996</v>
      </c>
      <c r="K130" s="174">
        <v>2</v>
      </c>
      <c r="L130" s="174">
        <v>3</v>
      </c>
      <c r="M130" s="174">
        <v>2.5</v>
      </c>
      <c r="N130" s="174">
        <v>4.5</v>
      </c>
      <c r="O130" s="174">
        <v>3</v>
      </c>
      <c r="P130" s="168">
        <f t="shared" si="17"/>
        <v>15</v>
      </c>
      <c r="Q130" s="168">
        <f t="shared" si="18"/>
        <v>0.75</v>
      </c>
      <c r="R130" s="108">
        <f t="shared" si="19"/>
        <v>1.1500000000000001</v>
      </c>
      <c r="S130" s="108">
        <f t="shared" si="20"/>
        <v>1.0499999999999998</v>
      </c>
      <c r="T130" s="108">
        <f t="shared" si="21"/>
        <v>1.175</v>
      </c>
      <c r="U130" s="108">
        <f t="shared" si="22"/>
        <v>1.125</v>
      </c>
      <c r="V130" s="108">
        <f t="shared" si="23"/>
        <v>1.35</v>
      </c>
      <c r="W130" s="26">
        <f t="shared" si="26"/>
        <v>49</v>
      </c>
      <c r="X130" s="166">
        <f t="shared" si="24"/>
        <v>9.8000000000000007</v>
      </c>
      <c r="Y130" s="128">
        <v>20</v>
      </c>
      <c r="Z130" s="112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3"/>
    </row>
    <row r="131" spans="1:44" s="111" customFormat="1" x14ac:dyDescent="0.3">
      <c r="A131" s="165">
        <v>125</v>
      </c>
      <c r="B131" s="121">
        <v>671325</v>
      </c>
      <c r="C131" s="122" t="s">
        <v>232</v>
      </c>
      <c r="D131" s="167">
        <v>9</v>
      </c>
      <c r="E131" s="167">
        <v>8</v>
      </c>
      <c r="F131" s="167">
        <v>8</v>
      </c>
      <c r="G131" s="167">
        <v>9</v>
      </c>
      <c r="H131" s="167">
        <v>8</v>
      </c>
      <c r="I131" s="167">
        <f t="shared" si="15"/>
        <v>42</v>
      </c>
      <c r="J131" s="167">
        <f t="shared" si="16"/>
        <v>6.3</v>
      </c>
      <c r="K131" s="174">
        <v>3</v>
      </c>
      <c r="L131" s="174">
        <v>2.5</v>
      </c>
      <c r="M131" s="174">
        <v>2</v>
      </c>
      <c r="N131" s="174">
        <v>3</v>
      </c>
      <c r="O131" s="174">
        <v>2</v>
      </c>
      <c r="P131" s="168">
        <f t="shared" si="17"/>
        <v>12.5</v>
      </c>
      <c r="Q131" s="168">
        <f t="shared" si="18"/>
        <v>0.625</v>
      </c>
      <c r="R131" s="108">
        <f t="shared" si="19"/>
        <v>1.5</v>
      </c>
      <c r="S131" s="108">
        <f t="shared" si="20"/>
        <v>1.325</v>
      </c>
      <c r="T131" s="108">
        <f t="shared" si="21"/>
        <v>1.3</v>
      </c>
      <c r="U131" s="108">
        <f t="shared" si="22"/>
        <v>1.5</v>
      </c>
      <c r="V131" s="108">
        <f t="shared" si="23"/>
        <v>1.3</v>
      </c>
      <c r="W131" s="26">
        <f t="shared" si="26"/>
        <v>54.5</v>
      </c>
      <c r="X131" s="166">
        <f t="shared" si="24"/>
        <v>10.9</v>
      </c>
      <c r="Y131" s="128">
        <v>25</v>
      </c>
      <c r="Z131" s="112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3"/>
    </row>
    <row r="132" spans="1:44" s="111" customFormat="1" x14ac:dyDescent="0.3">
      <c r="A132" s="165">
        <v>126</v>
      </c>
      <c r="B132" s="121">
        <v>671326</v>
      </c>
      <c r="C132" s="122" t="s">
        <v>233</v>
      </c>
      <c r="D132" s="167">
        <v>9</v>
      </c>
      <c r="E132" s="167">
        <v>8</v>
      </c>
      <c r="F132" s="167">
        <v>8</v>
      </c>
      <c r="G132" s="167">
        <v>9</v>
      </c>
      <c r="H132" s="167">
        <v>8</v>
      </c>
      <c r="I132" s="167">
        <f t="shared" si="15"/>
        <v>42</v>
      </c>
      <c r="J132" s="167">
        <f t="shared" si="16"/>
        <v>6.3</v>
      </c>
      <c r="K132" s="174">
        <v>5</v>
      </c>
      <c r="L132" s="174">
        <v>4</v>
      </c>
      <c r="M132" s="174">
        <v>4.5</v>
      </c>
      <c r="N132" s="174">
        <v>6</v>
      </c>
      <c r="O132" s="174">
        <v>4</v>
      </c>
      <c r="P132" s="168">
        <f t="shared" si="17"/>
        <v>23.5</v>
      </c>
      <c r="Q132" s="168">
        <f t="shared" si="18"/>
        <v>1.175</v>
      </c>
      <c r="R132" s="108">
        <f t="shared" si="19"/>
        <v>1.5999999999999999</v>
      </c>
      <c r="S132" s="108">
        <f t="shared" si="20"/>
        <v>1.4</v>
      </c>
      <c r="T132" s="108">
        <f t="shared" si="21"/>
        <v>1.425</v>
      </c>
      <c r="U132" s="108">
        <f t="shared" si="22"/>
        <v>1.65</v>
      </c>
      <c r="V132" s="108">
        <f t="shared" si="23"/>
        <v>1.4</v>
      </c>
      <c r="W132" s="26">
        <f t="shared" si="26"/>
        <v>65.5</v>
      </c>
      <c r="X132" s="166">
        <f t="shared" si="24"/>
        <v>13.100000000000001</v>
      </c>
      <c r="Y132" s="128">
        <v>41</v>
      </c>
      <c r="Z132" s="112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3"/>
    </row>
    <row r="133" spans="1:44" s="111" customFormat="1" x14ac:dyDescent="0.3">
      <c r="A133" s="165">
        <v>127</v>
      </c>
      <c r="B133" s="121">
        <v>671327</v>
      </c>
      <c r="C133" s="122" t="s">
        <v>234</v>
      </c>
      <c r="D133" s="167">
        <v>7</v>
      </c>
      <c r="E133" s="167">
        <v>6</v>
      </c>
      <c r="F133" s="167">
        <v>5</v>
      </c>
      <c r="G133" s="167">
        <v>6</v>
      </c>
      <c r="H133" s="167">
        <v>5</v>
      </c>
      <c r="I133" s="167">
        <f t="shared" si="15"/>
        <v>29</v>
      </c>
      <c r="J133" s="167">
        <f t="shared" si="16"/>
        <v>4.3499999999999996</v>
      </c>
      <c r="K133" s="111">
        <v>2</v>
      </c>
      <c r="L133" s="174">
        <v>2.5</v>
      </c>
      <c r="M133" s="174">
        <v>4</v>
      </c>
      <c r="N133" s="174">
        <v>3.5</v>
      </c>
      <c r="O133" s="174">
        <v>3</v>
      </c>
      <c r="P133" s="168">
        <f t="shared" si="17"/>
        <v>15</v>
      </c>
      <c r="Q133" s="168">
        <f t="shared" si="18"/>
        <v>0.75</v>
      </c>
      <c r="R133" s="108">
        <f t="shared" si="19"/>
        <v>1.1500000000000001</v>
      </c>
      <c r="S133" s="108">
        <f t="shared" si="20"/>
        <v>1.0249999999999999</v>
      </c>
      <c r="T133" s="108">
        <f t="shared" si="21"/>
        <v>0.95</v>
      </c>
      <c r="U133" s="108">
        <f t="shared" si="22"/>
        <v>1.075</v>
      </c>
      <c r="V133" s="108">
        <f t="shared" si="23"/>
        <v>0.9</v>
      </c>
      <c r="W133" s="26">
        <f t="shared" si="26"/>
        <v>44</v>
      </c>
      <c r="X133" s="166">
        <f t="shared" si="24"/>
        <v>8.8000000000000007</v>
      </c>
      <c r="Y133" s="128">
        <v>42</v>
      </c>
      <c r="Z133" s="112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3"/>
    </row>
    <row r="134" spans="1:44" s="111" customFormat="1" x14ac:dyDescent="0.3">
      <c r="A134" s="165">
        <v>128</v>
      </c>
      <c r="B134" s="121">
        <v>671328</v>
      </c>
      <c r="C134" s="122" t="s">
        <v>235</v>
      </c>
      <c r="D134" s="167">
        <v>3</v>
      </c>
      <c r="E134" s="167">
        <v>3</v>
      </c>
      <c r="F134" s="167">
        <v>3</v>
      </c>
      <c r="G134" s="167">
        <v>3</v>
      </c>
      <c r="H134" s="167">
        <v>3</v>
      </c>
      <c r="I134" s="167">
        <f t="shared" si="15"/>
        <v>15</v>
      </c>
      <c r="J134" s="167">
        <f t="shared" si="16"/>
        <v>2.25</v>
      </c>
      <c r="K134" s="174">
        <v>4</v>
      </c>
      <c r="L134" s="174">
        <v>4.2</v>
      </c>
      <c r="M134" s="174">
        <v>2.2999999999999998</v>
      </c>
      <c r="N134" s="174">
        <v>4</v>
      </c>
      <c r="O134" s="174">
        <v>3.5</v>
      </c>
      <c r="P134" s="168">
        <f t="shared" si="17"/>
        <v>18</v>
      </c>
      <c r="Q134" s="168">
        <f t="shared" si="18"/>
        <v>0.9</v>
      </c>
      <c r="R134" s="108">
        <f t="shared" si="19"/>
        <v>0.64999999999999991</v>
      </c>
      <c r="S134" s="108">
        <f t="shared" si="20"/>
        <v>0.65999999999999992</v>
      </c>
      <c r="T134" s="108">
        <f t="shared" si="21"/>
        <v>0.56499999999999995</v>
      </c>
      <c r="U134" s="108">
        <f t="shared" si="22"/>
        <v>0.64999999999999991</v>
      </c>
      <c r="V134" s="108">
        <f t="shared" si="23"/>
        <v>0.625</v>
      </c>
      <c r="W134" s="26">
        <f t="shared" si="26"/>
        <v>33</v>
      </c>
      <c r="X134" s="166">
        <f t="shared" si="24"/>
        <v>6.6000000000000005</v>
      </c>
      <c r="Y134" s="128">
        <v>10</v>
      </c>
      <c r="Z134" s="112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3"/>
    </row>
    <row r="135" spans="1:44" s="111" customFormat="1" x14ac:dyDescent="0.3">
      <c r="A135" s="165">
        <v>129</v>
      </c>
      <c r="B135" s="121">
        <v>671329</v>
      </c>
      <c r="C135" s="122" t="s">
        <v>236</v>
      </c>
      <c r="D135" s="167">
        <v>9</v>
      </c>
      <c r="E135" s="167">
        <v>8</v>
      </c>
      <c r="F135" s="167">
        <v>9</v>
      </c>
      <c r="G135" s="167">
        <v>8</v>
      </c>
      <c r="H135" s="167">
        <v>9</v>
      </c>
      <c r="I135" s="167">
        <f t="shared" si="15"/>
        <v>43</v>
      </c>
      <c r="J135" s="167">
        <f t="shared" si="16"/>
        <v>6.45</v>
      </c>
      <c r="K135" s="174">
        <v>2</v>
      </c>
      <c r="L135" s="174">
        <v>3</v>
      </c>
      <c r="M135" s="174">
        <v>4</v>
      </c>
      <c r="N135" s="174">
        <v>2</v>
      </c>
      <c r="O135" s="174">
        <v>3</v>
      </c>
      <c r="P135" s="168">
        <f t="shared" si="17"/>
        <v>14</v>
      </c>
      <c r="Q135" s="168">
        <f t="shared" si="18"/>
        <v>0.70000000000000007</v>
      </c>
      <c r="R135" s="108">
        <f t="shared" si="19"/>
        <v>1.45</v>
      </c>
      <c r="S135" s="108">
        <f t="shared" si="20"/>
        <v>1.35</v>
      </c>
      <c r="T135" s="108">
        <f t="shared" si="21"/>
        <v>1.5499999999999998</v>
      </c>
      <c r="U135" s="108">
        <f t="shared" si="22"/>
        <v>1.3</v>
      </c>
      <c r="V135" s="108">
        <f t="shared" si="23"/>
        <v>1.5</v>
      </c>
      <c r="W135" s="26">
        <f t="shared" si="26"/>
        <v>57</v>
      </c>
      <c r="X135" s="166">
        <f t="shared" si="24"/>
        <v>11.4</v>
      </c>
      <c r="Y135" s="128">
        <v>53</v>
      </c>
      <c r="Z135" s="112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3"/>
    </row>
    <row r="136" spans="1:44" s="111" customFormat="1" x14ac:dyDescent="0.3">
      <c r="A136" s="165">
        <v>130</v>
      </c>
      <c r="B136" s="121">
        <v>671330</v>
      </c>
      <c r="C136" s="122" t="s">
        <v>237</v>
      </c>
      <c r="D136" s="167">
        <v>2</v>
      </c>
      <c r="E136" s="167">
        <v>3</v>
      </c>
      <c r="F136" s="167">
        <v>1</v>
      </c>
      <c r="G136" s="167">
        <v>2</v>
      </c>
      <c r="H136" s="167">
        <v>1</v>
      </c>
      <c r="I136" s="167">
        <f t="shared" ref="I136:I199" si="27">SUM(D136:H136)</f>
        <v>9</v>
      </c>
      <c r="J136" s="167">
        <f t="shared" ref="J136:J199" si="28">I136*0.15</f>
        <v>1.3499999999999999</v>
      </c>
      <c r="K136" s="174">
        <v>1</v>
      </c>
      <c r="L136" s="174">
        <v>2</v>
      </c>
      <c r="M136" s="174">
        <v>3</v>
      </c>
      <c r="N136" s="174">
        <v>1</v>
      </c>
      <c r="O136" s="174">
        <v>2</v>
      </c>
      <c r="P136" s="168">
        <f t="shared" ref="P136:P199" si="29">SUM(K136:O136)</f>
        <v>9</v>
      </c>
      <c r="Q136" s="168">
        <f t="shared" ref="Q136:Q199" si="30">P136*0.05</f>
        <v>0.45</v>
      </c>
      <c r="R136" s="108">
        <f t="shared" ref="R136:R199" si="31">D136*0.15+K136*0.05</f>
        <v>0.35</v>
      </c>
      <c r="S136" s="108">
        <f t="shared" ref="S136:S199" si="32">E136*0.15+L136*0.05</f>
        <v>0.54999999999999993</v>
      </c>
      <c r="T136" s="108">
        <f t="shared" ref="T136:T199" si="33">F136*0.15+M136*0.05</f>
        <v>0.30000000000000004</v>
      </c>
      <c r="U136" s="108">
        <f t="shared" ref="U136:U199" si="34">G136*0.15+N136*0.05</f>
        <v>0.35</v>
      </c>
      <c r="V136" s="108">
        <f t="shared" ref="V136:V199" si="35">H136*0.15+O136*0.05</f>
        <v>0.25</v>
      </c>
      <c r="W136" s="26">
        <f t="shared" si="26"/>
        <v>18</v>
      </c>
      <c r="X136" s="166">
        <f t="shared" ref="X136:X199" si="36">W136*0.2</f>
        <v>3.6</v>
      </c>
      <c r="Y136" s="128">
        <v>0</v>
      </c>
      <c r="Z136" s="112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3"/>
    </row>
    <row r="137" spans="1:44" s="111" customFormat="1" x14ac:dyDescent="0.3">
      <c r="A137" s="165">
        <v>131</v>
      </c>
      <c r="B137" s="121">
        <v>671331</v>
      </c>
      <c r="C137" s="122" t="s">
        <v>238</v>
      </c>
      <c r="D137" s="167">
        <v>7</v>
      </c>
      <c r="E137" s="167">
        <v>7</v>
      </c>
      <c r="F137" s="167">
        <v>7</v>
      </c>
      <c r="G137" s="167">
        <v>8</v>
      </c>
      <c r="H137" s="167">
        <v>8</v>
      </c>
      <c r="I137" s="167">
        <f t="shared" si="27"/>
        <v>37</v>
      </c>
      <c r="J137" s="167">
        <f t="shared" si="28"/>
        <v>5.55</v>
      </c>
      <c r="K137" s="174">
        <v>3</v>
      </c>
      <c r="L137" s="174">
        <v>2</v>
      </c>
      <c r="M137" s="174">
        <v>3</v>
      </c>
      <c r="N137" s="174">
        <v>2.2000000000000002</v>
      </c>
      <c r="O137" s="174">
        <v>2.5</v>
      </c>
      <c r="P137" s="168">
        <f t="shared" si="29"/>
        <v>12.7</v>
      </c>
      <c r="Q137" s="168">
        <f t="shared" si="30"/>
        <v>0.63500000000000001</v>
      </c>
      <c r="R137" s="108">
        <f t="shared" si="31"/>
        <v>1.2000000000000002</v>
      </c>
      <c r="S137" s="108">
        <f t="shared" si="32"/>
        <v>1.1500000000000001</v>
      </c>
      <c r="T137" s="108">
        <f t="shared" si="33"/>
        <v>1.2000000000000002</v>
      </c>
      <c r="U137" s="108">
        <f t="shared" si="34"/>
        <v>1.31</v>
      </c>
      <c r="V137" s="108">
        <f t="shared" si="35"/>
        <v>1.325</v>
      </c>
      <c r="W137" s="26">
        <f t="shared" si="26"/>
        <v>49.7</v>
      </c>
      <c r="X137" s="166">
        <f t="shared" si="36"/>
        <v>9.9400000000000013</v>
      </c>
      <c r="Y137" s="128">
        <v>60</v>
      </c>
      <c r="Z137" s="112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3"/>
    </row>
    <row r="138" spans="1:44" s="111" customFormat="1" x14ac:dyDescent="0.3">
      <c r="A138" s="165">
        <v>132</v>
      </c>
      <c r="B138" s="121">
        <v>671332</v>
      </c>
      <c r="C138" s="122" t="s">
        <v>239</v>
      </c>
      <c r="D138" s="167">
        <v>12</v>
      </c>
      <c r="E138" s="167">
        <v>11</v>
      </c>
      <c r="F138" s="167">
        <v>12</v>
      </c>
      <c r="G138" s="167">
        <v>11</v>
      </c>
      <c r="H138" s="167">
        <v>11</v>
      </c>
      <c r="I138" s="167">
        <f t="shared" si="27"/>
        <v>57</v>
      </c>
      <c r="J138" s="167">
        <f t="shared" si="28"/>
        <v>8.5499999999999989</v>
      </c>
      <c r="K138" s="174">
        <v>4</v>
      </c>
      <c r="L138" s="174">
        <v>2.2999999999999998</v>
      </c>
      <c r="M138" s="174">
        <v>4</v>
      </c>
      <c r="N138" s="174">
        <v>2.5</v>
      </c>
      <c r="O138" s="174">
        <v>3</v>
      </c>
      <c r="P138" s="168">
        <f t="shared" si="29"/>
        <v>15.8</v>
      </c>
      <c r="Q138" s="168">
        <f t="shared" si="30"/>
        <v>0.79</v>
      </c>
      <c r="R138" s="108">
        <f t="shared" si="31"/>
        <v>1.9999999999999998</v>
      </c>
      <c r="S138" s="108">
        <f t="shared" si="32"/>
        <v>1.7649999999999999</v>
      </c>
      <c r="T138" s="108">
        <f t="shared" si="33"/>
        <v>1.9999999999999998</v>
      </c>
      <c r="U138" s="108">
        <f t="shared" si="34"/>
        <v>1.7749999999999999</v>
      </c>
      <c r="V138" s="108">
        <f t="shared" si="35"/>
        <v>1.7999999999999998</v>
      </c>
      <c r="W138" s="26">
        <f t="shared" si="26"/>
        <v>72.8</v>
      </c>
      <c r="X138" s="166">
        <f t="shared" si="36"/>
        <v>14.56</v>
      </c>
      <c r="Y138" s="128">
        <v>62</v>
      </c>
      <c r="Z138" s="112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3"/>
    </row>
    <row r="139" spans="1:44" s="111" customFormat="1" x14ac:dyDescent="0.3">
      <c r="A139" s="165">
        <v>133</v>
      </c>
      <c r="B139" s="121">
        <v>671333</v>
      </c>
      <c r="C139" s="122" t="s">
        <v>240</v>
      </c>
      <c r="D139" s="167">
        <v>12</v>
      </c>
      <c r="E139" s="167">
        <v>13</v>
      </c>
      <c r="F139" s="167">
        <v>11</v>
      </c>
      <c r="G139" s="167">
        <v>11</v>
      </c>
      <c r="H139" s="167">
        <v>11</v>
      </c>
      <c r="I139" s="167">
        <f t="shared" si="27"/>
        <v>58</v>
      </c>
      <c r="J139" s="167">
        <f t="shared" si="28"/>
        <v>8.6999999999999993</v>
      </c>
      <c r="K139" s="174">
        <v>4</v>
      </c>
      <c r="L139" s="174">
        <v>3</v>
      </c>
      <c r="M139" s="174">
        <v>3.5</v>
      </c>
      <c r="N139" s="174">
        <v>2</v>
      </c>
      <c r="O139" s="174">
        <v>2.5</v>
      </c>
      <c r="P139" s="168">
        <f t="shared" si="29"/>
        <v>15</v>
      </c>
      <c r="Q139" s="168">
        <f t="shared" si="30"/>
        <v>0.75</v>
      </c>
      <c r="R139" s="108">
        <f t="shared" si="31"/>
        <v>1.9999999999999998</v>
      </c>
      <c r="S139" s="108">
        <f t="shared" si="32"/>
        <v>2.1</v>
      </c>
      <c r="T139" s="108">
        <f t="shared" si="33"/>
        <v>1.825</v>
      </c>
      <c r="U139" s="108">
        <f t="shared" si="34"/>
        <v>1.75</v>
      </c>
      <c r="V139" s="108">
        <f t="shared" si="35"/>
        <v>1.7749999999999999</v>
      </c>
      <c r="W139" s="26">
        <f t="shared" si="26"/>
        <v>73</v>
      </c>
      <c r="X139" s="166">
        <f t="shared" si="36"/>
        <v>14.600000000000001</v>
      </c>
      <c r="Y139" s="128">
        <v>65</v>
      </c>
      <c r="Z139" s="112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3"/>
    </row>
    <row r="140" spans="1:44" s="111" customFormat="1" x14ac:dyDescent="0.3">
      <c r="A140" s="165">
        <v>134</v>
      </c>
      <c r="B140" s="121">
        <v>671334</v>
      </c>
      <c r="C140" s="122" t="s">
        <v>241</v>
      </c>
      <c r="D140" s="167">
        <v>4</v>
      </c>
      <c r="E140" s="167">
        <v>5</v>
      </c>
      <c r="F140" s="167">
        <v>4</v>
      </c>
      <c r="G140" s="167">
        <v>5</v>
      </c>
      <c r="H140" s="167">
        <v>4</v>
      </c>
      <c r="I140" s="167">
        <f t="shared" si="27"/>
        <v>22</v>
      </c>
      <c r="J140" s="167">
        <f t="shared" si="28"/>
        <v>3.3</v>
      </c>
      <c r="K140" s="174">
        <v>3</v>
      </c>
      <c r="L140" s="174">
        <v>4</v>
      </c>
      <c r="M140" s="174">
        <v>2</v>
      </c>
      <c r="N140" s="174">
        <v>2.5</v>
      </c>
      <c r="O140" s="174">
        <v>4</v>
      </c>
      <c r="P140" s="168">
        <f t="shared" si="29"/>
        <v>15.5</v>
      </c>
      <c r="Q140" s="168">
        <f t="shared" si="30"/>
        <v>0.77500000000000002</v>
      </c>
      <c r="R140" s="108">
        <f t="shared" si="31"/>
        <v>0.75</v>
      </c>
      <c r="S140" s="108">
        <f t="shared" si="32"/>
        <v>0.95</v>
      </c>
      <c r="T140" s="108">
        <f t="shared" si="33"/>
        <v>0.7</v>
      </c>
      <c r="U140" s="108">
        <f t="shared" si="34"/>
        <v>0.875</v>
      </c>
      <c r="V140" s="108">
        <f t="shared" si="35"/>
        <v>0.8</v>
      </c>
      <c r="W140" s="26">
        <f t="shared" si="26"/>
        <v>37.5</v>
      </c>
      <c r="X140" s="166">
        <f t="shared" si="36"/>
        <v>7.5</v>
      </c>
      <c r="Y140" s="128">
        <v>5</v>
      </c>
      <c r="Z140" s="112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3"/>
    </row>
    <row r="141" spans="1:44" s="111" customFormat="1" x14ac:dyDescent="0.3">
      <c r="A141" s="165">
        <v>135</v>
      </c>
      <c r="B141" s="121">
        <v>671335</v>
      </c>
      <c r="C141" s="122" t="s">
        <v>242</v>
      </c>
      <c r="D141" s="167">
        <v>6</v>
      </c>
      <c r="E141" s="167">
        <v>7</v>
      </c>
      <c r="F141" s="167">
        <v>6</v>
      </c>
      <c r="G141" s="167">
        <v>7</v>
      </c>
      <c r="H141" s="167">
        <v>6</v>
      </c>
      <c r="I141" s="167">
        <f t="shared" si="27"/>
        <v>32</v>
      </c>
      <c r="J141" s="167">
        <f t="shared" si="28"/>
        <v>4.8</v>
      </c>
      <c r="K141" s="174">
        <v>4</v>
      </c>
      <c r="L141" s="174">
        <v>4.5</v>
      </c>
      <c r="M141" s="174">
        <v>3</v>
      </c>
      <c r="N141" s="174">
        <v>4</v>
      </c>
      <c r="O141" s="174">
        <v>3.5</v>
      </c>
      <c r="P141" s="168">
        <f t="shared" si="29"/>
        <v>19</v>
      </c>
      <c r="Q141" s="168">
        <f t="shared" si="30"/>
        <v>0.95000000000000007</v>
      </c>
      <c r="R141" s="108">
        <f t="shared" si="31"/>
        <v>1.0999999999999999</v>
      </c>
      <c r="S141" s="108">
        <f t="shared" si="32"/>
        <v>1.2750000000000001</v>
      </c>
      <c r="T141" s="108">
        <f t="shared" si="33"/>
        <v>1.0499999999999998</v>
      </c>
      <c r="U141" s="108">
        <f t="shared" si="34"/>
        <v>1.25</v>
      </c>
      <c r="V141" s="108">
        <f t="shared" si="35"/>
        <v>1.075</v>
      </c>
      <c r="W141" s="26">
        <f t="shared" si="26"/>
        <v>51</v>
      </c>
      <c r="X141" s="166">
        <f t="shared" si="36"/>
        <v>10.200000000000001</v>
      </c>
      <c r="Y141" s="128">
        <v>27</v>
      </c>
      <c r="Z141" s="112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3"/>
    </row>
    <row r="142" spans="1:44" s="111" customFormat="1" x14ac:dyDescent="0.3">
      <c r="A142" s="165">
        <v>136</v>
      </c>
      <c r="B142" s="121">
        <v>671336</v>
      </c>
      <c r="C142" s="122" t="s">
        <v>243</v>
      </c>
      <c r="D142" s="167">
        <v>8</v>
      </c>
      <c r="E142" s="167">
        <v>9</v>
      </c>
      <c r="F142" s="167">
        <v>8</v>
      </c>
      <c r="G142" s="167">
        <v>8</v>
      </c>
      <c r="H142" s="167">
        <v>8</v>
      </c>
      <c r="I142" s="167">
        <f t="shared" si="27"/>
        <v>41</v>
      </c>
      <c r="J142" s="167">
        <f t="shared" si="28"/>
        <v>6.1499999999999995</v>
      </c>
      <c r="K142" s="174">
        <v>3</v>
      </c>
      <c r="L142" s="174">
        <v>4.5</v>
      </c>
      <c r="M142" s="174">
        <v>3</v>
      </c>
      <c r="N142" s="174">
        <v>3.5</v>
      </c>
      <c r="O142" s="174">
        <v>4</v>
      </c>
      <c r="P142" s="168">
        <f t="shared" si="29"/>
        <v>18</v>
      </c>
      <c r="Q142" s="168">
        <f t="shared" si="30"/>
        <v>0.9</v>
      </c>
      <c r="R142" s="108">
        <f t="shared" si="31"/>
        <v>1.35</v>
      </c>
      <c r="S142" s="108">
        <f t="shared" si="32"/>
        <v>1.575</v>
      </c>
      <c r="T142" s="108">
        <f t="shared" si="33"/>
        <v>1.35</v>
      </c>
      <c r="U142" s="108">
        <f t="shared" si="34"/>
        <v>1.375</v>
      </c>
      <c r="V142" s="108">
        <f t="shared" si="35"/>
        <v>1.4</v>
      </c>
      <c r="W142" s="26">
        <f t="shared" si="26"/>
        <v>59</v>
      </c>
      <c r="X142" s="166">
        <f t="shared" si="36"/>
        <v>11.8</v>
      </c>
      <c r="Y142" s="128">
        <v>48</v>
      </c>
      <c r="Z142" s="112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3"/>
    </row>
    <row r="143" spans="1:44" s="111" customFormat="1" x14ac:dyDescent="0.3">
      <c r="A143" s="165">
        <v>137</v>
      </c>
      <c r="B143" s="121">
        <v>671337</v>
      </c>
      <c r="C143" s="122" t="s">
        <v>244</v>
      </c>
      <c r="D143" s="167">
        <v>9</v>
      </c>
      <c r="E143" s="167">
        <v>8</v>
      </c>
      <c r="F143" s="167">
        <v>8</v>
      </c>
      <c r="G143" s="167">
        <v>7</v>
      </c>
      <c r="H143" s="167">
        <v>7</v>
      </c>
      <c r="I143" s="167">
        <f t="shared" si="27"/>
        <v>39</v>
      </c>
      <c r="J143" s="167">
        <f t="shared" si="28"/>
        <v>5.85</v>
      </c>
      <c r="K143" s="174">
        <v>4</v>
      </c>
      <c r="L143" s="174">
        <v>3.5</v>
      </c>
      <c r="M143" s="174">
        <v>3</v>
      </c>
      <c r="N143" s="174">
        <v>3</v>
      </c>
      <c r="O143" s="174">
        <v>2</v>
      </c>
      <c r="P143" s="168">
        <f t="shared" si="29"/>
        <v>15.5</v>
      </c>
      <c r="Q143" s="168">
        <f t="shared" si="30"/>
        <v>0.77500000000000002</v>
      </c>
      <c r="R143" s="108">
        <f t="shared" si="31"/>
        <v>1.5499999999999998</v>
      </c>
      <c r="S143" s="108">
        <f t="shared" si="32"/>
        <v>1.375</v>
      </c>
      <c r="T143" s="108">
        <f t="shared" si="33"/>
        <v>1.35</v>
      </c>
      <c r="U143" s="108">
        <f t="shared" si="34"/>
        <v>1.2000000000000002</v>
      </c>
      <c r="V143" s="108">
        <f t="shared" si="35"/>
        <v>1.1500000000000001</v>
      </c>
      <c r="W143" s="26">
        <f t="shared" si="26"/>
        <v>54.5</v>
      </c>
      <c r="X143" s="166">
        <f t="shared" si="36"/>
        <v>10.9</v>
      </c>
      <c r="Y143" s="128">
        <v>43</v>
      </c>
      <c r="Z143" s="112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3"/>
    </row>
    <row r="144" spans="1:44" s="111" customFormat="1" x14ac:dyDescent="0.3">
      <c r="A144" s="165">
        <v>138</v>
      </c>
      <c r="B144" s="121">
        <v>671338</v>
      </c>
      <c r="C144" s="122" t="s">
        <v>245</v>
      </c>
      <c r="D144" s="167"/>
      <c r="E144" s="167"/>
      <c r="F144" s="167"/>
      <c r="G144" s="167"/>
      <c r="H144" s="167"/>
      <c r="I144" s="167"/>
      <c r="J144" s="167"/>
      <c r="K144" s="174"/>
      <c r="L144" s="174"/>
      <c r="M144" s="174"/>
      <c r="N144" s="174"/>
      <c r="O144" s="174"/>
      <c r="P144" s="168"/>
      <c r="Q144" s="168"/>
      <c r="R144" s="108">
        <f t="shared" si="31"/>
        <v>0</v>
      </c>
      <c r="S144" s="108">
        <f t="shared" si="32"/>
        <v>0</v>
      </c>
      <c r="T144" s="108">
        <f t="shared" si="33"/>
        <v>0</v>
      </c>
      <c r="U144" s="108">
        <f t="shared" si="34"/>
        <v>0</v>
      </c>
      <c r="V144" s="108">
        <f t="shared" si="35"/>
        <v>0</v>
      </c>
      <c r="W144" s="26">
        <f t="shared" si="26"/>
        <v>0</v>
      </c>
      <c r="X144" s="166">
        <f t="shared" si="36"/>
        <v>0</v>
      </c>
      <c r="Y144" s="128" t="s">
        <v>105</v>
      </c>
      <c r="Z144" s="112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3"/>
    </row>
    <row r="145" spans="1:44" s="111" customFormat="1" x14ac:dyDescent="0.3">
      <c r="A145" s="165">
        <v>139</v>
      </c>
      <c r="B145" s="121">
        <v>671339</v>
      </c>
      <c r="C145" s="122" t="s">
        <v>246</v>
      </c>
      <c r="D145" s="167">
        <v>8</v>
      </c>
      <c r="E145" s="167">
        <v>7</v>
      </c>
      <c r="F145" s="167">
        <v>6</v>
      </c>
      <c r="G145" s="167">
        <v>7</v>
      </c>
      <c r="H145" s="167">
        <v>8</v>
      </c>
      <c r="I145" s="167">
        <f t="shared" si="27"/>
        <v>36</v>
      </c>
      <c r="J145" s="167">
        <f t="shared" si="28"/>
        <v>5.3999999999999995</v>
      </c>
      <c r="K145" s="174">
        <v>3</v>
      </c>
      <c r="L145" s="174">
        <v>2.2000000000000002</v>
      </c>
      <c r="M145" s="174">
        <v>3</v>
      </c>
      <c r="N145" s="174">
        <v>2</v>
      </c>
      <c r="O145" s="174">
        <v>3</v>
      </c>
      <c r="P145" s="168">
        <f t="shared" si="29"/>
        <v>13.2</v>
      </c>
      <c r="Q145" s="168">
        <f t="shared" si="30"/>
        <v>0.66</v>
      </c>
      <c r="R145" s="108">
        <f t="shared" si="31"/>
        <v>1.35</v>
      </c>
      <c r="S145" s="108">
        <f t="shared" si="32"/>
        <v>1.1600000000000001</v>
      </c>
      <c r="T145" s="108">
        <f t="shared" si="33"/>
        <v>1.0499999999999998</v>
      </c>
      <c r="U145" s="108">
        <f t="shared" si="34"/>
        <v>1.1500000000000001</v>
      </c>
      <c r="V145" s="108">
        <f t="shared" si="35"/>
        <v>1.35</v>
      </c>
      <c r="W145" s="26">
        <f t="shared" si="26"/>
        <v>49.2</v>
      </c>
      <c r="X145" s="166">
        <f t="shared" si="36"/>
        <v>9.8400000000000016</v>
      </c>
      <c r="Y145" s="128">
        <v>41</v>
      </c>
      <c r="Z145" s="112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3"/>
    </row>
    <row r="146" spans="1:44" s="111" customFormat="1" x14ac:dyDescent="0.3">
      <c r="A146" s="165">
        <v>140</v>
      </c>
      <c r="B146" s="121">
        <v>671340</v>
      </c>
      <c r="C146" s="122" t="s">
        <v>247</v>
      </c>
      <c r="D146" s="167">
        <v>5</v>
      </c>
      <c r="E146" s="167">
        <v>4</v>
      </c>
      <c r="F146" s="167">
        <v>3</v>
      </c>
      <c r="G146" s="167">
        <v>4</v>
      </c>
      <c r="H146" s="167">
        <v>5</v>
      </c>
      <c r="I146" s="167">
        <f t="shared" si="27"/>
        <v>21</v>
      </c>
      <c r="J146" s="167">
        <f t="shared" si="28"/>
        <v>3.15</v>
      </c>
      <c r="K146" s="174">
        <v>2</v>
      </c>
      <c r="L146" s="174">
        <v>2.2000000000000002</v>
      </c>
      <c r="M146" s="174">
        <v>3</v>
      </c>
      <c r="N146" s="174">
        <v>4</v>
      </c>
      <c r="O146" s="174">
        <v>3</v>
      </c>
      <c r="P146" s="168">
        <f t="shared" si="29"/>
        <v>14.2</v>
      </c>
      <c r="Q146" s="168">
        <f t="shared" si="30"/>
        <v>0.71</v>
      </c>
      <c r="R146" s="108">
        <f t="shared" si="31"/>
        <v>0.85</v>
      </c>
      <c r="S146" s="108">
        <f t="shared" si="32"/>
        <v>0.71</v>
      </c>
      <c r="T146" s="108">
        <f t="shared" si="33"/>
        <v>0.6</v>
      </c>
      <c r="U146" s="108">
        <f t="shared" si="34"/>
        <v>0.8</v>
      </c>
      <c r="V146" s="108">
        <f t="shared" si="35"/>
        <v>0.9</v>
      </c>
      <c r="W146" s="26">
        <f t="shared" si="26"/>
        <v>35.200000000000003</v>
      </c>
      <c r="X146" s="166">
        <f t="shared" si="36"/>
        <v>7.0400000000000009</v>
      </c>
      <c r="Y146" s="128">
        <v>42</v>
      </c>
      <c r="Z146" s="112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3"/>
    </row>
    <row r="147" spans="1:44" s="111" customFormat="1" x14ac:dyDescent="0.3">
      <c r="A147" s="165">
        <v>141</v>
      </c>
      <c r="B147" s="121">
        <v>671341</v>
      </c>
      <c r="C147" s="122" t="s">
        <v>248</v>
      </c>
      <c r="D147" s="167"/>
      <c r="E147" s="167"/>
      <c r="F147" s="167"/>
      <c r="G147" s="167"/>
      <c r="H147" s="167"/>
      <c r="I147" s="167"/>
      <c r="J147" s="167"/>
      <c r="K147" s="174"/>
      <c r="L147" s="174"/>
      <c r="M147" s="174"/>
      <c r="N147" s="174"/>
      <c r="O147" s="174"/>
      <c r="P147" s="168"/>
      <c r="Q147" s="168"/>
      <c r="R147" s="108">
        <f t="shared" si="31"/>
        <v>0</v>
      </c>
      <c r="S147" s="108">
        <f t="shared" si="32"/>
        <v>0</v>
      </c>
      <c r="T147" s="108">
        <f t="shared" si="33"/>
        <v>0</v>
      </c>
      <c r="U147" s="108">
        <f t="shared" si="34"/>
        <v>0</v>
      </c>
      <c r="V147" s="108">
        <f t="shared" si="35"/>
        <v>0</v>
      </c>
      <c r="W147" s="26">
        <f t="shared" si="26"/>
        <v>0</v>
      </c>
      <c r="X147" s="166">
        <f t="shared" si="36"/>
        <v>0</v>
      </c>
      <c r="Y147" s="128" t="s">
        <v>105</v>
      </c>
      <c r="Z147" s="112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3"/>
    </row>
    <row r="148" spans="1:44" s="111" customFormat="1" x14ac:dyDescent="0.3">
      <c r="A148" s="165">
        <v>142</v>
      </c>
      <c r="B148" s="121">
        <v>671342</v>
      </c>
      <c r="C148" s="122" t="s">
        <v>249</v>
      </c>
      <c r="D148" s="167">
        <v>12</v>
      </c>
      <c r="E148" s="167">
        <v>11</v>
      </c>
      <c r="F148" s="167">
        <v>12</v>
      </c>
      <c r="G148" s="167">
        <v>11</v>
      </c>
      <c r="H148" s="167">
        <v>12</v>
      </c>
      <c r="I148" s="167">
        <f t="shared" si="27"/>
        <v>58</v>
      </c>
      <c r="J148" s="167">
        <f t="shared" si="28"/>
        <v>8.6999999999999993</v>
      </c>
      <c r="K148" s="174">
        <v>4</v>
      </c>
      <c r="L148" s="174">
        <v>5</v>
      </c>
      <c r="M148" s="174">
        <v>4</v>
      </c>
      <c r="N148" s="174">
        <v>4.5</v>
      </c>
      <c r="O148" s="174">
        <v>6</v>
      </c>
      <c r="P148" s="168">
        <f t="shared" si="29"/>
        <v>23.5</v>
      </c>
      <c r="Q148" s="168">
        <f t="shared" si="30"/>
        <v>1.175</v>
      </c>
      <c r="R148" s="108">
        <f t="shared" si="31"/>
        <v>1.9999999999999998</v>
      </c>
      <c r="S148" s="108">
        <f t="shared" si="32"/>
        <v>1.9</v>
      </c>
      <c r="T148" s="108">
        <f t="shared" si="33"/>
        <v>1.9999999999999998</v>
      </c>
      <c r="U148" s="108">
        <f t="shared" si="34"/>
        <v>1.875</v>
      </c>
      <c r="V148" s="108">
        <f t="shared" si="35"/>
        <v>2.0999999999999996</v>
      </c>
      <c r="W148" s="26">
        <f t="shared" si="26"/>
        <v>81.5</v>
      </c>
      <c r="X148" s="166">
        <f t="shared" si="36"/>
        <v>16.3</v>
      </c>
      <c r="Y148" s="128">
        <v>62</v>
      </c>
      <c r="Z148" s="112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3"/>
    </row>
    <row r="149" spans="1:44" s="111" customFormat="1" x14ac:dyDescent="0.3">
      <c r="A149" s="165">
        <v>143</v>
      </c>
      <c r="B149" s="121">
        <v>671343</v>
      </c>
      <c r="C149" s="122" t="s">
        <v>250</v>
      </c>
      <c r="D149" s="167">
        <v>9</v>
      </c>
      <c r="E149" s="167">
        <v>8</v>
      </c>
      <c r="F149" s="167">
        <v>8</v>
      </c>
      <c r="G149" s="167">
        <v>8</v>
      </c>
      <c r="H149" s="167">
        <v>8</v>
      </c>
      <c r="I149" s="167">
        <f t="shared" si="27"/>
        <v>41</v>
      </c>
      <c r="J149" s="167">
        <f t="shared" si="28"/>
        <v>6.1499999999999995</v>
      </c>
      <c r="K149" s="174">
        <v>4</v>
      </c>
      <c r="L149" s="174">
        <v>4</v>
      </c>
      <c r="M149" s="174">
        <v>3</v>
      </c>
      <c r="N149" s="174">
        <v>3.5</v>
      </c>
      <c r="O149" s="174">
        <v>4</v>
      </c>
      <c r="P149" s="168">
        <f t="shared" si="29"/>
        <v>18.5</v>
      </c>
      <c r="Q149" s="168">
        <f t="shared" si="30"/>
        <v>0.92500000000000004</v>
      </c>
      <c r="R149" s="108">
        <f t="shared" si="31"/>
        <v>1.5499999999999998</v>
      </c>
      <c r="S149" s="108">
        <f t="shared" si="32"/>
        <v>1.4</v>
      </c>
      <c r="T149" s="108">
        <f t="shared" si="33"/>
        <v>1.35</v>
      </c>
      <c r="U149" s="108">
        <f t="shared" si="34"/>
        <v>1.375</v>
      </c>
      <c r="V149" s="108">
        <f t="shared" si="35"/>
        <v>1.4</v>
      </c>
      <c r="W149" s="26">
        <f t="shared" si="26"/>
        <v>59.5</v>
      </c>
      <c r="X149" s="166">
        <f t="shared" si="36"/>
        <v>11.9</v>
      </c>
      <c r="Y149" s="128">
        <v>44</v>
      </c>
      <c r="Z149" s="112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3"/>
    </row>
    <row r="150" spans="1:44" s="111" customFormat="1" x14ac:dyDescent="0.3">
      <c r="A150" s="165">
        <v>144</v>
      </c>
      <c r="B150" s="121">
        <v>671344</v>
      </c>
      <c r="C150" s="122" t="s">
        <v>251</v>
      </c>
      <c r="D150" s="167">
        <v>6</v>
      </c>
      <c r="E150" s="167">
        <v>4</v>
      </c>
      <c r="F150" s="167">
        <v>3</v>
      </c>
      <c r="G150" s="167">
        <v>5</v>
      </c>
      <c r="H150" s="167">
        <v>4</v>
      </c>
      <c r="I150" s="167">
        <f t="shared" si="27"/>
        <v>22</v>
      </c>
      <c r="J150" s="167">
        <f t="shared" si="28"/>
        <v>3.3</v>
      </c>
      <c r="K150" s="174">
        <v>3</v>
      </c>
      <c r="L150" s="174">
        <v>2</v>
      </c>
      <c r="M150" s="174">
        <v>2.6</v>
      </c>
      <c r="N150" s="174">
        <v>4</v>
      </c>
      <c r="O150" s="174">
        <v>3</v>
      </c>
      <c r="P150" s="168">
        <f t="shared" si="29"/>
        <v>14.6</v>
      </c>
      <c r="Q150" s="168">
        <f t="shared" si="30"/>
        <v>0.73</v>
      </c>
      <c r="R150" s="108">
        <f t="shared" si="31"/>
        <v>1.0499999999999998</v>
      </c>
      <c r="S150" s="108">
        <f t="shared" si="32"/>
        <v>0.7</v>
      </c>
      <c r="T150" s="108">
        <f t="shared" si="33"/>
        <v>0.57999999999999996</v>
      </c>
      <c r="U150" s="108">
        <f t="shared" si="34"/>
        <v>0.95</v>
      </c>
      <c r="V150" s="108">
        <f t="shared" si="35"/>
        <v>0.75</v>
      </c>
      <c r="W150" s="26">
        <f t="shared" si="26"/>
        <v>36.6</v>
      </c>
      <c r="X150" s="166">
        <f t="shared" si="36"/>
        <v>7.32</v>
      </c>
      <c r="Y150" s="128">
        <v>26</v>
      </c>
      <c r="Z150" s="112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3"/>
    </row>
    <row r="151" spans="1:44" s="111" customFormat="1" x14ac:dyDescent="0.3">
      <c r="A151" s="165">
        <v>145</v>
      </c>
      <c r="B151" s="121">
        <v>671345</v>
      </c>
      <c r="C151" s="122" t="s">
        <v>252</v>
      </c>
      <c r="D151" s="167">
        <v>7</v>
      </c>
      <c r="E151" s="167">
        <v>8</v>
      </c>
      <c r="F151" s="167">
        <v>7</v>
      </c>
      <c r="G151" s="167">
        <v>8</v>
      </c>
      <c r="H151" s="167">
        <v>7</v>
      </c>
      <c r="I151" s="167">
        <f t="shared" si="27"/>
        <v>37</v>
      </c>
      <c r="J151" s="167">
        <f t="shared" si="28"/>
        <v>5.55</v>
      </c>
      <c r="K151" s="174">
        <v>1</v>
      </c>
      <c r="L151" s="174">
        <v>2</v>
      </c>
      <c r="M151" s="174">
        <v>0</v>
      </c>
      <c r="N151" s="174">
        <v>2</v>
      </c>
      <c r="O151" s="174">
        <v>2</v>
      </c>
      <c r="P151" s="168">
        <f t="shared" si="29"/>
        <v>7</v>
      </c>
      <c r="Q151" s="168">
        <f t="shared" si="30"/>
        <v>0.35000000000000003</v>
      </c>
      <c r="R151" s="108">
        <f t="shared" si="31"/>
        <v>1.1000000000000001</v>
      </c>
      <c r="S151" s="108">
        <f t="shared" si="32"/>
        <v>1.3</v>
      </c>
      <c r="T151" s="108">
        <f t="shared" si="33"/>
        <v>1.05</v>
      </c>
      <c r="U151" s="108">
        <f t="shared" si="34"/>
        <v>1.3</v>
      </c>
      <c r="V151" s="108">
        <f t="shared" si="35"/>
        <v>1.1500000000000001</v>
      </c>
      <c r="W151" s="26">
        <f t="shared" si="26"/>
        <v>44</v>
      </c>
      <c r="X151" s="166">
        <f t="shared" si="36"/>
        <v>8.8000000000000007</v>
      </c>
      <c r="Y151" s="128">
        <v>41</v>
      </c>
      <c r="Z151" s="112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3"/>
    </row>
    <row r="152" spans="1:44" s="111" customFormat="1" x14ac:dyDescent="0.3">
      <c r="A152" s="165">
        <v>146</v>
      </c>
      <c r="B152" s="121">
        <v>671346</v>
      </c>
      <c r="C152" s="122" t="s">
        <v>253</v>
      </c>
      <c r="D152" s="167">
        <v>7</v>
      </c>
      <c r="E152" s="167">
        <v>6</v>
      </c>
      <c r="F152" s="167">
        <v>7</v>
      </c>
      <c r="G152" s="167">
        <v>6</v>
      </c>
      <c r="H152" s="167">
        <v>7</v>
      </c>
      <c r="I152" s="167">
        <f t="shared" si="27"/>
        <v>33</v>
      </c>
      <c r="J152" s="167">
        <f t="shared" si="28"/>
        <v>4.95</v>
      </c>
      <c r="K152" s="174">
        <v>4</v>
      </c>
      <c r="L152" s="174">
        <v>4.5</v>
      </c>
      <c r="M152" s="174">
        <v>63</v>
      </c>
      <c r="N152" s="174">
        <v>4</v>
      </c>
      <c r="O152" s="174">
        <v>3</v>
      </c>
      <c r="P152" s="168">
        <f t="shared" si="29"/>
        <v>78.5</v>
      </c>
      <c r="Q152" s="168">
        <f t="shared" si="30"/>
        <v>3.9250000000000003</v>
      </c>
      <c r="R152" s="108">
        <f t="shared" si="31"/>
        <v>1.25</v>
      </c>
      <c r="S152" s="108">
        <f t="shared" si="32"/>
        <v>1.125</v>
      </c>
      <c r="T152" s="108">
        <f t="shared" si="33"/>
        <v>4.2</v>
      </c>
      <c r="U152" s="108">
        <f t="shared" si="34"/>
        <v>1.0999999999999999</v>
      </c>
      <c r="V152" s="108">
        <f t="shared" si="35"/>
        <v>1.2000000000000002</v>
      </c>
      <c r="W152" s="26">
        <f t="shared" si="26"/>
        <v>111.5</v>
      </c>
      <c r="X152" s="166">
        <f t="shared" si="36"/>
        <v>22.3</v>
      </c>
      <c r="Y152" s="128">
        <v>53</v>
      </c>
      <c r="Z152" s="112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3"/>
    </row>
    <row r="153" spans="1:44" s="111" customFormat="1" x14ac:dyDescent="0.3">
      <c r="A153" s="165">
        <v>147</v>
      </c>
      <c r="B153" s="121">
        <v>671347</v>
      </c>
      <c r="C153" s="122" t="s">
        <v>254</v>
      </c>
      <c r="D153" s="167">
        <v>5</v>
      </c>
      <c r="E153" s="167">
        <v>4</v>
      </c>
      <c r="F153" s="167">
        <v>4</v>
      </c>
      <c r="G153" s="167">
        <v>3</v>
      </c>
      <c r="H153" s="167">
        <v>5</v>
      </c>
      <c r="I153" s="167">
        <f t="shared" si="27"/>
        <v>21</v>
      </c>
      <c r="J153" s="167">
        <f t="shared" si="28"/>
        <v>3.15</v>
      </c>
      <c r="K153" s="174">
        <v>3.5</v>
      </c>
      <c r="L153" s="174">
        <v>4</v>
      </c>
      <c r="M153" s="174">
        <v>2.5</v>
      </c>
      <c r="N153" s="174">
        <v>3</v>
      </c>
      <c r="O153" s="174">
        <v>4</v>
      </c>
      <c r="P153" s="168">
        <f t="shared" si="29"/>
        <v>17</v>
      </c>
      <c r="Q153" s="168">
        <f t="shared" si="30"/>
        <v>0.85000000000000009</v>
      </c>
      <c r="R153" s="108">
        <f t="shared" si="31"/>
        <v>0.92500000000000004</v>
      </c>
      <c r="S153" s="108">
        <f t="shared" si="32"/>
        <v>0.8</v>
      </c>
      <c r="T153" s="108">
        <f t="shared" si="33"/>
        <v>0.72499999999999998</v>
      </c>
      <c r="U153" s="108">
        <f t="shared" si="34"/>
        <v>0.6</v>
      </c>
      <c r="V153" s="108">
        <f t="shared" si="35"/>
        <v>0.95</v>
      </c>
      <c r="W153" s="26">
        <f t="shared" si="26"/>
        <v>38</v>
      </c>
      <c r="X153" s="166">
        <f t="shared" si="36"/>
        <v>7.6000000000000005</v>
      </c>
      <c r="Y153" s="128">
        <v>9</v>
      </c>
      <c r="Z153" s="112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3"/>
    </row>
    <row r="154" spans="1:44" s="111" customFormat="1" x14ac:dyDescent="0.3">
      <c r="A154" s="165">
        <v>148</v>
      </c>
      <c r="B154" s="121">
        <v>671348</v>
      </c>
      <c r="C154" s="122" t="s">
        <v>255</v>
      </c>
      <c r="D154" s="167">
        <v>9</v>
      </c>
      <c r="E154" s="167">
        <v>8</v>
      </c>
      <c r="F154" s="167">
        <v>9</v>
      </c>
      <c r="G154" s="167">
        <v>8</v>
      </c>
      <c r="H154" s="167">
        <v>9</v>
      </c>
      <c r="I154" s="167">
        <f t="shared" si="27"/>
        <v>43</v>
      </c>
      <c r="J154" s="167">
        <f t="shared" si="28"/>
        <v>6.45</v>
      </c>
      <c r="K154" s="174">
        <v>4</v>
      </c>
      <c r="L154" s="174">
        <v>4.5</v>
      </c>
      <c r="M154" s="174">
        <v>4</v>
      </c>
      <c r="N154" s="174">
        <v>3</v>
      </c>
      <c r="O154" s="174">
        <v>4</v>
      </c>
      <c r="P154" s="168">
        <f t="shared" si="29"/>
        <v>19.5</v>
      </c>
      <c r="Q154" s="168">
        <f t="shared" si="30"/>
        <v>0.97500000000000009</v>
      </c>
      <c r="R154" s="108">
        <f t="shared" si="31"/>
        <v>1.5499999999999998</v>
      </c>
      <c r="S154" s="108">
        <f t="shared" si="32"/>
        <v>1.425</v>
      </c>
      <c r="T154" s="108">
        <f t="shared" si="33"/>
        <v>1.5499999999999998</v>
      </c>
      <c r="U154" s="108">
        <f t="shared" si="34"/>
        <v>1.35</v>
      </c>
      <c r="V154" s="108">
        <f t="shared" si="35"/>
        <v>1.5499999999999998</v>
      </c>
      <c r="W154" s="26">
        <f t="shared" si="26"/>
        <v>62.5</v>
      </c>
      <c r="X154" s="166">
        <f t="shared" si="36"/>
        <v>12.5</v>
      </c>
      <c r="Y154" s="128">
        <v>44</v>
      </c>
      <c r="Z154" s="112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3"/>
    </row>
    <row r="155" spans="1:44" s="111" customFormat="1" x14ac:dyDescent="0.3">
      <c r="A155" s="165">
        <v>149</v>
      </c>
      <c r="B155" s="121">
        <v>671349</v>
      </c>
      <c r="C155" s="122" t="s">
        <v>256</v>
      </c>
      <c r="D155" s="167">
        <v>6</v>
      </c>
      <c r="E155" s="167">
        <v>7</v>
      </c>
      <c r="F155" s="167">
        <v>6</v>
      </c>
      <c r="G155" s="167">
        <v>5</v>
      </c>
      <c r="H155" s="167">
        <v>5</v>
      </c>
      <c r="I155" s="167">
        <f t="shared" si="27"/>
        <v>29</v>
      </c>
      <c r="J155" s="167">
        <f t="shared" si="28"/>
        <v>4.3499999999999996</v>
      </c>
      <c r="K155" s="174">
        <v>3</v>
      </c>
      <c r="L155" s="174">
        <v>4</v>
      </c>
      <c r="M155" s="174">
        <v>2</v>
      </c>
      <c r="N155" s="174">
        <v>3.5</v>
      </c>
      <c r="O155" s="174">
        <v>2</v>
      </c>
      <c r="P155" s="168">
        <f t="shared" si="29"/>
        <v>14.5</v>
      </c>
      <c r="Q155" s="168">
        <f t="shared" si="30"/>
        <v>0.72500000000000009</v>
      </c>
      <c r="R155" s="108">
        <f t="shared" si="31"/>
        <v>1.0499999999999998</v>
      </c>
      <c r="S155" s="108">
        <f t="shared" si="32"/>
        <v>1.25</v>
      </c>
      <c r="T155" s="108">
        <f t="shared" si="33"/>
        <v>0.99999999999999989</v>
      </c>
      <c r="U155" s="108">
        <f t="shared" si="34"/>
        <v>0.92500000000000004</v>
      </c>
      <c r="V155" s="108">
        <f t="shared" si="35"/>
        <v>0.85</v>
      </c>
      <c r="W155" s="26">
        <f t="shared" si="26"/>
        <v>43.5</v>
      </c>
      <c r="X155" s="166">
        <f t="shared" si="36"/>
        <v>8.7000000000000011</v>
      </c>
      <c r="Y155" s="128">
        <v>48</v>
      </c>
      <c r="Z155" s="112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3"/>
    </row>
    <row r="156" spans="1:44" s="111" customFormat="1" x14ac:dyDescent="0.3">
      <c r="A156" s="165">
        <v>150</v>
      </c>
      <c r="B156" s="121">
        <v>671350</v>
      </c>
      <c r="C156" s="122" t="s">
        <v>257</v>
      </c>
      <c r="D156" s="167">
        <v>12</v>
      </c>
      <c r="E156" s="167">
        <v>13</v>
      </c>
      <c r="F156" s="167">
        <v>11</v>
      </c>
      <c r="G156" s="167">
        <v>12</v>
      </c>
      <c r="H156" s="167">
        <v>11</v>
      </c>
      <c r="I156" s="167">
        <f t="shared" si="27"/>
        <v>59</v>
      </c>
      <c r="J156" s="167">
        <f t="shared" si="28"/>
        <v>8.85</v>
      </c>
      <c r="K156" s="174">
        <v>4</v>
      </c>
      <c r="L156" s="174">
        <v>5</v>
      </c>
      <c r="M156" s="174">
        <v>4.5</v>
      </c>
      <c r="N156" s="174">
        <v>3</v>
      </c>
      <c r="O156" s="174">
        <v>2</v>
      </c>
      <c r="P156" s="168">
        <f t="shared" si="29"/>
        <v>18.5</v>
      </c>
      <c r="Q156" s="168">
        <f t="shared" si="30"/>
        <v>0.92500000000000004</v>
      </c>
      <c r="R156" s="108">
        <f t="shared" si="31"/>
        <v>1.9999999999999998</v>
      </c>
      <c r="S156" s="108">
        <f t="shared" si="32"/>
        <v>2.2000000000000002</v>
      </c>
      <c r="T156" s="108">
        <f t="shared" si="33"/>
        <v>1.875</v>
      </c>
      <c r="U156" s="108">
        <f t="shared" si="34"/>
        <v>1.9499999999999997</v>
      </c>
      <c r="V156" s="108">
        <f t="shared" si="35"/>
        <v>1.75</v>
      </c>
      <c r="W156" s="26">
        <f t="shared" si="26"/>
        <v>77.5</v>
      </c>
      <c r="X156" s="166">
        <f t="shared" si="36"/>
        <v>15.5</v>
      </c>
      <c r="Y156" s="128">
        <v>40</v>
      </c>
      <c r="Z156" s="112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3"/>
    </row>
    <row r="157" spans="1:44" s="111" customFormat="1" x14ac:dyDescent="0.3">
      <c r="A157" s="165">
        <v>151</v>
      </c>
      <c r="B157" s="121">
        <v>671351</v>
      </c>
      <c r="C157" s="122" t="s">
        <v>258</v>
      </c>
      <c r="D157" s="167">
        <v>5</v>
      </c>
      <c r="E157" s="167">
        <v>4</v>
      </c>
      <c r="F157" s="167">
        <v>4</v>
      </c>
      <c r="G157" s="167">
        <v>4</v>
      </c>
      <c r="H157" s="167">
        <v>4</v>
      </c>
      <c r="I157" s="167">
        <f t="shared" si="27"/>
        <v>21</v>
      </c>
      <c r="J157" s="167">
        <f t="shared" si="28"/>
        <v>3.15</v>
      </c>
      <c r="K157" s="174">
        <v>3</v>
      </c>
      <c r="L157" s="174">
        <v>4</v>
      </c>
      <c r="M157" s="174">
        <v>2</v>
      </c>
      <c r="N157" s="174">
        <v>2.5</v>
      </c>
      <c r="O157" s="174">
        <v>3</v>
      </c>
      <c r="P157" s="168">
        <f t="shared" si="29"/>
        <v>14.5</v>
      </c>
      <c r="Q157" s="168">
        <f t="shared" si="30"/>
        <v>0.72500000000000009</v>
      </c>
      <c r="R157" s="108">
        <f t="shared" si="31"/>
        <v>0.9</v>
      </c>
      <c r="S157" s="108">
        <f t="shared" si="32"/>
        <v>0.8</v>
      </c>
      <c r="T157" s="108">
        <f t="shared" si="33"/>
        <v>0.7</v>
      </c>
      <c r="U157" s="108">
        <f t="shared" si="34"/>
        <v>0.72499999999999998</v>
      </c>
      <c r="V157" s="108">
        <f t="shared" si="35"/>
        <v>0.75</v>
      </c>
      <c r="W157" s="26">
        <f t="shared" si="26"/>
        <v>35.5</v>
      </c>
      <c r="X157" s="166">
        <f t="shared" si="36"/>
        <v>7.1000000000000005</v>
      </c>
      <c r="Y157" s="128">
        <v>2</v>
      </c>
      <c r="Z157" s="112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3"/>
    </row>
    <row r="158" spans="1:44" s="111" customFormat="1" x14ac:dyDescent="0.3">
      <c r="A158" s="165">
        <v>152</v>
      </c>
      <c r="B158" s="121">
        <v>671352</v>
      </c>
      <c r="C158" s="122" t="s">
        <v>259</v>
      </c>
      <c r="D158" s="167">
        <v>7</v>
      </c>
      <c r="E158" s="167">
        <v>6</v>
      </c>
      <c r="F158" s="167">
        <v>6</v>
      </c>
      <c r="G158" s="167">
        <v>6</v>
      </c>
      <c r="H158" s="167">
        <v>5</v>
      </c>
      <c r="I158" s="167">
        <f t="shared" si="27"/>
        <v>30</v>
      </c>
      <c r="J158" s="167">
        <f t="shared" si="28"/>
        <v>4.5</v>
      </c>
      <c r="K158" s="174">
        <v>4</v>
      </c>
      <c r="L158" s="174">
        <v>5</v>
      </c>
      <c r="M158" s="174">
        <v>6</v>
      </c>
      <c r="N158" s="174">
        <v>4</v>
      </c>
      <c r="O158" s="174">
        <v>3</v>
      </c>
      <c r="P158" s="168">
        <f t="shared" si="29"/>
        <v>22</v>
      </c>
      <c r="Q158" s="168">
        <f t="shared" si="30"/>
        <v>1.1000000000000001</v>
      </c>
      <c r="R158" s="108">
        <f t="shared" si="31"/>
        <v>1.25</v>
      </c>
      <c r="S158" s="108">
        <f t="shared" si="32"/>
        <v>1.1499999999999999</v>
      </c>
      <c r="T158" s="108">
        <f t="shared" si="33"/>
        <v>1.2</v>
      </c>
      <c r="U158" s="108">
        <f t="shared" si="34"/>
        <v>1.0999999999999999</v>
      </c>
      <c r="V158" s="108">
        <f t="shared" si="35"/>
        <v>0.9</v>
      </c>
      <c r="W158" s="26">
        <f t="shared" si="26"/>
        <v>52</v>
      </c>
      <c r="X158" s="166">
        <f t="shared" si="36"/>
        <v>10.4</v>
      </c>
      <c r="Y158" s="128">
        <v>18</v>
      </c>
      <c r="Z158" s="112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3"/>
    </row>
    <row r="159" spans="1:44" s="111" customFormat="1" x14ac:dyDescent="0.3">
      <c r="A159" s="165">
        <v>153</v>
      </c>
      <c r="B159" s="121">
        <v>671353</v>
      </c>
      <c r="C159" s="122" t="s">
        <v>260</v>
      </c>
      <c r="D159" s="167">
        <v>12</v>
      </c>
      <c r="E159" s="167">
        <v>13</v>
      </c>
      <c r="F159" s="167">
        <v>11</v>
      </c>
      <c r="G159" s="167">
        <v>12</v>
      </c>
      <c r="H159" s="167">
        <v>11</v>
      </c>
      <c r="I159" s="167">
        <f t="shared" si="27"/>
        <v>59</v>
      </c>
      <c r="J159" s="167">
        <f t="shared" si="28"/>
        <v>8.85</v>
      </c>
      <c r="K159" s="174">
        <v>4</v>
      </c>
      <c r="L159" s="174">
        <v>4</v>
      </c>
      <c r="M159" s="174">
        <v>4.5</v>
      </c>
      <c r="N159" s="174">
        <v>5</v>
      </c>
      <c r="O159" s="174">
        <v>3</v>
      </c>
      <c r="P159" s="168">
        <f t="shared" si="29"/>
        <v>20.5</v>
      </c>
      <c r="Q159" s="168">
        <f t="shared" si="30"/>
        <v>1.0250000000000001</v>
      </c>
      <c r="R159" s="108">
        <f t="shared" si="31"/>
        <v>1.9999999999999998</v>
      </c>
      <c r="S159" s="108">
        <f t="shared" si="32"/>
        <v>2.15</v>
      </c>
      <c r="T159" s="108">
        <f t="shared" si="33"/>
        <v>1.875</v>
      </c>
      <c r="U159" s="108">
        <f t="shared" si="34"/>
        <v>2.0499999999999998</v>
      </c>
      <c r="V159" s="108">
        <f t="shared" si="35"/>
        <v>1.7999999999999998</v>
      </c>
      <c r="W159" s="26">
        <f t="shared" si="26"/>
        <v>79.5</v>
      </c>
      <c r="X159" s="166">
        <f t="shared" si="36"/>
        <v>15.9</v>
      </c>
      <c r="Y159" s="128">
        <v>71</v>
      </c>
      <c r="Z159" s="112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3"/>
    </row>
    <row r="160" spans="1:44" s="111" customFormat="1" x14ac:dyDescent="0.3">
      <c r="A160" s="165">
        <v>154</v>
      </c>
      <c r="B160" s="121">
        <v>671354</v>
      </c>
      <c r="C160" s="122" t="s">
        <v>261</v>
      </c>
      <c r="D160" s="167">
        <v>7</v>
      </c>
      <c r="E160" s="167">
        <v>6</v>
      </c>
      <c r="F160" s="167">
        <v>7</v>
      </c>
      <c r="G160" s="167">
        <v>6</v>
      </c>
      <c r="H160" s="167">
        <v>7</v>
      </c>
      <c r="I160" s="167">
        <f t="shared" si="27"/>
        <v>33</v>
      </c>
      <c r="J160" s="167">
        <f t="shared" si="28"/>
        <v>4.95</v>
      </c>
      <c r="K160" s="174">
        <v>4</v>
      </c>
      <c r="L160" s="174">
        <v>2</v>
      </c>
      <c r="M160" s="174">
        <v>3</v>
      </c>
      <c r="N160" s="174">
        <v>4</v>
      </c>
      <c r="O160" s="174">
        <v>2.5</v>
      </c>
      <c r="P160" s="168">
        <f t="shared" si="29"/>
        <v>15.5</v>
      </c>
      <c r="Q160" s="168">
        <f t="shared" si="30"/>
        <v>0.77500000000000002</v>
      </c>
      <c r="R160" s="108">
        <f t="shared" si="31"/>
        <v>1.25</v>
      </c>
      <c r="S160" s="108">
        <f t="shared" si="32"/>
        <v>0.99999999999999989</v>
      </c>
      <c r="T160" s="108">
        <f t="shared" si="33"/>
        <v>1.2000000000000002</v>
      </c>
      <c r="U160" s="108">
        <f t="shared" si="34"/>
        <v>1.0999999999999999</v>
      </c>
      <c r="V160" s="108">
        <f t="shared" si="35"/>
        <v>1.175</v>
      </c>
      <c r="W160" s="26">
        <f t="shared" si="26"/>
        <v>48.5</v>
      </c>
      <c r="X160" s="166">
        <f t="shared" si="36"/>
        <v>9.7000000000000011</v>
      </c>
      <c r="Y160" s="128">
        <v>27</v>
      </c>
      <c r="Z160" s="112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3"/>
    </row>
    <row r="161" spans="1:44" s="111" customFormat="1" x14ac:dyDescent="0.3">
      <c r="A161" s="165">
        <v>155</v>
      </c>
      <c r="B161" s="121">
        <v>671355</v>
      </c>
      <c r="C161" s="122" t="s">
        <v>262</v>
      </c>
      <c r="D161" s="167">
        <v>7</v>
      </c>
      <c r="E161" s="167">
        <v>8</v>
      </c>
      <c r="F161" s="167">
        <v>6</v>
      </c>
      <c r="G161" s="167">
        <v>5</v>
      </c>
      <c r="H161" s="167">
        <v>5</v>
      </c>
      <c r="I161" s="167">
        <f t="shared" si="27"/>
        <v>31</v>
      </c>
      <c r="J161" s="167">
        <f t="shared" si="28"/>
        <v>4.6499999999999995</v>
      </c>
      <c r="K161" s="174">
        <v>5</v>
      </c>
      <c r="L161" s="174">
        <v>4.2</v>
      </c>
      <c r="M161" s="174">
        <v>3.5</v>
      </c>
      <c r="N161" s="174">
        <v>4</v>
      </c>
      <c r="O161" s="174">
        <v>2</v>
      </c>
      <c r="P161" s="168">
        <f t="shared" si="29"/>
        <v>18.7</v>
      </c>
      <c r="Q161" s="168">
        <f t="shared" si="30"/>
        <v>0.93500000000000005</v>
      </c>
      <c r="R161" s="108">
        <f t="shared" si="31"/>
        <v>1.3</v>
      </c>
      <c r="S161" s="108">
        <f t="shared" si="32"/>
        <v>1.41</v>
      </c>
      <c r="T161" s="108">
        <f t="shared" si="33"/>
        <v>1.075</v>
      </c>
      <c r="U161" s="108">
        <f t="shared" si="34"/>
        <v>0.95</v>
      </c>
      <c r="V161" s="108">
        <f t="shared" si="35"/>
        <v>0.85</v>
      </c>
      <c r="W161" s="26">
        <f t="shared" si="26"/>
        <v>49.7</v>
      </c>
      <c r="X161" s="166">
        <f t="shared" si="36"/>
        <v>9.9400000000000013</v>
      </c>
      <c r="Y161" s="128">
        <v>75</v>
      </c>
      <c r="Z161" s="112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3"/>
    </row>
    <row r="162" spans="1:44" s="111" customFormat="1" x14ac:dyDescent="0.3">
      <c r="A162" s="165">
        <v>156</v>
      </c>
      <c r="B162" s="121">
        <v>671356</v>
      </c>
      <c r="C162" s="122" t="s">
        <v>263</v>
      </c>
      <c r="D162" s="167">
        <v>3</v>
      </c>
      <c r="E162" s="167">
        <v>2</v>
      </c>
      <c r="F162" s="167">
        <v>3</v>
      </c>
      <c r="G162" s="167">
        <v>2</v>
      </c>
      <c r="H162" s="167">
        <v>3</v>
      </c>
      <c r="I162" s="167">
        <f t="shared" si="27"/>
        <v>13</v>
      </c>
      <c r="J162" s="167">
        <f t="shared" si="28"/>
        <v>1.95</v>
      </c>
      <c r="K162" s="174">
        <v>4</v>
      </c>
      <c r="L162" s="174">
        <v>2.2999999999999998</v>
      </c>
      <c r="M162" s="174">
        <v>4</v>
      </c>
      <c r="N162" s="174">
        <v>3</v>
      </c>
      <c r="O162" s="174">
        <v>2.5</v>
      </c>
      <c r="P162" s="168">
        <f t="shared" si="29"/>
        <v>15.8</v>
      </c>
      <c r="Q162" s="168">
        <f t="shared" si="30"/>
        <v>0.79</v>
      </c>
      <c r="R162" s="108">
        <f t="shared" si="31"/>
        <v>0.64999999999999991</v>
      </c>
      <c r="S162" s="108">
        <f t="shared" si="32"/>
        <v>0.41499999999999998</v>
      </c>
      <c r="T162" s="108">
        <f t="shared" si="33"/>
        <v>0.64999999999999991</v>
      </c>
      <c r="U162" s="108">
        <f t="shared" si="34"/>
        <v>0.45</v>
      </c>
      <c r="V162" s="108">
        <f t="shared" si="35"/>
        <v>0.57499999999999996</v>
      </c>
      <c r="W162" s="26">
        <f t="shared" si="26"/>
        <v>28.8</v>
      </c>
      <c r="X162" s="166">
        <f t="shared" si="36"/>
        <v>5.7600000000000007</v>
      </c>
      <c r="Y162" s="128">
        <v>37</v>
      </c>
      <c r="Z162" s="112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3"/>
    </row>
    <row r="163" spans="1:44" s="111" customFormat="1" x14ac:dyDescent="0.3">
      <c r="A163" s="165">
        <v>157</v>
      </c>
      <c r="B163" s="121">
        <v>671357</v>
      </c>
      <c r="C163" s="122" t="s">
        <v>264</v>
      </c>
      <c r="D163" s="167">
        <v>11</v>
      </c>
      <c r="E163" s="167">
        <v>12</v>
      </c>
      <c r="F163" s="167">
        <v>11</v>
      </c>
      <c r="G163" s="167">
        <v>11</v>
      </c>
      <c r="H163" s="167">
        <v>10</v>
      </c>
      <c r="I163" s="167">
        <f t="shared" si="27"/>
        <v>55</v>
      </c>
      <c r="J163" s="167">
        <f t="shared" si="28"/>
        <v>8.25</v>
      </c>
      <c r="K163" s="174">
        <v>4</v>
      </c>
      <c r="L163" s="174">
        <v>2.5</v>
      </c>
      <c r="M163" s="174">
        <v>3</v>
      </c>
      <c r="N163" s="174">
        <v>4</v>
      </c>
      <c r="O163" s="174">
        <v>4</v>
      </c>
      <c r="P163" s="168">
        <f t="shared" si="29"/>
        <v>17.5</v>
      </c>
      <c r="Q163" s="168">
        <f t="shared" si="30"/>
        <v>0.875</v>
      </c>
      <c r="R163" s="108">
        <f t="shared" si="31"/>
        <v>1.8499999999999999</v>
      </c>
      <c r="S163" s="108">
        <f t="shared" si="32"/>
        <v>1.9249999999999998</v>
      </c>
      <c r="T163" s="108">
        <f t="shared" si="33"/>
        <v>1.7999999999999998</v>
      </c>
      <c r="U163" s="108">
        <f t="shared" si="34"/>
        <v>1.8499999999999999</v>
      </c>
      <c r="V163" s="108">
        <f t="shared" si="35"/>
        <v>1.7</v>
      </c>
      <c r="W163" s="26">
        <f t="shared" si="26"/>
        <v>72.5</v>
      </c>
      <c r="X163" s="166">
        <f t="shared" si="36"/>
        <v>14.5</v>
      </c>
      <c r="Y163" s="128">
        <v>56</v>
      </c>
      <c r="Z163" s="112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3"/>
    </row>
    <row r="164" spans="1:44" s="111" customFormat="1" x14ac:dyDescent="0.3">
      <c r="A164" s="165">
        <v>158</v>
      </c>
      <c r="B164" s="121">
        <v>671358</v>
      </c>
      <c r="C164" s="122" t="s">
        <v>265</v>
      </c>
      <c r="D164" s="167">
        <v>7</v>
      </c>
      <c r="E164" s="167">
        <v>6</v>
      </c>
      <c r="F164" s="167">
        <v>5</v>
      </c>
      <c r="G164" s="167">
        <v>7</v>
      </c>
      <c r="H164" s="167">
        <v>6</v>
      </c>
      <c r="I164" s="167">
        <f t="shared" si="27"/>
        <v>31</v>
      </c>
      <c r="J164" s="167">
        <f t="shared" si="28"/>
        <v>4.6499999999999995</v>
      </c>
      <c r="K164" s="174">
        <v>3.5</v>
      </c>
      <c r="L164" s="174">
        <v>4</v>
      </c>
      <c r="M164" s="174">
        <v>3</v>
      </c>
      <c r="N164" s="174">
        <v>2.5</v>
      </c>
      <c r="O164" s="174">
        <v>2</v>
      </c>
      <c r="P164" s="168">
        <f t="shared" si="29"/>
        <v>15</v>
      </c>
      <c r="Q164" s="168">
        <f t="shared" si="30"/>
        <v>0.75</v>
      </c>
      <c r="R164" s="108">
        <f t="shared" si="31"/>
        <v>1.2250000000000001</v>
      </c>
      <c r="S164" s="108">
        <f t="shared" si="32"/>
        <v>1.0999999999999999</v>
      </c>
      <c r="T164" s="108">
        <f t="shared" si="33"/>
        <v>0.9</v>
      </c>
      <c r="U164" s="108">
        <f t="shared" si="34"/>
        <v>1.175</v>
      </c>
      <c r="V164" s="108">
        <f t="shared" si="35"/>
        <v>0.99999999999999989</v>
      </c>
      <c r="W164" s="26">
        <f t="shared" si="26"/>
        <v>46</v>
      </c>
      <c r="X164" s="166">
        <f t="shared" si="36"/>
        <v>9.2000000000000011</v>
      </c>
      <c r="Y164" s="128">
        <v>81</v>
      </c>
      <c r="Z164" s="112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3"/>
    </row>
    <row r="165" spans="1:44" s="111" customFormat="1" x14ac:dyDescent="0.3">
      <c r="A165" s="165">
        <v>159</v>
      </c>
      <c r="B165" s="121">
        <v>671359</v>
      </c>
      <c r="C165" s="122" t="s">
        <v>266</v>
      </c>
      <c r="D165" s="167">
        <v>6</v>
      </c>
      <c r="E165" s="167">
        <v>4</v>
      </c>
      <c r="F165" s="167">
        <v>5</v>
      </c>
      <c r="G165" s="167">
        <v>5</v>
      </c>
      <c r="H165" s="167">
        <v>6</v>
      </c>
      <c r="I165" s="167">
        <f t="shared" si="27"/>
        <v>26</v>
      </c>
      <c r="J165" s="167">
        <f t="shared" si="28"/>
        <v>3.9</v>
      </c>
      <c r="K165" s="174">
        <v>4</v>
      </c>
      <c r="L165" s="174">
        <v>5</v>
      </c>
      <c r="M165" s="174">
        <v>2.5</v>
      </c>
      <c r="N165" s="174">
        <v>4</v>
      </c>
      <c r="O165" s="174">
        <v>3</v>
      </c>
      <c r="P165" s="168">
        <f t="shared" si="29"/>
        <v>18.5</v>
      </c>
      <c r="Q165" s="168">
        <f t="shared" si="30"/>
        <v>0.92500000000000004</v>
      </c>
      <c r="R165" s="108">
        <f t="shared" si="31"/>
        <v>1.0999999999999999</v>
      </c>
      <c r="S165" s="108">
        <f t="shared" si="32"/>
        <v>0.85</v>
      </c>
      <c r="T165" s="108">
        <f t="shared" si="33"/>
        <v>0.875</v>
      </c>
      <c r="U165" s="108">
        <f t="shared" si="34"/>
        <v>0.95</v>
      </c>
      <c r="V165" s="108">
        <f t="shared" si="35"/>
        <v>1.0499999999999998</v>
      </c>
      <c r="W165" s="26">
        <f t="shared" si="26"/>
        <v>44.5</v>
      </c>
      <c r="X165" s="166">
        <f t="shared" si="36"/>
        <v>8.9</v>
      </c>
      <c r="Y165" s="128">
        <v>65</v>
      </c>
      <c r="Z165" s="112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3"/>
    </row>
    <row r="166" spans="1:44" s="111" customFormat="1" x14ac:dyDescent="0.3">
      <c r="A166" s="165">
        <v>160</v>
      </c>
      <c r="B166" s="121">
        <v>671360</v>
      </c>
      <c r="C166" s="122" t="s">
        <v>267</v>
      </c>
      <c r="D166" s="167">
        <v>12</v>
      </c>
      <c r="E166" s="167">
        <v>11</v>
      </c>
      <c r="F166" s="167">
        <v>11</v>
      </c>
      <c r="G166" s="167">
        <v>12</v>
      </c>
      <c r="H166" s="167">
        <v>14</v>
      </c>
      <c r="I166" s="167">
        <f t="shared" si="27"/>
        <v>60</v>
      </c>
      <c r="J166" s="167">
        <f t="shared" si="28"/>
        <v>9</v>
      </c>
      <c r="K166" s="174">
        <v>4</v>
      </c>
      <c r="L166" s="174">
        <v>2.5</v>
      </c>
      <c r="M166" s="174">
        <v>3</v>
      </c>
      <c r="N166" s="174">
        <v>2.5</v>
      </c>
      <c r="O166" s="174">
        <v>3</v>
      </c>
      <c r="P166" s="168">
        <f t="shared" si="29"/>
        <v>15</v>
      </c>
      <c r="Q166" s="168">
        <f t="shared" si="30"/>
        <v>0.75</v>
      </c>
      <c r="R166" s="108">
        <f t="shared" si="31"/>
        <v>1.9999999999999998</v>
      </c>
      <c r="S166" s="108">
        <f t="shared" si="32"/>
        <v>1.7749999999999999</v>
      </c>
      <c r="T166" s="108">
        <f t="shared" si="33"/>
        <v>1.7999999999999998</v>
      </c>
      <c r="U166" s="108">
        <f t="shared" si="34"/>
        <v>1.9249999999999998</v>
      </c>
      <c r="V166" s="108">
        <f t="shared" si="35"/>
        <v>2.25</v>
      </c>
      <c r="W166" s="26">
        <f t="shared" si="26"/>
        <v>75</v>
      </c>
      <c r="X166" s="166">
        <f t="shared" si="36"/>
        <v>15</v>
      </c>
      <c r="Y166" s="128">
        <v>72</v>
      </c>
      <c r="Z166" s="112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3"/>
    </row>
    <row r="167" spans="1:44" s="111" customFormat="1" x14ac:dyDescent="0.3">
      <c r="A167" s="165">
        <v>161</v>
      </c>
      <c r="B167" s="121">
        <v>671361</v>
      </c>
      <c r="C167" s="122" t="s">
        <v>268</v>
      </c>
      <c r="D167" s="167">
        <v>4</v>
      </c>
      <c r="E167" s="167">
        <v>3</v>
      </c>
      <c r="F167" s="167">
        <v>4</v>
      </c>
      <c r="G167" s="167">
        <v>4</v>
      </c>
      <c r="H167" s="167">
        <v>3</v>
      </c>
      <c r="I167" s="167">
        <f t="shared" si="27"/>
        <v>18</v>
      </c>
      <c r="J167" s="167">
        <f t="shared" si="28"/>
        <v>2.6999999999999997</v>
      </c>
      <c r="K167" s="174"/>
      <c r="L167" s="174"/>
      <c r="M167" s="174"/>
      <c r="N167" s="174"/>
      <c r="O167" s="174"/>
      <c r="P167" s="168"/>
      <c r="Q167" s="168"/>
      <c r="R167" s="108">
        <f t="shared" si="31"/>
        <v>0.6</v>
      </c>
      <c r="S167" s="108">
        <f t="shared" si="32"/>
        <v>0.44999999999999996</v>
      </c>
      <c r="T167" s="108">
        <f t="shared" si="33"/>
        <v>0.6</v>
      </c>
      <c r="U167" s="108">
        <f t="shared" si="34"/>
        <v>0.6</v>
      </c>
      <c r="V167" s="108">
        <f t="shared" si="35"/>
        <v>0.44999999999999996</v>
      </c>
      <c r="W167" s="26">
        <f t="shared" si="26"/>
        <v>18</v>
      </c>
      <c r="X167" s="166">
        <f t="shared" si="36"/>
        <v>3.6</v>
      </c>
      <c r="Y167" s="128">
        <v>41</v>
      </c>
      <c r="Z167" s="112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3"/>
    </row>
    <row r="168" spans="1:44" s="111" customFormat="1" x14ac:dyDescent="0.3">
      <c r="A168" s="165">
        <v>162</v>
      </c>
      <c r="B168" s="121">
        <v>671362</v>
      </c>
      <c r="C168" s="122" t="s">
        <v>269</v>
      </c>
      <c r="D168" s="167">
        <v>5</v>
      </c>
      <c r="E168" s="167">
        <v>4</v>
      </c>
      <c r="F168" s="167">
        <v>3</v>
      </c>
      <c r="G168" s="167">
        <v>5</v>
      </c>
      <c r="H168" s="167">
        <v>4</v>
      </c>
      <c r="I168" s="167">
        <f t="shared" si="27"/>
        <v>21</v>
      </c>
      <c r="J168" s="167">
        <f t="shared" si="28"/>
        <v>3.15</v>
      </c>
      <c r="K168" s="174">
        <v>4</v>
      </c>
      <c r="L168" s="174">
        <v>5</v>
      </c>
      <c r="M168" s="174">
        <v>4.5</v>
      </c>
      <c r="N168" s="174">
        <v>4</v>
      </c>
      <c r="O168" s="174">
        <v>5</v>
      </c>
      <c r="P168" s="168">
        <f t="shared" si="29"/>
        <v>22.5</v>
      </c>
      <c r="Q168" s="168">
        <f t="shared" si="30"/>
        <v>1.125</v>
      </c>
      <c r="R168" s="108">
        <f t="shared" si="31"/>
        <v>0.95</v>
      </c>
      <c r="S168" s="108">
        <f t="shared" si="32"/>
        <v>0.85</v>
      </c>
      <c r="T168" s="108">
        <f t="shared" si="33"/>
        <v>0.67499999999999993</v>
      </c>
      <c r="U168" s="108">
        <f t="shared" si="34"/>
        <v>0.95</v>
      </c>
      <c r="V168" s="108">
        <f t="shared" si="35"/>
        <v>0.85</v>
      </c>
      <c r="W168" s="26">
        <f t="shared" si="26"/>
        <v>43.5</v>
      </c>
      <c r="X168" s="166">
        <f t="shared" si="36"/>
        <v>8.7000000000000011</v>
      </c>
      <c r="Y168" s="128">
        <v>69</v>
      </c>
      <c r="Z168" s="112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3"/>
    </row>
    <row r="169" spans="1:44" s="111" customFormat="1" x14ac:dyDescent="0.3">
      <c r="A169" s="165">
        <v>163</v>
      </c>
      <c r="B169" s="121">
        <v>671363</v>
      </c>
      <c r="C169" s="122" t="s">
        <v>270</v>
      </c>
      <c r="D169" s="167">
        <v>2</v>
      </c>
      <c r="E169" s="167">
        <v>3</v>
      </c>
      <c r="F169" s="167">
        <v>2</v>
      </c>
      <c r="G169" s="167">
        <v>3</v>
      </c>
      <c r="H169" s="167">
        <v>2</v>
      </c>
      <c r="I169" s="167">
        <f t="shared" si="27"/>
        <v>12</v>
      </c>
      <c r="J169" s="167">
        <f t="shared" si="28"/>
        <v>1.7999999999999998</v>
      </c>
      <c r="K169" s="174">
        <v>5</v>
      </c>
      <c r="L169" s="174">
        <v>5.5</v>
      </c>
      <c r="M169" s="174">
        <v>4</v>
      </c>
      <c r="N169" s="174">
        <v>6</v>
      </c>
      <c r="O169" s="174">
        <v>4</v>
      </c>
      <c r="P169" s="168">
        <f t="shared" si="29"/>
        <v>24.5</v>
      </c>
      <c r="Q169" s="168">
        <f t="shared" si="30"/>
        <v>1.2250000000000001</v>
      </c>
      <c r="R169" s="108">
        <f t="shared" si="31"/>
        <v>0.55000000000000004</v>
      </c>
      <c r="S169" s="108">
        <f t="shared" si="32"/>
        <v>0.72499999999999998</v>
      </c>
      <c r="T169" s="108">
        <f t="shared" si="33"/>
        <v>0.5</v>
      </c>
      <c r="U169" s="108">
        <f t="shared" si="34"/>
        <v>0.75</v>
      </c>
      <c r="V169" s="108">
        <f t="shared" si="35"/>
        <v>0.5</v>
      </c>
      <c r="W169" s="26">
        <f t="shared" ref="W169:W232" si="37">I169+P169</f>
        <v>36.5</v>
      </c>
      <c r="X169" s="166">
        <f t="shared" si="36"/>
        <v>7.3000000000000007</v>
      </c>
      <c r="Y169" s="128">
        <v>58</v>
      </c>
      <c r="Z169" s="112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3"/>
    </row>
    <row r="170" spans="1:44" s="111" customFormat="1" x14ac:dyDescent="0.3">
      <c r="A170" s="165">
        <v>164</v>
      </c>
      <c r="B170" s="121">
        <v>671364</v>
      </c>
      <c r="C170" s="122" t="s">
        <v>271</v>
      </c>
      <c r="D170" s="167">
        <v>6</v>
      </c>
      <c r="E170" s="167">
        <v>5</v>
      </c>
      <c r="F170" s="167">
        <v>7</v>
      </c>
      <c r="G170" s="167">
        <v>5</v>
      </c>
      <c r="H170" s="167">
        <v>5</v>
      </c>
      <c r="I170" s="167">
        <f t="shared" si="27"/>
        <v>28</v>
      </c>
      <c r="J170" s="167">
        <f t="shared" si="28"/>
        <v>4.2</v>
      </c>
      <c r="K170" s="174">
        <v>3.5</v>
      </c>
      <c r="L170" s="174">
        <v>4</v>
      </c>
      <c r="M170" s="174">
        <v>3.5</v>
      </c>
      <c r="N170" s="174">
        <v>4</v>
      </c>
      <c r="O170" s="174">
        <v>3.2</v>
      </c>
      <c r="P170" s="168">
        <f t="shared" si="29"/>
        <v>18.2</v>
      </c>
      <c r="Q170" s="168">
        <f t="shared" si="30"/>
        <v>0.91</v>
      </c>
      <c r="R170" s="108">
        <f t="shared" si="31"/>
        <v>1.075</v>
      </c>
      <c r="S170" s="108">
        <f t="shared" si="32"/>
        <v>0.95</v>
      </c>
      <c r="T170" s="108">
        <f t="shared" si="33"/>
        <v>1.2250000000000001</v>
      </c>
      <c r="U170" s="108">
        <f t="shared" si="34"/>
        <v>0.95</v>
      </c>
      <c r="V170" s="108">
        <f t="shared" si="35"/>
        <v>0.91</v>
      </c>
      <c r="W170" s="26">
        <f t="shared" si="37"/>
        <v>46.2</v>
      </c>
      <c r="X170" s="166">
        <f t="shared" si="36"/>
        <v>9.24</v>
      </c>
      <c r="Y170" s="128">
        <v>87</v>
      </c>
      <c r="Z170" s="112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3"/>
    </row>
    <row r="171" spans="1:44" s="111" customFormat="1" x14ac:dyDescent="0.3">
      <c r="A171" s="165">
        <v>165</v>
      </c>
      <c r="B171" s="121">
        <v>671365</v>
      </c>
      <c r="C171" s="122" t="s">
        <v>272</v>
      </c>
      <c r="D171" s="167">
        <v>5</v>
      </c>
      <c r="E171" s="167">
        <v>6</v>
      </c>
      <c r="F171" s="167">
        <v>4</v>
      </c>
      <c r="G171" s="167">
        <v>6</v>
      </c>
      <c r="H171" s="167">
        <v>5</v>
      </c>
      <c r="I171" s="167">
        <f t="shared" si="27"/>
        <v>26</v>
      </c>
      <c r="J171" s="167">
        <f t="shared" si="28"/>
        <v>3.9</v>
      </c>
      <c r="K171" s="174">
        <v>4</v>
      </c>
      <c r="L171" s="174">
        <v>4.2</v>
      </c>
      <c r="M171" s="174">
        <v>3</v>
      </c>
      <c r="N171" s="174">
        <v>5</v>
      </c>
      <c r="O171" s="174">
        <v>4</v>
      </c>
      <c r="P171" s="168">
        <f t="shared" si="29"/>
        <v>20.2</v>
      </c>
      <c r="Q171" s="168">
        <f t="shared" si="30"/>
        <v>1.01</v>
      </c>
      <c r="R171" s="108">
        <f t="shared" si="31"/>
        <v>0.95</v>
      </c>
      <c r="S171" s="108">
        <f t="shared" si="32"/>
        <v>1.1099999999999999</v>
      </c>
      <c r="T171" s="108">
        <f t="shared" si="33"/>
        <v>0.75</v>
      </c>
      <c r="U171" s="108">
        <f t="shared" si="34"/>
        <v>1.1499999999999999</v>
      </c>
      <c r="V171" s="108">
        <f t="shared" si="35"/>
        <v>0.95</v>
      </c>
      <c r="W171" s="26">
        <f t="shared" si="37"/>
        <v>46.2</v>
      </c>
      <c r="X171" s="166">
        <f t="shared" si="36"/>
        <v>9.24</v>
      </c>
      <c r="Y171" s="128">
        <v>80</v>
      </c>
      <c r="Z171" s="112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3"/>
    </row>
    <row r="172" spans="1:44" s="111" customFormat="1" x14ac:dyDescent="0.3">
      <c r="A172" s="165">
        <v>166</v>
      </c>
      <c r="B172" s="121">
        <v>671366</v>
      </c>
      <c r="C172" s="122" t="s">
        <v>273</v>
      </c>
      <c r="D172" s="167">
        <v>1</v>
      </c>
      <c r="E172" s="167">
        <v>1</v>
      </c>
      <c r="F172" s="167">
        <v>1</v>
      </c>
      <c r="G172" s="167">
        <v>1</v>
      </c>
      <c r="H172" s="167">
        <v>1</v>
      </c>
      <c r="I172" s="167">
        <f t="shared" si="27"/>
        <v>5</v>
      </c>
      <c r="J172" s="167">
        <f t="shared" si="28"/>
        <v>0.75</v>
      </c>
      <c r="K172" s="174">
        <v>0</v>
      </c>
      <c r="L172" s="174">
        <v>1</v>
      </c>
      <c r="M172" s="174">
        <v>2</v>
      </c>
      <c r="N172" s="174">
        <v>3</v>
      </c>
      <c r="O172" s="174">
        <v>0</v>
      </c>
      <c r="P172" s="168">
        <f t="shared" si="29"/>
        <v>6</v>
      </c>
      <c r="Q172" s="168">
        <f t="shared" si="30"/>
        <v>0.30000000000000004</v>
      </c>
      <c r="R172" s="108">
        <f t="shared" si="31"/>
        <v>0.15</v>
      </c>
      <c r="S172" s="108">
        <f t="shared" si="32"/>
        <v>0.2</v>
      </c>
      <c r="T172" s="108">
        <f t="shared" si="33"/>
        <v>0.25</v>
      </c>
      <c r="U172" s="108">
        <f t="shared" si="34"/>
        <v>0.30000000000000004</v>
      </c>
      <c r="V172" s="108">
        <f t="shared" si="35"/>
        <v>0.15</v>
      </c>
      <c r="W172" s="26">
        <f t="shared" si="37"/>
        <v>11</v>
      </c>
      <c r="X172" s="166">
        <f t="shared" si="36"/>
        <v>2.2000000000000002</v>
      </c>
      <c r="Y172" s="128">
        <v>66</v>
      </c>
      <c r="Z172" s="112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3"/>
    </row>
    <row r="173" spans="1:44" s="111" customFormat="1" x14ac:dyDescent="0.3">
      <c r="A173" s="165">
        <v>167</v>
      </c>
      <c r="B173" s="121">
        <v>671367</v>
      </c>
      <c r="C173" s="122" t="s">
        <v>274</v>
      </c>
      <c r="D173" s="167">
        <v>11</v>
      </c>
      <c r="E173" s="167">
        <v>9</v>
      </c>
      <c r="F173" s="167">
        <v>11</v>
      </c>
      <c r="G173" s="167">
        <v>10</v>
      </c>
      <c r="H173" s="167">
        <v>9</v>
      </c>
      <c r="I173" s="167">
        <f t="shared" si="27"/>
        <v>50</v>
      </c>
      <c r="J173" s="167">
        <f t="shared" si="28"/>
        <v>7.5</v>
      </c>
      <c r="K173" s="174">
        <v>2</v>
      </c>
      <c r="L173" s="174">
        <v>2.5</v>
      </c>
      <c r="M173" s="174">
        <v>4</v>
      </c>
      <c r="N173" s="174">
        <v>3</v>
      </c>
      <c r="O173" s="174">
        <v>2</v>
      </c>
      <c r="P173" s="168">
        <f t="shared" si="29"/>
        <v>13.5</v>
      </c>
      <c r="Q173" s="168">
        <f t="shared" si="30"/>
        <v>0.67500000000000004</v>
      </c>
      <c r="R173" s="108">
        <f t="shared" si="31"/>
        <v>1.75</v>
      </c>
      <c r="S173" s="108">
        <f t="shared" si="32"/>
        <v>1.4749999999999999</v>
      </c>
      <c r="T173" s="108">
        <f t="shared" si="33"/>
        <v>1.8499999999999999</v>
      </c>
      <c r="U173" s="108">
        <f t="shared" si="34"/>
        <v>1.65</v>
      </c>
      <c r="V173" s="108">
        <f t="shared" si="35"/>
        <v>1.45</v>
      </c>
      <c r="W173" s="26">
        <f t="shared" si="37"/>
        <v>63.5</v>
      </c>
      <c r="X173" s="166">
        <f t="shared" si="36"/>
        <v>12.700000000000001</v>
      </c>
      <c r="Y173" s="128">
        <v>74</v>
      </c>
      <c r="Z173" s="112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3"/>
    </row>
    <row r="174" spans="1:44" s="111" customFormat="1" x14ac:dyDescent="0.3">
      <c r="A174" s="165">
        <v>168</v>
      </c>
      <c r="B174" s="121">
        <v>671368</v>
      </c>
      <c r="C174" s="122" t="s">
        <v>275</v>
      </c>
      <c r="D174" s="167">
        <v>6</v>
      </c>
      <c r="E174" s="167">
        <v>7</v>
      </c>
      <c r="F174" s="167">
        <v>6</v>
      </c>
      <c r="G174" s="167">
        <v>5</v>
      </c>
      <c r="H174" s="167">
        <v>6</v>
      </c>
      <c r="I174" s="167">
        <f t="shared" si="27"/>
        <v>30</v>
      </c>
      <c r="J174" s="167">
        <v>4</v>
      </c>
      <c r="K174" s="174">
        <v>2</v>
      </c>
      <c r="L174" s="174">
        <v>3</v>
      </c>
      <c r="M174" s="174">
        <v>2</v>
      </c>
      <c r="N174" s="174">
        <v>4</v>
      </c>
      <c r="O174" s="174">
        <v>3</v>
      </c>
      <c r="P174" s="168">
        <f t="shared" si="29"/>
        <v>14</v>
      </c>
      <c r="Q174" s="168">
        <f t="shared" si="30"/>
        <v>0.70000000000000007</v>
      </c>
      <c r="R174" s="108">
        <f t="shared" si="31"/>
        <v>0.99999999999999989</v>
      </c>
      <c r="S174" s="108">
        <f t="shared" si="32"/>
        <v>1.2000000000000002</v>
      </c>
      <c r="T174" s="108">
        <f t="shared" si="33"/>
        <v>0.99999999999999989</v>
      </c>
      <c r="U174" s="108">
        <f t="shared" si="34"/>
        <v>0.95</v>
      </c>
      <c r="V174" s="108">
        <f t="shared" si="35"/>
        <v>1.0499999999999998</v>
      </c>
      <c r="W174" s="26">
        <f t="shared" si="37"/>
        <v>44</v>
      </c>
      <c r="X174" s="166">
        <f t="shared" si="36"/>
        <v>8.8000000000000007</v>
      </c>
      <c r="Y174" s="128">
        <v>68</v>
      </c>
      <c r="Z174" s="112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3"/>
    </row>
    <row r="175" spans="1:44" s="111" customFormat="1" x14ac:dyDescent="0.3">
      <c r="A175" s="165">
        <v>169</v>
      </c>
      <c r="B175" s="137">
        <v>671369</v>
      </c>
      <c r="C175" s="138" t="s">
        <v>276</v>
      </c>
      <c r="D175" s="167">
        <v>14</v>
      </c>
      <c r="E175" s="167">
        <v>12</v>
      </c>
      <c r="F175" s="167">
        <v>11</v>
      </c>
      <c r="G175" s="167">
        <v>10</v>
      </c>
      <c r="H175" s="167">
        <v>9</v>
      </c>
      <c r="I175" s="167">
        <f t="shared" si="27"/>
        <v>56</v>
      </c>
      <c r="J175" s="167">
        <f t="shared" si="28"/>
        <v>8.4</v>
      </c>
      <c r="K175" s="174">
        <v>2</v>
      </c>
      <c r="L175" s="174">
        <v>1</v>
      </c>
      <c r="M175" s="174">
        <v>2</v>
      </c>
      <c r="N175" s="174">
        <v>2</v>
      </c>
      <c r="O175" s="174">
        <v>2</v>
      </c>
      <c r="P175" s="168">
        <f t="shared" si="29"/>
        <v>9</v>
      </c>
      <c r="Q175" s="168">
        <f t="shared" si="30"/>
        <v>0.45</v>
      </c>
      <c r="R175" s="108">
        <f t="shared" si="31"/>
        <v>2.2000000000000002</v>
      </c>
      <c r="S175" s="108">
        <f t="shared" si="32"/>
        <v>1.8499999999999999</v>
      </c>
      <c r="T175" s="108">
        <f t="shared" si="33"/>
        <v>1.75</v>
      </c>
      <c r="U175" s="108">
        <f t="shared" si="34"/>
        <v>1.6</v>
      </c>
      <c r="V175" s="108">
        <f t="shared" si="35"/>
        <v>1.45</v>
      </c>
      <c r="W175" s="26">
        <f t="shared" si="37"/>
        <v>65</v>
      </c>
      <c r="X175" s="166">
        <f t="shared" si="36"/>
        <v>13</v>
      </c>
      <c r="Y175" s="159">
        <v>74</v>
      </c>
      <c r="Z175" s="112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3"/>
    </row>
    <row r="176" spans="1:44" s="111" customFormat="1" x14ac:dyDescent="0.3">
      <c r="A176" s="165">
        <v>170</v>
      </c>
      <c r="B176" s="140">
        <v>671370</v>
      </c>
      <c r="C176" s="141" t="s">
        <v>277</v>
      </c>
      <c r="D176" s="167">
        <v>7</v>
      </c>
      <c r="E176" s="167">
        <v>6</v>
      </c>
      <c r="F176" s="167">
        <v>6</v>
      </c>
      <c r="G176" s="167">
        <v>6</v>
      </c>
      <c r="H176" s="167">
        <v>6</v>
      </c>
      <c r="I176" s="167">
        <f t="shared" si="27"/>
        <v>31</v>
      </c>
      <c r="J176" s="167">
        <f t="shared" si="28"/>
        <v>4.6499999999999995</v>
      </c>
      <c r="K176" s="174">
        <v>2</v>
      </c>
      <c r="L176" s="174">
        <v>2</v>
      </c>
      <c r="M176" s="174">
        <v>0</v>
      </c>
      <c r="N176" s="174">
        <v>1</v>
      </c>
      <c r="O176" s="174">
        <v>1</v>
      </c>
      <c r="P176" s="168">
        <f t="shared" si="29"/>
        <v>6</v>
      </c>
      <c r="Q176" s="168">
        <f t="shared" si="30"/>
        <v>0.30000000000000004</v>
      </c>
      <c r="R176" s="108">
        <f t="shared" si="31"/>
        <v>1.1500000000000001</v>
      </c>
      <c r="S176" s="108">
        <f t="shared" si="32"/>
        <v>0.99999999999999989</v>
      </c>
      <c r="T176" s="108">
        <f t="shared" si="33"/>
        <v>0.89999999999999991</v>
      </c>
      <c r="U176" s="108">
        <f t="shared" si="34"/>
        <v>0.95</v>
      </c>
      <c r="V176" s="108">
        <f t="shared" si="35"/>
        <v>0.95</v>
      </c>
      <c r="W176" s="26">
        <f t="shared" si="37"/>
        <v>37</v>
      </c>
      <c r="X176" s="166">
        <f t="shared" si="36"/>
        <v>7.4</v>
      </c>
      <c r="Y176" s="160">
        <v>52</v>
      </c>
      <c r="Z176" s="112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3"/>
    </row>
    <row r="177" spans="1:44" s="111" customFormat="1" x14ac:dyDescent="0.3">
      <c r="A177" s="165">
        <v>171</v>
      </c>
      <c r="B177" s="140">
        <v>671371</v>
      </c>
      <c r="C177" s="141" t="s">
        <v>278</v>
      </c>
      <c r="D177" s="167">
        <v>3</v>
      </c>
      <c r="E177" s="167">
        <v>2</v>
      </c>
      <c r="F177" s="167">
        <v>4</v>
      </c>
      <c r="G177" s="167">
        <v>3</v>
      </c>
      <c r="H177" s="167">
        <v>3</v>
      </c>
      <c r="I177" s="167">
        <f t="shared" si="27"/>
        <v>15</v>
      </c>
      <c r="J177" s="167">
        <f t="shared" si="28"/>
        <v>2.25</v>
      </c>
      <c r="K177" s="174">
        <v>2</v>
      </c>
      <c r="L177" s="174">
        <v>4</v>
      </c>
      <c r="M177" s="174">
        <v>3</v>
      </c>
      <c r="N177" s="174">
        <v>2.5</v>
      </c>
      <c r="O177" s="174">
        <v>2</v>
      </c>
      <c r="P177" s="168">
        <f t="shared" si="29"/>
        <v>13.5</v>
      </c>
      <c r="Q177" s="168">
        <f t="shared" si="30"/>
        <v>0.67500000000000004</v>
      </c>
      <c r="R177" s="108">
        <f t="shared" si="31"/>
        <v>0.54999999999999993</v>
      </c>
      <c r="S177" s="108">
        <f t="shared" si="32"/>
        <v>0.5</v>
      </c>
      <c r="T177" s="108">
        <f t="shared" si="33"/>
        <v>0.75</v>
      </c>
      <c r="U177" s="108">
        <f t="shared" si="34"/>
        <v>0.57499999999999996</v>
      </c>
      <c r="V177" s="108">
        <f t="shared" si="35"/>
        <v>0.54999999999999993</v>
      </c>
      <c r="W177" s="26">
        <f t="shared" si="37"/>
        <v>28.5</v>
      </c>
      <c r="X177" s="166">
        <f t="shared" si="36"/>
        <v>5.7</v>
      </c>
      <c r="Y177" s="160">
        <v>41</v>
      </c>
      <c r="Z177" s="112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3"/>
    </row>
    <row r="178" spans="1:44" s="111" customFormat="1" x14ac:dyDescent="0.3">
      <c r="A178" s="165">
        <v>172</v>
      </c>
      <c r="B178" s="140">
        <v>671372</v>
      </c>
      <c r="C178" s="141" t="s">
        <v>279</v>
      </c>
      <c r="D178" s="167">
        <v>2</v>
      </c>
      <c r="E178" s="167">
        <v>3</v>
      </c>
      <c r="F178" s="167">
        <v>2</v>
      </c>
      <c r="G178" s="167">
        <v>3</v>
      </c>
      <c r="H178" s="167">
        <v>2</v>
      </c>
      <c r="I178" s="167">
        <f t="shared" si="27"/>
        <v>12</v>
      </c>
      <c r="J178" s="167">
        <f t="shared" si="28"/>
        <v>1.7999999999999998</v>
      </c>
      <c r="K178" s="174">
        <v>4</v>
      </c>
      <c r="L178" s="174">
        <v>5</v>
      </c>
      <c r="M178" s="174">
        <v>4.2</v>
      </c>
      <c r="N178" s="174">
        <v>5</v>
      </c>
      <c r="O178" s="174">
        <v>4</v>
      </c>
      <c r="P178" s="168">
        <f t="shared" si="29"/>
        <v>22.2</v>
      </c>
      <c r="Q178" s="168">
        <f t="shared" si="30"/>
        <v>1.1100000000000001</v>
      </c>
      <c r="R178" s="108">
        <f t="shared" si="31"/>
        <v>0.5</v>
      </c>
      <c r="S178" s="108">
        <f t="shared" si="32"/>
        <v>0.7</v>
      </c>
      <c r="T178" s="108">
        <f t="shared" si="33"/>
        <v>0.51</v>
      </c>
      <c r="U178" s="108">
        <f t="shared" si="34"/>
        <v>0.7</v>
      </c>
      <c r="V178" s="108">
        <f t="shared" si="35"/>
        <v>0.5</v>
      </c>
      <c r="W178" s="26">
        <f t="shared" si="37"/>
        <v>34.200000000000003</v>
      </c>
      <c r="X178" s="166">
        <f t="shared" si="36"/>
        <v>6.8400000000000007</v>
      </c>
      <c r="Y178" s="160">
        <v>52</v>
      </c>
      <c r="Z178" s="112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3"/>
    </row>
    <row r="179" spans="1:44" s="111" customFormat="1" x14ac:dyDescent="0.3">
      <c r="A179" s="165">
        <v>173</v>
      </c>
      <c r="B179" s="140">
        <v>671373</v>
      </c>
      <c r="C179" s="141" t="s">
        <v>280</v>
      </c>
      <c r="D179" s="167">
        <v>5</v>
      </c>
      <c r="E179" s="167">
        <v>6</v>
      </c>
      <c r="F179" s="167">
        <v>5</v>
      </c>
      <c r="G179" s="167">
        <v>6</v>
      </c>
      <c r="H179" s="167">
        <v>5</v>
      </c>
      <c r="I179" s="167">
        <f t="shared" si="27"/>
        <v>27</v>
      </c>
      <c r="J179" s="167">
        <f t="shared" si="28"/>
        <v>4.05</v>
      </c>
      <c r="K179" s="174">
        <v>2</v>
      </c>
      <c r="L179" s="174">
        <v>2.5</v>
      </c>
      <c r="M179" s="174">
        <v>2</v>
      </c>
      <c r="N179" s="174">
        <v>3</v>
      </c>
      <c r="O179" s="174">
        <v>2.6</v>
      </c>
      <c r="P179" s="168">
        <f t="shared" si="29"/>
        <v>12.1</v>
      </c>
      <c r="Q179" s="168">
        <f t="shared" si="30"/>
        <v>0.60499999999999998</v>
      </c>
      <c r="R179" s="108">
        <f t="shared" si="31"/>
        <v>0.85</v>
      </c>
      <c r="S179" s="108">
        <f t="shared" si="32"/>
        <v>1.0249999999999999</v>
      </c>
      <c r="T179" s="108">
        <f t="shared" si="33"/>
        <v>0.85</v>
      </c>
      <c r="U179" s="108">
        <f t="shared" si="34"/>
        <v>1.0499999999999998</v>
      </c>
      <c r="V179" s="108">
        <f t="shared" si="35"/>
        <v>0.88</v>
      </c>
      <c r="W179" s="26">
        <f t="shared" si="37"/>
        <v>39.1</v>
      </c>
      <c r="X179" s="166">
        <f t="shared" si="36"/>
        <v>7.82</v>
      </c>
      <c r="Y179" s="160">
        <v>43</v>
      </c>
      <c r="Z179" s="112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3"/>
    </row>
    <row r="180" spans="1:44" s="111" customFormat="1" x14ac:dyDescent="0.3">
      <c r="A180" s="165">
        <v>174</v>
      </c>
      <c r="B180" s="140">
        <v>671374</v>
      </c>
      <c r="C180" s="141" t="s">
        <v>281</v>
      </c>
      <c r="D180" s="167">
        <v>2</v>
      </c>
      <c r="E180" s="167">
        <v>3</v>
      </c>
      <c r="F180" s="167">
        <v>2</v>
      </c>
      <c r="G180" s="167">
        <v>3</v>
      </c>
      <c r="H180" s="167">
        <v>2</v>
      </c>
      <c r="I180" s="167">
        <f t="shared" si="27"/>
        <v>12</v>
      </c>
      <c r="J180" s="167">
        <f t="shared" si="28"/>
        <v>1.7999999999999998</v>
      </c>
      <c r="K180" s="174">
        <v>5</v>
      </c>
      <c r="L180" s="174">
        <v>2.2000000000000002</v>
      </c>
      <c r="M180" s="174">
        <v>2</v>
      </c>
      <c r="N180" s="174">
        <v>1</v>
      </c>
      <c r="O180" s="174">
        <v>3</v>
      </c>
      <c r="P180" s="168">
        <f t="shared" si="29"/>
        <v>13.2</v>
      </c>
      <c r="Q180" s="168">
        <f t="shared" si="30"/>
        <v>0.66</v>
      </c>
      <c r="R180" s="108">
        <f t="shared" si="31"/>
        <v>0.55000000000000004</v>
      </c>
      <c r="S180" s="108">
        <f t="shared" si="32"/>
        <v>0.55999999999999994</v>
      </c>
      <c r="T180" s="108">
        <f t="shared" si="33"/>
        <v>0.4</v>
      </c>
      <c r="U180" s="108">
        <f t="shared" si="34"/>
        <v>0.49999999999999994</v>
      </c>
      <c r="V180" s="108">
        <f t="shared" si="35"/>
        <v>0.45</v>
      </c>
      <c r="W180" s="26">
        <f t="shared" si="37"/>
        <v>25.2</v>
      </c>
      <c r="X180" s="166">
        <f t="shared" si="36"/>
        <v>5.04</v>
      </c>
      <c r="Y180" s="160">
        <v>21</v>
      </c>
      <c r="Z180" s="112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3"/>
    </row>
    <row r="181" spans="1:44" s="111" customFormat="1" x14ac:dyDescent="0.3">
      <c r="A181" s="165">
        <v>175</v>
      </c>
      <c r="B181" s="140">
        <v>671375</v>
      </c>
      <c r="C181" s="141" t="s">
        <v>282</v>
      </c>
      <c r="D181" s="167">
        <v>2</v>
      </c>
      <c r="E181" s="167">
        <v>3</v>
      </c>
      <c r="F181" s="167">
        <v>3</v>
      </c>
      <c r="G181" s="167">
        <v>2</v>
      </c>
      <c r="H181" s="167">
        <v>3</v>
      </c>
      <c r="I181" s="167">
        <f t="shared" si="27"/>
        <v>13</v>
      </c>
      <c r="J181" s="167">
        <f t="shared" si="28"/>
        <v>1.95</v>
      </c>
      <c r="K181" s="174">
        <v>4</v>
      </c>
      <c r="L181" s="174">
        <v>4.2</v>
      </c>
      <c r="M181" s="174">
        <v>2.5</v>
      </c>
      <c r="N181" s="174">
        <v>2</v>
      </c>
      <c r="O181" s="174">
        <v>3</v>
      </c>
      <c r="P181" s="168">
        <f t="shared" si="29"/>
        <v>15.7</v>
      </c>
      <c r="Q181" s="168">
        <f t="shared" si="30"/>
        <v>0.78500000000000003</v>
      </c>
      <c r="R181" s="108">
        <f t="shared" si="31"/>
        <v>0.5</v>
      </c>
      <c r="S181" s="108">
        <f t="shared" si="32"/>
        <v>0.65999999999999992</v>
      </c>
      <c r="T181" s="108">
        <f t="shared" si="33"/>
        <v>0.57499999999999996</v>
      </c>
      <c r="U181" s="108">
        <f t="shared" si="34"/>
        <v>0.4</v>
      </c>
      <c r="V181" s="108">
        <f t="shared" si="35"/>
        <v>0.6</v>
      </c>
      <c r="W181" s="26">
        <f t="shared" si="37"/>
        <v>28.7</v>
      </c>
      <c r="X181" s="166">
        <f t="shared" si="36"/>
        <v>5.74</v>
      </c>
      <c r="Y181" s="160">
        <v>16</v>
      </c>
      <c r="Z181" s="112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3"/>
    </row>
    <row r="182" spans="1:44" s="111" customFormat="1" x14ac:dyDescent="0.3">
      <c r="A182" s="165">
        <v>176</v>
      </c>
      <c r="B182" s="140">
        <v>671376</v>
      </c>
      <c r="C182" s="141" t="s">
        <v>283</v>
      </c>
      <c r="D182" s="167">
        <v>10</v>
      </c>
      <c r="E182" s="167">
        <v>11</v>
      </c>
      <c r="F182" s="167">
        <v>12</v>
      </c>
      <c r="G182" s="167">
        <v>12</v>
      </c>
      <c r="H182" s="167">
        <v>12</v>
      </c>
      <c r="I182" s="167">
        <f t="shared" si="27"/>
        <v>57</v>
      </c>
      <c r="J182" s="167">
        <f t="shared" si="28"/>
        <v>8.5499999999999989</v>
      </c>
      <c r="K182" s="174"/>
      <c r="L182" s="174"/>
      <c r="M182" s="174"/>
      <c r="N182" s="174"/>
      <c r="O182" s="174"/>
      <c r="P182" s="168"/>
      <c r="Q182" s="168"/>
      <c r="R182" s="108">
        <f t="shared" si="31"/>
        <v>1.5</v>
      </c>
      <c r="S182" s="108">
        <f t="shared" si="32"/>
        <v>1.65</v>
      </c>
      <c r="T182" s="108">
        <f t="shared" si="33"/>
        <v>1.7999999999999998</v>
      </c>
      <c r="U182" s="108">
        <f t="shared" si="34"/>
        <v>1.7999999999999998</v>
      </c>
      <c r="V182" s="108">
        <f t="shared" si="35"/>
        <v>1.7999999999999998</v>
      </c>
      <c r="W182" s="26">
        <f t="shared" si="37"/>
        <v>57</v>
      </c>
      <c r="X182" s="166">
        <f t="shared" si="36"/>
        <v>11.4</v>
      </c>
      <c r="Y182" s="160">
        <v>51</v>
      </c>
      <c r="Z182" s="112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3"/>
    </row>
    <row r="183" spans="1:44" s="111" customFormat="1" x14ac:dyDescent="0.3">
      <c r="A183" s="165">
        <v>177</v>
      </c>
      <c r="B183" s="140">
        <v>671377</v>
      </c>
      <c r="C183" s="141" t="s">
        <v>284</v>
      </c>
      <c r="D183" s="167">
        <v>8</v>
      </c>
      <c r="E183" s="167">
        <v>9</v>
      </c>
      <c r="F183" s="167">
        <v>8</v>
      </c>
      <c r="G183" s="167">
        <v>9</v>
      </c>
      <c r="H183" s="167">
        <v>9</v>
      </c>
      <c r="I183" s="167">
        <f t="shared" si="27"/>
        <v>43</v>
      </c>
      <c r="J183" s="167">
        <f t="shared" si="28"/>
        <v>6.45</v>
      </c>
      <c r="K183" s="174">
        <v>3.2</v>
      </c>
      <c r="L183" s="174">
        <v>2</v>
      </c>
      <c r="M183" s="174">
        <v>2.5</v>
      </c>
      <c r="N183" s="174">
        <v>3</v>
      </c>
      <c r="O183" s="174">
        <v>2</v>
      </c>
      <c r="P183" s="168">
        <f t="shared" si="29"/>
        <v>12.7</v>
      </c>
      <c r="Q183" s="168">
        <f t="shared" si="30"/>
        <v>0.63500000000000001</v>
      </c>
      <c r="R183" s="108">
        <f t="shared" si="31"/>
        <v>1.3599999999999999</v>
      </c>
      <c r="S183" s="108">
        <f t="shared" si="32"/>
        <v>1.45</v>
      </c>
      <c r="T183" s="108">
        <f t="shared" si="33"/>
        <v>1.325</v>
      </c>
      <c r="U183" s="108">
        <f t="shared" si="34"/>
        <v>1.5</v>
      </c>
      <c r="V183" s="108">
        <f t="shared" si="35"/>
        <v>1.45</v>
      </c>
      <c r="W183" s="26">
        <f t="shared" si="37"/>
        <v>55.7</v>
      </c>
      <c r="X183" s="166">
        <f t="shared" si="36"/>
        <v>11.14</v>
      </c>
      <c r="Y183" s="160">
        <v>28</v>
      </c>
      <c r="Z183" s="112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3"/>
    </row>
    <row r="184" spans="1:44" s="111" customFormat="1" x14ac:dyDescent="0.3">
      <c r="A184" s="165">
        <v>178</v>
      </c>
      <c r="B184" s="140">
        <v>671378</v>
      </c>
      <c r="C184" s="141" t="s">
        <v>285</v>
      </c>
      <c r="D184" s="167"/>
      <c r="E184" s="167"/>
      <c r="F184" s="167"/>
      <c r="G184" s="167"/>
      <c r="H184" s="167"/>
      <c r="I184" s="167"/>
      <c r="J184" s="167"/>
      <c r="K184" s="174"/>
      <c r="L184" s="174"/>
      <c r="M184" s="174"/>
      <c r="N184" s="174"/>
      <c r="O184" s="174"/>
      <c r="P184" s="168"/>
      <c r="Q184" s="168"/>
      <c r="R184" s="108">
        <f t="shared" si="31"/>
        <v>0</v>
      </c>
      <c r="S184" s="108">
        <f t="shared" si="32"/>
        <v>0</v>
      </c>
      <c r="T184" s="108">
        <f t="shared" si="33"/>
        <v>0</v>
      </c>
      <c r="U184" s="108">
        <f t="shared" si="34"/>
        <v>0</v>
      </c>
      <c r="V184" s="108">
        <f t="shared" si="35"/>
        <v>0</v>
      </c>
      <c r="W184" s="26">
        <f t="shared" si="37"/>
        <v>0</v>
      </c>
      <c r="X184" s="166">
        <f t="shared" si="36"/>
        <v>0</v>
      </c>
      <c r="Y184" s="160" t="s">
        <v>105</v>
      </c>
      <c r="Z184" s="112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3"/>
    </row>
    <row r="185" spans="1:44" s="111" customFormat="1" x14ac:dyDescent="0.3">
      <c r="A185" s="165">
        <v>179</v>
      </c>
      <c r="B185" s="140">
        <v>671379</v>
      </c>
      <c r="C185" s="141" t="s">
        <v>286</v>
      </c>
      <c r="D185" s="167">
        <v>6</v>
      </c>
      <c r="E185" s="167">
        <v>5</v>
      </c>
      <c r="F185" s="167">
        <v>6</v>
      </c>
      <c r="G185" s="167">
        <v>5</v>
      </c>
      <c r="H185" s="167">
        <v>6</v>
      </c>
      <c r="I185" s="167">
        <f t="shared" si="27"/>
        <v>28</v>
      </c>
      <c r="J185" s="167">
        <f t="shared" si="28"/>
        <v>4.2</v>
      </c>
      <c r="K185" s="174">
        <v>3</v>
      </c>
      <c r="L185" s="174">
        <v>2.5</v>
      </c>
      <c r="M185" s="174">
        <v>4</v>
      </c>
      <c r="N185" s="174">
        <v>2</v>
      </c>
      <c r="O185" s="174">
        <v>3</v>
      </c>
      <c r="P185" s="168">
        <f t="shared" si="29"/>
        <v>14.5</v>
      </c>
      <c r="Q185" s="168">
        <f t="shared" si="30"/>
        <v>0.72500000000000009</v>
      </c>
      <c r="R185" s="108">
        <f t="shared" si="31"/>
        <v>1.0499999999999998</v>
      </c>
      <c r="S185" s="108">
        <f t="shared" si="32"/>
        <v>0.875</v>
      </c>
      <c r="T185" s="108">
        <f t="shared" si="33"/>
        <v>1.0999999999999999</v>
      </c>
      <c r="U185" s="108">
        <f t="shared" si="34"/>
        <v>0.85</v>
      </c>
      <c r="V185" s="108">
        <f t="shared" si="35"/>
        <v>1.0499999999999998</v>
      </c>
      <c r="W185" s="26">
        <f t="shared" si="37"/>
        <v>42.5</v>
      </c>
      <c r="X185" s="166">
        <f t="shared" si="36"/>
        <v>8.5</v>
      </c>
      <c r="Y185" s="160">
        <v>25</v>
      </c>
      <c r="Z185" s="112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3"/>
    </row>
    <row r="186" spans="1:44" s="111" customFormat="1" x14ac:dyDescent="0.3">
      <c r="A186" s="165">
        <v>180</v>
      </c>
      <c r="B186" s="140">
        <v>671380</v>
      </c>
      <c r="C186" s="141" t="s">
        <v>287</v>
      </c>
      <c r="D186" s="167">
        <v>5</v>
      </c>
      <c r="E186" s="167">
        <v>6</v>
      </c>
      <c r="F186" s="167">
        <v>5</v>
      </c>
      <c r="G186" s="167">
        <v>5</v>
      </c>
      <c r="H186" s="167">
        <v>5</v>
      </c>
      <c r="I186" s="167">
        <f t="shared" si="27"/>
        <v>26</v>
      </c>
      <c r="J186" s="167">
        <f t="shared" si="28"/>
        <v>3.9</v>
      </c>
      <c r="K186" s="174">
        <v>4</v>
      </c>
      <c r="L186" s="174">
        <v>4</v>
      </c>
      <c r="M186" s="174">
        <v>2.5</v>
      </c>
      <c r="N186" s="174">
        <v>3</v>
      </c>
      <c r="O186" s="174">
        <v>3.5</v>
      </c>
      <c r="P186" s="168">
        <f t="shared" si="29"/>
        <v>17</v>
      </c>
      <c r="Q186" s="168">
        <f t="shared" si="30"/>
        <v>0.85000000000000009</v>
      </c>
      <c r="R186" s="108">
        <f t="shared" si="31"/>
        <v>0.95</v>
      </c>
      <c r="S186" s="108">
        <f t="shared" si="32"/>
        <v>1.0999999999999999</v>
      </c>
      <c r="T186" s="108">
        <f t="shared" si="33"/>
        <v>0.875</v>
      </c>
      <c r="U186" s="108">
        <f t="shared" si="34"/>
        <v>0.9</v>
      </c>
      <c r="V186" s="108">
        <f t="shared" si="35"/>
        <v>0.92500000000000004</v>
      </c>
      <c r="W186" s="26">
        <f t="shared" si="37"/>
        <v>43</v>
      </c>
      <c r="X186" s="166">
        <f t="shared" si="36"/>
        <v>8.6</v>
      </c>
      <c r="Y186" s="160">
        <v>40</v>
      </c>
      <c r="Z186" s="112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3"/>
    </row>
    <row r="187" spans="1:44" s="111" customFormat="1" x14ac:dyDescent="0.3">
      <c r="A187" s="165">
        <v>181</v>
      </c>
      <c r="B187" s="140">
        <v>671381</v>
      </c>
      <c r="C187" s="141" t="s">
        <v>288</v>
      </c>
      <c r="D187" s="167">
        <v>11</v>
      </c>
      <c r="E187" s="167">
        <v>12</v>
      </c>
      <c r="F187" s="167">
        <v>11</v>
      </c>
      <c r="G187" s="167">
        <v>10</v>
      </c>
      <c r="H187" s="167">
        <v>9</v>
      </c>
      <c r="I187" s="167">
        <f t="shared" si="27"/>
        <v>53</v>
      </c>
      <c r="J187" s="167">
        <f t="shared" si="28"/>
        <v>7.9499999999999993</v>
      </c>
      <c r="K187" s="174">
        <v>1</v>
      </c>
      <c r="L187" s="174">
        <v>0</v>
      </c>
      <c r="M187" s="174">
        <v>1</v>
      </c>
      <c r="N187" s="174">
        <v>0</v>
      </c>
      <c r="O187" s="174">
        <v>2</v>
      </c>
      <c r="P187" s="168">
        <f t="shared" si="29"/>
        <v>4</v>
      </c>
      <c r="Q187" s="168">
        <f t="shared" si="30"/>
        <v>0.2</v>
      </c>
      <c r="R187" s="108">
        <f t="shared" si="31"/>
        <v>1.7</v>
      </c>
      <c r="S187" s="108">
        <f t="shared" si="32"/>
        <v>1.7999999999999998</v>
      </c>
      <c r="T187" s="108">
        <f t="shared" si="33"/>
        <v>1.7</v>
      </c>
      <c r="U187" s="108">
        <f t="shared" si="34"/>
        <v>1.5</v>
      </c>
      <c r="V187" s="108">
        <f t="shared" si="35"/>
        <v>1.45</v>
      </c>
      <c r="W187" s="26">
        <f t="shared" si="37"/>
        <v>57</v>
      </c>
      <c r="X187" s="166">
        <f t="shared" si="36"/>
        <v>11.4</v>
      </c>
      <c r="Y187" s="160">
        <v>64</v>
      </c>
      <c r="Z187" s="112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3"/>
    </row>
    <row r="188" spans="1:44" s="111" customFormat="1" x14ac:dyDescent="0.3">
      <c r="A188" s="165">
        <v>182</v>
      </c>
      <c r="B188" s="140">
        <v>671382</v>
      </c>
      <c r="C188" s="141" t="s">
        <v>289</v>
      </c>
      <c r="D188" s="167">
        <v>6</v>
      </c>
      <c r="E188" s="167">
        <v>7</v>
      </c>
      <c r="F188" s="167">
        <v>8</v>
      </c>
      <c r="G188" s="167">
        <v>7</v>
      </c>
      <c r="H188" s="167">
        <v>7</v>
      </c>
      <c r="I188" s="167">
        <f t="shared" si="27"/>
        <v>35</v>
      </c>
      <c r="J188" s="167">
        <f t="shared" si="28"/>
        <v>5.25</v>
      </c>
      <c r="K188" s="174">
        <v>4</v>
      </c>
      <c r="L188" s="174">
        <v>5</v>
      </c>
      <c r="M188" s="174">
        <v>4</v>
      </c>
      <c r="N188" s="174">
        <v>2.5</v>
      </c>
      <c r="O188" s="174">
        <v>3</v>
      </c>
      <c r="P188" s="168">
        <f t="shared" si="29"/>
        <v>18.5</v>
      </c>
      <c r="Q188" s="168">
        <f t="shared" si="30"/>
        <v>0.92500000000000004</v>
      </c>
      <c r="R188" s="108">
        <f t="shared" si="31"/>
        <v>1.0999999999999999</v>
      </c>
      <c r="S188" s="108">
        <f t="shared" si="32"/>
        <v>1.3</v>
      </c>
      <c r="T188" s="108">
        <f t="shared" si="33"/>
        <v>1.4</v>
      </c>
      <c r="U188" s="108">
        <f t="shared" si="34"/>
        <v>1.175</v>
      </c>
      <c r="V188" s="108">
        <f t="shared" si="35"/>
        <v>1.2000000000000002</v>
      </c>
      <c r="W188" s="26">
        <f t="shared" si="37"/>
        <v>53.5</v>
      </c>
      <c r="X188" s="166">
        <f t="shared" si="36"/>
        <v>10.700000000000001</v>
      </c>
      <c r="Y188" s="160">
        <v>58</v>
      </c>
      <c r="Z188" s="112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3"/>
    </row>
    <row r="189" spans="1:44" s="111" customFormat="1" x14ac:dyDescent="0.3">
      <c r="A189" s="165">
        <v>183</v>
      </c>
      <c r="B189" s="140">
        <v>671383</v>
      </c>
      <c r="C189" s="141" t="s">
        <v>290</v>
      </c>
      <c r="D189" s="167"/>
      <c r="E189" s="167"/>
      <c r="F189" s="167"/>
      <c r="G189" s="167"/>
      <c r="H189" s="167"/>
      <c r="I189" s="167">
        <f t="shared" si="27"/>
        <v>0</v>
      </c>
      <c r="J189" s="167">
        <f t="shared" si="28"/>
        <v>0</v>
      </c>
      <c r="K189" s="174"/>
      <c r="L189" s="174"/>
      <c r="M189" s="174"/>
      <c r="N189" s="174"/>
      <c r="O189" s="174"/>
      <c r="P189" s="168"/>
      <c r="Q189" s="168"/>
      <c r="R189" s="108">
        <f t="shared" si="31"/>
        <v>0</v>
      </c>
      <c r="S189" s="108">
        <f t="shared" si="32"/>
        <v>0</v>
      </c>
      <c r="T189" s="108">
        <f t="shared" si="33"/>
        <v>0</v>
      </c>
      <c r="U189" s="108">
        <f t="shared" si="34"/>
        <v>0</v>
      </c>
      <c r="V189" s="108">
        <f t="shared" si="35"/>
        <v>0</v>
      </c>
      <c r="W189" s="26">
        <f t="shared" si="37"/>
        <v>0</v>
      </c>
      <c r="X189" s="166">
        <f t="shared" si="36"/>
        <v>0</v>
      </c>
      <c r="Y189" s="160" t="s">
        <v>105</v>
      </c>
      <c r="Z189" s="112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3"/>
    </row>
    <row r="190" spans="1:44" s="111" customFormat="1" x14ac:dyDescent="0.3">
      <c r="A190" s="165">
        <v>184</v>
      </c>
      <c r="B190" s="140">
        <v>671384</v>
      </c>
      <c r="C190" s="141" t="s">
        <v>291</v>
      </c>
      <c r="D190" s="167">
        <v>5</v>
      </c>
      <c r="E190" s="167">
        <v>6</v>
      </c>
      <c r="F190" s="167">
        <v>7</v>
      </c>
      <c r="G190" s="167">
        <v>8</v>
      </c>
      <c r="H190" s="167">
        <v>7</v>
      </c>
      <c r="I190" s="167">
        <f t="shared" si="27"/>
        <v>33</v>
      </c>
      <c r="J190" s="167">
        <f t="shared" si="28"/>
        <v>4.95</v>
      </c>
      <c r="K190" s="174">
        <v>2</v>
      </c>
      <c r="L190" s="174">
        <v>2.2000000000000002</v>
      </c>
      <c r="M190" s="174">
        <v>3</v>
      </c>
      <c r="N190" s="174">
        <v>3</v>
      </c>
      <c r="O190" s="174">
        <v>2.2000000000000002</v>
      </c>
      <c r="P190" s="168">
        <f t="shared" si="29"/>
        <v>12.399999999999999</v>
      </c>
      <c r="Q190" s="168">
        <f t="shared" si="30"/>
        <v>0.62</v>
      </c>
      <c r="R190" s="108">
        <f t="shared" si="31"/>
        <v>0.85</v>
      </c>
      <c r="S190" s="108">
        <f t="shared" si="32"/>
        <v>1.01</v>
      </c>
      <c r="T190" s="108">
        <f t="shared" si="33"/>
        <v>1.2000000000000002</v>
      </c>
      <c r="U190" s="108">
        <f t="shared" si="34"/>
        <v>1.35</v>
      </c>
      <c r="V190" s="108">
        <f t="shared" si="35"/>
        <v>1.1600000000000001</v>
      </c>
      <c r="W190" s="26">
        <f t="shared" si="37"/>
        <v>45.4</v>
      </c>
      <c r="X190" s="166">
        <f t="shared" si="36"/>
        <v>9.08</v>
      </c>
      <c r="Y190" s="160">
        <v>76</v>
      </c>
      <c r="Z190" s="112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3"/>
    </row>
    <row r="191" spans="1:44" s="111" customFormat="1" x14ac:dyDescent="0.3">
      <c r="A191" s="165">
        <v>185</v>
      </c>
      <c r="B191" s="140">
        <v>671385</v>
      </c>
      <c r="C191" s="141" t="s">
        <v>292</v>
      </c>
      <c r="D191" s="167">
        <v>6</v>
      </c>
      <c r="E191" s="167">
        <v>5</v>
      </c>
      <c r="F191" s="167">
        <v>6</v>
      </c>
      <c r="G191" s="167">
        <v>5</v>
      </c>
      <c r="H191" s="167">
        <v>6</v>
      </c>
      <c r="I191" s="167">
        <f t="shared" si="27"/>
        <v>28</v>
      </c>
      <c r="J191" s="167">
        <f t="shared" si="28"/>
        <v>4.2</v>
      </c>
      <c r="K191" s="174"/>
      <c r="L191" s="174"/>
      <c r="M191" s="174"/>
      <c r="N191" s="174"/>
      <c r="O191" s="174"/>
      <c r="P191" s="168"/>
      <c r="Q191" s="168"/>
      <c r="R191" s="108">
        <f t="shared" si="31"/>
        <v>0.89999999999999991</v>
      </c>
      <c r="S191" s="108">
        <f t="shared" si="32"/>
        <v>0.75</v>
      </c>
      <c r="T191" s="108">
        <f t="shared" si="33"/>
        <v>0.89999999999999991</v>
      </c>
      <c r="U191" s="108">
        <f t="shared" si="34"/>
        <v>0.75</v>
      </c>
      <c r="V191" s="108">
        <f t="shared" si="35"/>
        <v>0.89999999999999991</v>
      </c>
      <c r="W191" s="26">
        <f t="shared" si="37"/>
        <v>28</v>
      </c>
      <c r="X191" s="166">
        <f t="shared" si="36"/>
        <v>5.6000000000000005</v>
      </c>
      <c r="Y191" s="160">
        <v>56</v>
      </c>
      <c r="Z191" s="112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3"/>
    </row>
    <row r="192" spans="1:44" s="111" customFormat="1" x14ac:dyDescent="0.3">
      <c r="A192" s="165">
        <v>186</v>
      </c>
      <c r="B192" s="140">
        <v>671386</v>
      </c>
      <c r="C192" s="141" t="s">
        <v>293</v>
      </c>
      <c r="D192" s="167">
        <v>3</v>
      </c>
      <c r="E192" s="167">
        <v>3</v>
      </c>
      <c r="F192" s="167">
        <v>3</v>
      </c>
      <c r="G192" s="167">
        <v>2</v>
      </c>
      <c r="H192" s="167">
        <v>3</v>
      </c>
      <c r="I192" s="167">
        <f t="shared" si="27"/>
        <v>14</v>
      </c>
      <c r="J192" s="167">
        <f t="shared" si="28"/>
        <v>2.1</v>
      </c>
      <c r="K192" s="174">
        <v>2.5</v>
      </c>
      <c r="L192" s="174">
        <v>3</v>
      </c>
      <c r="M192" s="174">
        <v>5</v>
      </c>
      <c r="N192" s="174">
        <v>4</v>
      </c>
      <c r="O192" s="174">
        <v>3</v>
      </c>
      <c r="P192" s="168">
        <f t="shared" si="29"/>
        <v>17.5</v>
      </c>
      <c r="Q192" s="168">
        <f t="shared" si="30"/>
        <v>0.875</v>
      </c>
      <c r="R192" s="108">
        <f t="shared" si="31"/>
        <v>0.57499999999999996</v>
      </c>
      <c r="S192" s="108">
        <f t="shared" si="32"/>
        <v>0.6</v>
      </c>
      <c r="T192" s="108">
        <f t="shared" si="33"/>
        <v>0.7</v>
      </c>
      <c r="U192" s="108">
        <f t="shared" si="34"/>
        <v>0.5</v>
      </c>
      <c r="V192" s="108">
        <f t="shared" si="35"/>
        <v>0.6</v>
      </c>
      <c r="W192" s="26">
        <f t="shared" si="37"/>
        <v>31.5</v>
      </c>
      <c r="X192" s="166">
        <f t="shared" si="36"/>
        <v>6.3000000000000007</v>
      </c>
      <c r="Y192" s="160">
        <v>26</v>
      </c>
      <c r="Z192" s="112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3"/>
    </row>
    <row r="193" spans="1:44" s="111" customFormat="1" x14ac:dyDescent="0.3">
      <c r="A193" s="165">
        <v>187</v>
      </c>
      <c r="B193" s="140">
        <v>671387</v>
      </c>
      <c r="C193" s="141" t="s">
        <v>294</v>
      </c>
      <c r="D193" s="167">
        <v>14</v>
      </c>
      <c r="E193" s="167">
        <v>15</v>
      </c>
      <c r="F193" s="167">
        <v>14</v>
      </c>
      <c r="G193" s="167">
        <v>14</v>
      </c>
      <c r="H193" s="167">
        <v>14</v>
      </c>
      <c r="I193" s="167">
        <f t="shared" si="27"/>
        <v>71</v>
      </c>
      <c r="J193" s="167">
        <f t="shared" si="28"/>
        <v>10.65</v>
      </c>
      <c r="K193" s="174">
        <v>3</v>
      </c>
      <c r="L193" s="174">
        <v>2.5</v>
      </c>
      <c r="M193" s="174">
        <v>2.2000000000000002</v>
      </c>
      <c r="N193" s="174">
        <v>3</v>
      </c>
      <c r="O193" s="174">
        <v>2</v>
      </c>
      <c r="P193" s="168">
        <f t="shared" si="29"/>
        <v>12.7</v>
      </c>
      <c r="Q193" s="168">
        <f t="shared" si="30"/>
        <v>0.63500000000000001</v>
      </c>
      <c r="R193" s="108">
        <f t="shared" si="31"/>
        <v>2.25</v>
      </c>
      <c r="S193" s="108">
        <f t="shared" si="32"/>
        <v>2.375</v>
      </c>
      <c r="T193" s="108">
        <f t="shared" si="33"/>
        <v>2.21</v>
      </c>
      <c r="U193" s="108">
        <f t="shared" si="34"/>
        <v>2.25</v>
      </c>
      <c r="V193" s="108">
        <f t="shared" si="35"/>
        <v>2.2000000000000002</v>
      </c>
      <c r="W193" s="26">
        <f t="shared" si="37"/>
        <v>83.7</v>
      </c>
      <c r="X193" s="166">
        <f t="shared" si="36"/>
        <v>16.740000000000002</v>
      </c>
      <c r="Y193" s="160">
        <v>69</v>
      </c>
      <c r="Z193" s="112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3"/>
    </row>
    <row r="194" spans="1:44" s="111" customFormat="1" x14ac:dyDescent="0.3">
      <c r="A194" s="165">
        <v>188</v>
      </c>
      <c r="B194" s="140">
        <v>671388</v>
      </c>
      <c r="C194" s="141" t="s">
        <v>295</v>
      </c>
      <c r="D194" s="167">
        <v>10</v>
      </c>
      <c r="E194" s="167">
        <v>9</v>
      </c>
      <c r="F194" s="167">
        <v>7</v>
      </c>
      <c r="G194" s="167">
        <v>7</v>
      </c>
      <c r="H194" s="167">
        <v>6</v>
      </c>
      <c r="I194" s="167">
        <f t="shared" si="27"/>
        <v>39</v>
      </c>
      <c r="J194" s="167">
        <f t="shared" si="28"/>
        <v>5.85</v>
      </c>
      <c r="K194" s="174">
        <v>4</v>
      </c>
      <c r="L194" s="174">
        <v>2.5</v>
      </c>
      <c r="M194" s="174">
        <v>4</v>
      </c>
      <c r="N194" s="174">
        <v>3.5</v>
      </c>
      <c r="O194" s="174">
        <v>2.5</v>
      </c>
      <c r="P194" s="168">
        <f t="shared" si="29"/>
        <v>16.5</v>
      </c>
      <c r="Q194" s="168">
        <f t="shared" si="30"/>
        <v>0.82500000000000007</v>
      </c>
      <c r="R194" s="108">
        <f t="shared" si="31"/>
        <v>1.7</v>
      </c>
      <c r="S194" s="108">
        <f t="shared" si="32"/>
        <v>1.4749999999999999</v>
      </c>
      <c r="T194" s="108">
        <f t="shared" si="33"/>
        <v>1.25</v>
      </c>
      <c r="U194" s="108">
        <f t="shared" si="34"/>
        <v>1.2250000000000001</v>
      </c>
      <c r="V194" s="108">
        <f t="shared" si="35"/>
        <v>1.0249999999999999</v>
      </c>
      <c r="W194" s="26">
        <f t="shared" si="37"/>
        <v>55.5</v>
      </c>
      <c r="X194" s="166">
        <f t="shared" si="36"/>
        <v>11.100000000000001</v>
      </c>
      <c r="Y194" s="160">
        <v>42</v>
      </c>
      <c r="Z194" s="112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3"/>
    </row>
    <row r="195" spans="1:44" s="111" customFormat="1" x14ac:dyDescent="0.3">
      <c r="A195" s="165">
        <v>189</v>
      </c>
      <c r="B195" s="140">
        <v>671389</v>
      </c>
      <c r="C195" s="141" t="s">
        <v>296</v>
      </c>
      <c r="D195" s="167">
        <v>11</v>
      </c>
      <c r="E195" s="167">
        <v>12</v>
      </c>
      <c r="F195" s="167">
        <v>11</v>
      </c>
      <c r="G195" s="167">
        <v>11</v>
      </c>
      <c r="H195" s="167">
        <v>11</v>
      </c>
      <c r="I195" s="167">
        <f t="shared" si="27"/>
        <v>56</v>
      </c>
      <c r="J195" s="167">
        <f t="shared" si="28"/>
        <v>8.4</v>
      </c>
      <c r="K195" s="174">
        <v>0</v>
      </c>
      <c r="L195" s="174">
        <v>1</v>
      </c>
      <c r="M195" s="174">
        <v>2</v>
      </c>
      <c r="N195" s="174">
        <v>1</v>
      </c>
      <c r="O195" s="174">
        <v>2.5</v>
      </c>
      <c r="P195" s="168">
        <f t="shared" si="29"/>
        <v>6.5</v>
      </c>
      <c r="Q195" s="168">
        <f t="shared" si="30"/>
        <v>0.32500000000000001</v>
      </c>
      <c r="R195" s="108">
        <f t="shared" si="31"/>
        <v>1.65</v>
      </c>
      <c r="S195" s="108">
        <f t="shared" si="32"/>
        <v>1.8499999999999999</v>
      </c>
      <c r="T195" s="108">
        <f t="shared" si="33"/>
        <v>1.75</v>
      </c>
      <c r="U195" s="108">
        <f t="shared" si="34"/>
        <v>1.7</v>
      </c>
      <c r="V195" s="108">
        <f t="shared" si="35"/>
        <v>1.7749999999999999</v>
      </c>
      <c r="W195" s="26">
        <f t="shared" si="37"/>
        <v>62.5</v>
      </c>
      <c r="X195" s="166">
        <f t="shared" si="36"/>
        <v>12.5</v>
      </c>
      <c r="Y195" s="160">
        <v>36</v>
      </c>
      <c r="Z195" s="112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3"/>
    </row>
    <row r="196" spans="1:44" s="111" customFormat="1" x14ac:dyDescent="0.3">
      <c r="A196" s="165">
        <v>190</v>
      </c>
      <c r="B196" s="140">
        <v>671390</v>
      </c>
      <c r="C196" s="141" t="s">
        <v>297</v>
      </c>
      <c r="D196" s="167">
        <v>2</v>
      </c>
      <c r="E196" s="167">
        <v>3</v>
      </c>
      <c r="F196" s="167">
        <v>2</v>
      </c>
      <c r="G196" s="167">
        <v>3</v>
      </c>
      <c r="H196" s="167">
        <v>2</v>
      </c>
      <c r="I196" s="167">
        <f t="shared" si="27"/>
        <v>12</v>
      </c>
      <c r="J196" s="167">
        <f t="shared" si="28"/>
        <v>1.7999999999999998</v>
      </c>
      <c r="K196" s="174">
        <v>2.5</v>
      </c>
      <c r="L196" s="174">
        <v>3</v>
      </c>
      <c r="M196" s="174">
        <v>2</v>
      </c>
      <c r="N196" s="174">
        <v>2</v>
      </c>
      <c r="O196" s="174">
        <v>2.5</v>
      </c>
      <c r="P196" s="168">
        <f t="shared" si="29"/>
        <v>12</v>
      </c>
      <c r="Q196" s="168">
        <f t="shared" si="30"/>
        <v>0.60000000000000009</v>
      </c>
      <c r="R196" s="108">
        <f t="shared" si="31"/>
        <v>0.42499999999999999</v>
      </c>
      <c r="S196" s="108">
        <f t="shared" si="32"/>
        <v>0.6</v>
      </c>
      <c r="T196" s="108">
        <f t="shared" si="33"/>
        <v>0.4</v>
      </c>
      <c r="U196" s="108">
        <f t="shared" si="34"/>
        <v>0.54999999999999993</v>
      </c>
      <c r="V196" s="108">
        <f t="shared" si="35"/>
        <v>0.42499999999999999</v>
      </c>
      <c r="W196" s="26">
        <f t="shared" si="37"/>
        <v>24</v>
      </c>
      <c r="X196" s="166">
        <f t="shared" si="36"/>
        <v>4.8000000000000007</v>
      </c>
      <c r="Y196" s="160">
        <v>41</v>
      </c>
      <c r="Z196" s="112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3"/>
    </row>
    <row r="197" spans="1:44" s="111" customFormat="1" x14ac:dyDescent="0.3">
      <c r="A197" s="165">
        <v>191</v>
      </c>
      <c r="B197" s="140">
        <v>671391</v>
      </c>
      <c r="C197" s="141" t="s">
        <v>298</v>
      </c>
      <c r="D197" s="167">
        <v>8</v>
      </c>
      <c r="E197" s="167">
        <v>7</v>
      </c>
      <c r="F197" s="167">
        <v>8</v>
      </c>
      <c r="G197" s="167">
        <v>7</v>
      </c>
      <c r="H197" s="167">
        <v>8</v>
      </c>
      <c r="I197" s="167">
        <f t="shared" si="27"/>
        <v>38</v>
      </c>
      <c r="J197" s="167">
        <f t="shared" si="28"/>
        <v>5.7</v>
      </c>
      <c r="K197" s="174">
        <v>2</v>
      </c>
      <c r="L197" s="174">
        <v>3</v>
      </c>
      <c r="M197" s="174">
        <v>2.5</v>
      </c>
      <c r="N197" s="174">
        <v>4</v>
      </c>
      <c r="O197" s="174">
        <v>3</v>
      </c>
      <c r="P197" s="168">
        <f t="shared" si="29"/>
        <v>14.5</v>
      </c>
      <c r="Q197" s="168">
        <f t="shared" si="30"/>
        <v>0.72500000000000009</v>
      </c>
      <c r="R197" s="108">
        <f t="shared" si="31"/>
        <v>1.3</v>
      </c>
      <c r="S197" s="108">
        <f t="shared" si="32"/>
        <v>1.2000000000000002</v>
      </c>
      <c r="T197" s="108">
        <f t="shared" si="33"/>
        <v>1.325</v>
      </c>
      <c r="U197" s="108">
        <f t="shared" si="34"/>
        <v>1.25</v>
      </c>
      <c r="V197" s="108">
        <f t="shared" si="35"/>
        <v>1.35</v>
      </c>
      <c r="W197" s="26">
        <f t="shared" si="37"/>
        <v>52.5</v>
      </c>
      <c r="X197" s="166">
        <f t="shared" si="36"/>
        <v>10.5</v>
      </c>
      <c r="Y197" s="160">
        <v>62</v>
      </c>
      <c r="Z197" s="112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3"/>
    </row>
    <row r="198" spans="1:44" s="111" customFormat="1" x14ac:dyDescent="0.3">
      <c r="A198" s="165">
        <v>192</v>
      </c>
      <c r="B198" s="140">
        <v>671392</v>
      </c>
      <c r="C198" s="141" t="s">
        <v>299</v>
      </c>
      <c r="D198" s="167">
        <v>5</v>
      </c>
      <c r="E198" s="167">
        <v>6</v>
      </c>
      <c r="F198" s="167">
        <v>5</v>
      </c>
      <c r="G198" s="167">
        <v>6</v>
      </c>
      <c r="H198" s="167">
        <v>5</v>
      </c>
      <c r="I198" s="167">
        <f t="shared" si="27"/>
        <v>27</v>
      </c>
      <c r="J198" s="167">
        <f t="shared" si="28"/>
        <v>4.05</v>
      </c>
      <c r="K198" s="174">
        <v>4</v>
      </c>
      <c r="L198" s="174">
        <v>4.2</v>
      </c>
      <c r="M198" s="174">
        <v>3.5</v>
      </c>
      <c r="N198" s="174">
        <v>4</v>
      </c>
      <c r="O198" s="174">
        <v>3</v>
      </c>
      <c r="P198" s="168">
        <f t="shared" si="29"/>
        <v>18.7</v>
      </c>
      <c r="Q198" s="168">
        <f t="shared" si="30"/>
        <v>0.93500000000000005</v>
      </c>
      <c r="R198" s="108">
        <f t="shared" si="31"/>
        <v>0.95</v>
      </c>
      <c r="S198" s="108">
        <f t="shared" si="32"/>
        <v>1.1099999999999999</v>
      </c>
      <c r="T198" s="108">
        <f t="shared" si="33"/>
        <v>0.92500000000000004</v>
      </c>
      <c r="U198" s="108">
        <f t="shared" si="34"/>
        <v>1.0999999999999999</v>
      </c>
      <c r="V198" s="108">
        <f t="shared" si="35"/>
        <v>0.9</v>
      </c>
      <c r="W198" s="26">
        <f t="shared" si="37"/>
        <v>45.7</v>
      </c>
      <c r="X198" s="166">
        <f t="shared" si="36"/>
        <v>9.14</v>
      </c>
      <c r="Y198" s="160">
        <v>64</v>
      </c>
      <c r="Z198" s="112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3"/>
    </row>
    <row r="199" spans="1:44" s="111" customFormat="1" x14ac:dyDescent="0.3">
      <c r="A199" s="165">
        <v>193</v>
      </c>
      <c r="B199" s="140">
        <v>671393</v>
      </c>
      <c r="C199" s="141" t="s">
        <v>300</v>
      </c>
      <c r="D199" s="167">
        <v>4</v>
      </c>
      <c r="E199" s="167">
        <v>3</v>
      </c>
      <c r="F199" s="167">
        <v>4</v>
      </c>
      <c r="G199" s="167">
        <v>3</v>
      </c>
      <c r="H199" s="167">
        <v>4</v>
      </c>
      <c r="I199" s="167">
        <f t="shared" si="27"/>
        <v>18</v>
      </c>
      <c r="J199" s="167">
        <f t="shared" si="28"/>
        <v>2.6999999999999997</v>
      </c>
      <c r="K199" s="174">
        <v>2</v>
      </c>
      <c r="L199" s="174">
        <v>2.5</v>
      </c>
      <c r="M199" s="174">
        <v>3</v>
      </c>
      <c r="N199" s="174">
        <v>2</v>
      </c>
      <c r="O199" s="174">
        <v>4</v>
      </c>
      <c r="P199" s="168">
        <f t="shared" si="29"/>
        <v>13.5</v>
      </c>
      <c r="Q199" s="168">
        <f t="shared" si="30"/>
        <v>0.67500000000000004</v>
      </c>
      <c r="R199" s="108">
        <f t="shared" si="31"/>
        <v>0.7</v>
      </c>
      <c r="S199" s="108">
        <f t="shared" si="32"/>
        <v>0.57499999999999996</v>
      </c>
      <c r="T199" s="108">
        <f t="shared" si="33"/>
        <v>0.75</v>
      </c>
      <c r="U199" s="108">
        <f t="shared" si="34"/>
        <v>0.54999999999999993</v>
      </c>
      <c r="V199" s="108">
        <f t="shared" si="35"/>
        <v>0.8</v>
      </c>
      <c r="W199" s="26">
        <f t="shared" si="37"/>
        <v>31.5</v>
      </c>
      <c r="X199" s="166">
        <f t="shared" si="36"/>
        <v>6.3000000000000007</v>
      </c>
      <c r="Y199" s="160">
        <v>33</v>
      </c>
      <c r="Z199" s="112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3"/>
    </row>
    <row r="200" spans="1:44" s="111" customFormat="1" x14ac:dyDescent="0.3">
      <c r="A200" s="165">
        <v>194</v>
      </c>
      <c r="B200" s="140">
        <v>671394</v>
      </c>
      <c r="C200" s="141" t="s">
        <v>301</v>
      </c>
      <c r="D200" s="167">
        <v>2</v>
      </c>
      <c r="E200" s="167">
        <v>3</v>
      </c>
      <c r="F200" s="167">
        <v>2</v>
      </c>
      <c r="G200" s="167">
        <v>3</v>
      </c>
      <c r="H200" s="167">
        <v>4</v>
      </c>
      <c r="I200" s="167">
        <f t="shared" ref="I200:I263" si="38">SUM(D200:H200)</f>
        <v>14</v>
      </c>
      <c r="J200" s="167">
        <f t="shared" ref="J200:J263" si="39">I200*0.15</f>
        <v>2.1</v>
      </c>
      <c r="K200" s="174">
        <v>3.5</v>
      </c>
      <c r="L200" s="174">
        <v>2</v>
      </c>
      <c r="M200" s="174">
        <v>4</v>
      </c>
      <c r="N200" s="174">
        <v>3.5</v>
      </c>
      <c r="O200" s="174">
        <v>3</v>
      </c>
      <c r="P200" s="168">
        <f t="shared" ref="P200:P263" si="40">SUM(K200:O200)</f>
        <v>16</v>
      </c>
      <c r="Q200" s="168">
        <f t="shared" ref="Q200:Q263" si="41">P200*0.05</f>
        <v>0.8</v>
      </c>
      <c r="R200" s="108">
        <f t="shared" ref="R200:R263" si="42">D200*0.15+K200*0.05</f>
        <v>0.47499999999999998</v>
      </c>
      <c r="S200" s="108">
        <f t="shared" ref="S200:S263" si="43">E200*0.15+L200*0.05</f>
        <v>0.54999999999999993</v>
      </c>
      <c r="T200" s="108">
        <f t="shared" ref="T200:T263" si="44">F200*0.15+M200*0.05</f>
        <v>0.5</v>
      </c>
      <c r="U200" s="108">
        <f t="shared" ref="U200:U263" si="45">G200*0.15+N200*0.05</f>
        <v>0.625</v>
      </c>
      <c r="V200" s="108">
        <f t="shared" ref="V200:V263" si="46">H200*0.15+O200*0.05</f>
        <v>0.75</v>
      </c>
      <c r="W200" s="26">
        <f t="shared" si="37"/>
        <v>30</v>
      </c>
      <c r="X200" s="166">
        <f t="shared" ref="X200:X263" si="47">W200*0.2</f>
        <v>6</v>
      </c>
      <c r="Y200" s="160">
        <v>27</v>
      </c>
      <c r="Z200" s="112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3"/>
    </row>
    <row r="201" spans="1:44" s="111" customFormat="1" x14ac:dyDescent="0.3">
      <c r="A201" s="165">
        <v>195</v>
      </c>
      <c r="B201" s="140">
        <v>671395</v>
      </c>
      <c r="C201" s="141" t="s">
        <v>302</v>
      </c>
      <c r="D201" s="167">
        <v>7</v>
      </c>
      <c r="E201" s="167">
        <v>8</v>
      </c>
      <c r="F201" s="167">
        <v>7</v>
      </c>
      <c r="G201" s="167">
        <v>8</v>
      </c>
      <c r="H201" s="167">
        <v>7</v>
      </c>
      <c r="I201" s="167">
        <f t="shared" si="38"/>
        <v>37</v>
      </c>
      <c r="J201" s="167">
        <f t="shared" si="39"/>
        <v>5.55</v>
      </c>
      <c r="K201" s="174">
        <v>3</v>
      </c>
      <c r="L201" s="174">
        <v>2</v>
      </c>
      <c r="M201" s="174">
        <v>3</v>
      </c>
      <c r="N201" s="174">
        <v>2.5</v>
      </c>
      <c r="O201" s="174">
        <v>3</v>
      </c>
      <c r="P201" s="168">
        <f t="shared" si="40"/>
        <v>13.5</v>
      </c>
      <c r="Q201" s="168">
        <f t="shared" si="41"/>
        <v>0.67500000000000004</v>
      </c>
      <c r="R201" s="108">
        <f t="shared" si="42"/>
        <v>1.2000000000000002</v>
      </c>
      <c r="S201" s="108">
        <f t="shared" si="43"/>
        <v>1.3</v>
      </c>
      <c r="T201" s="108">
        <f t="shared" si="44"/>
        <v>1.2000000000000002</v>
      </c>
      <c r="U201" s="108">
        <f t="shared" si="45"/>
        <v>1.325</v>
      </c>
      <c r="V201" s="108">
        <f t="shared" si="46"/>
        <v>1.2000000000000002</v>
      </c>
      <c r="W201" s="26">
        <f t="shared" si="37"/>
        <v>50.5</v>
      </c>
      <c r="X201" s="166">
        <f t="shared" si="47"/>
        <v>10.100000000000001</v>
      </c>
      <c r="Y201" s="160">
        <v>79</v>
      </c>
      <c r="Z201" s="112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3"/>
    </row>
    <row r="202" spans="1:44" s="111" customFormat="1" x14ac:dyDescent="0.3">
      <c r="A202" s="165">
        <v>196</v>
      </c>
      <c r="B202" s="140">
        <v>671396</v>
      </c>
      <c r="C202" s="141" t="s">
        <v>303</v>
      </c>
      <c r="D202" s="167">
        <v>7</v>
      </c>
      <c r="E202" s="167">
        <v>6</v>
      </c>
      <c r="F202" s="167">
        <v>7</v>
      </c>
      <c r="G202" s="167">
        <v>7</v>
      </c>
      <c r="H202" s="167">
        <v>6</v>
      </c>
      <c r="I202" s="167">
        <f t="shared" si="38"/>
        <v>33</v>
      </c>
      <c r="J202" s="167">
        <f t="shared" si="39"/>
        <v>4.95</v>
      </c>
      <c r="K202" s="174">
        <v>6</v>
      </c>
      <c r="L202" s="174">
        <v>4</v>
      </c>
      <c r="M202" s="174">
        <v>2.5</v>
      </c>
      <c r="N202" s="174">
        <v>3</v>
      </c>
      <c r="O202" s="174">
        <v>4</v>
      </c>
      <c r="P202" s="168">
        <f t="shared" si="40"/>
        <v>19.5</v>
      </c>
      <c r="Q202" s="168">
        <f t="shared" si="41"/>
        <v>0.97500000000000009</v>
      </c>
      <c r="R202" s="108">
        <f t="shared" si="42"/>
        <v>1.35</v>
      </c>
      <c r="S202" s="108">
        <f t="shared" si="43"/>
        <v>1.0999999999999999</v>
      </c>
      <c r="T202" s="108">
        <f t="shared" si="44"/>
        <v>1.175</v>
      </c>
      <c r="U202" s="108">
        <f t="shared" si="45"/>
        <v>1.2000000000000002</v>
      </c>
      <c r="V202" s="108">
        <f t="shared" si="46"/>
        <v>1.0999999999999999</v>
      </c>
      <c r="W202" s="26">
        <f t="shared" si="37"/>
        <v>52.5</v>
      </c>
      <c r="X202" s="166">
        <f t="shared" si="47"/>
        <v>10.5</v>
      </c>
      <c r="Y202" s="160">
        <v>78</v>
      </c>
      <c r="Z202" s="112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3"/>
    </row>
    <row r="203" spans="1:44" s="111" customFormat="1" x14ac:dyDescent="0.3">
      <c r="A203" s="165">
        <v>197</v>
      </c>
      <c r="B203" s="140">
        <v>671397</v>
      </c>
      <c r="C203" s="141" t="s">
        <v>304</v>
      </c>
      <c r="D203" s="167">
        <v>2</v>
      </c>
      <c r="E203" s="167">
        <v>3</v>
      </c>
      <c r="F203" s="167">
        <v>2</v>
      </c>
      <c r="G203" s="167">
        <v>2</v>
      </c>
      <c r="H203" s="167">
        <v>2</v>
      </c>
      <c r="I203" s="167">
        <f t="shared" si="38"/>
        <v>11</v>
      </c>
      <c r="J203" s="167">
        <f t="shared" si="39"/>
        <v>1.65</v>
      </c>
      <c r="K203" s="174">
        <v>4</v>
      </c>
      <c r="L203" s="174">
        <v>4.2</v>
      </c>
      <c r="M203" s="174">
        <v>3</v>
      </c>
      <c r="N203" s="174">
        <v>3.2</v>
      </c>
      <c r="O203" s="174">
        <v>4</v>
      </c>
      <c r="P203" s="168">
        <f t="shared" si="40"/>
        <v>18.399999999999999</v>
      </c>
      <c r="Q203" s="168">
        <f t="shared" si="41"/>
        <v>0.91999999999999993</v>
      </c>
      <c r="R203" s="108">
        <f t="shared" si="42"/>
        <v>0.5</v>
      </c>
      <c r="S203" s="108">
        <f t="shared" si="43"/>
        <v>0.65999999999999992</v>
      </c>
      <c r="T203" s="108">
        <f t="shared" si="44"/>
        <v>0.45</v>
      </c>
      <c r="U203" s="108">
        <f t="shared" si="45"/>
        <v>0.46</v>
      </c>
      <c r="V203" s="108">
        <f t="shared" si="46"/>
        <v>0.5</v>
      </c>
      <c r="W203" s="26">
        <f t="shared" si="37"/>
        <v>29.4</v>
      </c>
      <c r="X203" s="166">
        <f t="shared" si="47"/>
        <v>5.88</v>
      </c>
      <c r="Y203" s="160">
        <v>26</v>
      </c>
      <c r="Z203" s="112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3"/>
    </row>
    <row r="204" spans="1:44" s="111" customFormat="1" x14ac:dyDescent="0.3">
      <c r="A204" s="165">
        <v>198</v>
      </c>
      <c r="B204" s="140">
        <v>671398</v>
      </c>
      <c r="C204" s="141" t="s">
        <v>305</v>
      </c>
      <c r="D204" s="167">
        <v>1</v>
      </c>
      <c r="E204" s="167">
        <v>2</v>
      </c>
      <c r="F204" s="172">
        <v>1</v>
      </c>
      <c r="G204" s="167">
        <v>2</v>
      </c>
      <c r="H204" s="167">
        <v>3</v>
      </c>
      <c r="I204" s="167">
        <f t="shared" si="38"/>
        <v>9</v>
      </c>
      <c r="J204" s="167">
        <f t="shared" si="39"/>
        <v>1.3499999999999999</v>
      </c>
      <c r="K204" s="174">
        <v>2</v>
      </c>
      <c r="L204" s="174">
        <v>3</v>
      </c>
      <c r="M204" s="174">
        <v>2</v>
      </c>
      <c r="N204" s="174">
        <v>3</v>
      </c>
      <c r="O204" s="174">
        <v>3</v>
      </c>
      <c r="P204" s="168">
        <f t="shared" si="40"/>
        <v>13</v>
      </c>
      <c r="Q204" s="168">
        <f t="shared" si="41"/>
        <v>0.65</v>
      </c>
      <c r="R204" s="108">
        <f t="shared" si="42"/>
        <v>0.25</v>
      </c>
      <c r="S204" s="108">
        <f t="shared" si="43"/>
        <v>0.45</v>
      </c>
      <c r="T204" s="108">
        <f t="shared" si="44"/>
        <v>0.25</v>
      </c>
      <c r="U204" s="108">
        <f t="shared" si="45"/>
        <v>0.45</v>
      </c>
      <c r="V204" s="108">
        <f t="shared" si="46"/>
        <v>0.6</v>
      </c>
      <c r="W204" s="26">
        <f t="shared" si="37"/>
        <v>22</v>
      </c>
      <c r="X204" s="166">
        <f t="shared" si="47"/>
        <v>4.4000000000000004</v>
      </c>
      <c r="Y204" s="160">
        <v>29</v>
      </c>
      <c r="Z204" s="112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3"/>
    </row>
    <row r="205" spans="1:44" s="111" customFormat="1" x14ac:dyDescent="0.3">
      <c r="A205" s="165">
        <v>199</v>
      </c>
      <c r="B205" s="140">
        <v>671399</v>
      </c>
      <c r="C205" s="141" t="s">
        <v>306</v>
      </c>
      <c r="D205" s="167">
        <v>5</v>
      </c>
      <c r="E205" s="167">
        <v>4</v>
      </c>
      <c r="F205" s="167">
        <v>4</v>
      </c>
      <c r="G205" s="167">
        <v>5</v>
      </c>
      <c r="H205" s="167">
        <v>4</v>
      </c>
      <c r="I205" s="167">
        <f t="shared" si="38"/>
        <v>22</v>
      </c>
      <c r="J205" s="167">
        <f t="shared" si="39"/>
        <v>3.3</v>
      </c>
      <c r="K205" s="174">
        <v>3.2</v>
      </c>
      <c r="L205" s="174">
        <v>4</v>
      </c>
      <c r="M205" s="174">
        <v>4.2</v>
      </c>
      <c r="N205" s="174">
        <v>2.5</v>
      </c>
      <c r="O205" s="174">
        <v>3</v>
      </c>
      <c r="P205" s="168">
        <f t="shared" si="40"/>
        <v>16.899999999999999</v>
      </c>
      <c r="Q205" s="168">
        <f t="shared" si="41"/>
        <v>0.84499999999999997</v>
      </c>
      <c r="R205" s="108">
        <f t="shared" si="42"/>
        <v>0.91</v>
      </c>
      <c r="S205" s="108">
        <f t="shared" si="43"/>
        <v>0.8</v>
      </c>
      <c r="T205" s="108">
        <f t="shared" si="44"/>
        <v>0.81</v>
      </c>
      <c r="U205" s="108">
        <f t="shared" si="45"/>
        <v>0.875</v>
      </c>
      <c r="V205" s="108">
        <f t="shared" si="46"/>
        <v>0.75</v>
      </c>
      <c r="W205" s="26">
        <f t="shared" si="37"/>
        <v>38.9</v>
      </c>
      <c r="X205" s="166">
        <f t="shared" si="47"/>
        <v>7.78</v>
      </c>
      <c r="Y205" s="160">
        <v>57</v>
      </c>
      <c r="Z205" s="112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3"/>
    </row>
    <row r="206" spans="1:44" s="111" customFormat="1" x14ac:dyDescent="0.3">
      <c r="A206" s="165">
        <v>200</v>
      </c>
      <c r="B206" s="140">
        <v>671400</v>
      </c>
      <c r="C206" s="141" t="s">
        <v>307</v>
      </c>
      <c r="D206" s="167">
        <v>5</v>
      </c>
      <c r="E206" s="167">
        <v>6</v>
      </c>
      <c r="F206" s="167">
        <v>5</v>
      </c>
      <c r="G206" s="167">
        <v>5</v>
      </c>
      <c r="H206" s="167">
        <v>6</v>
      </c>
      <c r="I206" s="167">
        <f t="shared" si="38"/>
        <v>27</v>
      </c>
      <c r="J206" s="167">
        <f t="shared" si="39"/>
        <v>4.05</v>
      </c>
      <c r="K206" s="174">
        <v>4</v>
      </c>
      <c r="L206" s="174">
        <v>5</v>
      </c>
      <c r="M206" s="174">
        <v>4.3</v>
      </c>
      <c r="N206" s="174">
        <v>4</v>
      </c>
      <c r="O206" s="174">
        <v>3</v>
      </c>
      <c r="P206" s="168">
        <f t="shared" si="40"/>
        <v>20.3</v>
      </c>
      <c r="Q206" s="168">
        <f t="shared" si="41"/>
        <v>1.0150000000000001</v>
      </c>
      <c r="R206" s="108">
        <f t="shared" si="42"/>
        <v>0.95</v>
      </c>
      <c r="S206" s="108">
        <f t="shared" si="43"/>
        <v>1.1499999999999999</v>
      </c>
      <c r="T206" s="108">
        <f t="shared" si="44"/>
        <v>0.96499999999999997</v>
      </c>
      <c r="U206" s="108">
        <f t="shared" si="45"/>
        <v>0.95</v>
      </c>
      <c r="V206" s="108">
        <f t="shared" si="46"/>
        <v>1.0499999999999998</v>
      </c>
      <c r="W206" s="26">
        <f t="shared" si="37"/>
        <v>47.3</v>
      </c>
      <c r="X206" s="166">
        <f t="shared" si="47"/>
        <v>9.4599999999999991</v>
      </c>
      <c r="Y206" s="160">
        <v>61</v>
      </c>
      <c r="Z206" s="112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3"/>
    </row>
    <row r="207" spans="1:44" s="111" customFormat="1" x14ac:dyDescent="0.3">
      <c r="A207" s="165">
        <v>201</v>
      </c>
      <c r="B207" s="140">
        <v>671401</v>
      </c>
      <c r="C207" s="141" t="s">
        <v>308</v>
      </c>
      <c r="D207" s="167">
        <v>9</v>
      </c>
      <c r="E207" s="167">
        <v>8</v>
      </c>
      <c r="F207" s="167">
        <v>9</v>
      </c>
      <c r="G207" s="167">
        <v>9</v>
      </c>
      <c r="H207" s="167">
        <v>8</v>
      </c>
      <c r="I207" s="167">
        <f t="shared" si="38"/>
        <v>43</v>
      </c>
      <c r="J207" s="167">
        <f t="shared" si="39"/>
        <v>6.45</v>
      </c>
      <c r="K207" s="174">
        <v>2</v>
      </c>
      <c r="L207" s="174">
        <v>4</v>
      </c>
      <c r="M207" s="174">
        <v>4</v>
      </c>
      <c r="N207" s="174">
        <v>3.5</v>
      </c>
      <c r="O207" s="174">
        <v>4</v>
      </c>
      <c r="P207" s="168">
        <f t="shared" si="40"/>
        <v>17.5</v>
      </c>
      <c r="Q207" s="168">
        <f t="shared" si="41"/>
        <v>0.875</v>
      </c>
      <c r="R207" s="108">
        <f t="shared" si="42"/>
        <v>1.45</v>
      </c>
      <c r="S207" s="108">
        <f t="shared" si="43"/>
        <v>1.4</v>
      </c>
      <c r="T207" s="108">
        <f t="shared" si="44"/>
        <v>1.5499999999999998</v>
      </c>
      <c r="U207" s="108">
        <f t="shared" si="45"/>
        <v>1.5249999999999999</v>
      </c>
      <c r="V207" s="108">
        <f t="shared" si="46"/>
        <v>1.4</v>
      </c>
      <c r="W207" s="26">
        <f t="shared" si="37"/>
        <v>60.5</v>
      </c>
      <c r="X207" s="166">
        <f t="shared" si="47"/>
        <v>12.100000000000001</v>
      </c>
      <c r="Y207" s="160">
        <v>73</v>
      </c>
      <c r="Z207" s="112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3"/>
    </row>
    <row r="208" spans="1:44" s="111" customFormat="1" x14ac:dyDescent="0.3">
      <c r="A208" s="165">
        <v>202</v>
      </c>
      <c r="B208" s="140">
        <v>671402</v>
      </c>
      <c r="C208" s="141" t="s">
        <v>309</v>
      </c>
      <c r="D208" s="167">
        <v>5</v>
      </c>
      <c r="E208" s="167">
        <v>4</v>
      </c>
      <c r="F208" s="167">
        <v>5</v>
      </c>
      <c r="G208" s="167">
        <v>4</v>
      </c>
      <c r="H208" s="167">
        <v>5</v>
      </c>
      <c r="I208" s="167">
        <f t="shared" si="38"/>
        <v>23</v>
      </c>
      <c r="J208" s="167">
        <f t="shared" si="39"/>
        <v>3.4499999999999997</v>
      </c>
      <c r="K208" s="174">
        <v>3</v>
      </c>
      <c r="L208" s="174">
        <v>3</v>
      </c>
      <c r="M208" s="174">
        <v>4</v>
      </c>
      <c r="N208" s="174">
        <v>2.5</v>
      </c>
      <c r="O208" s="174">
        <v>3.5</v>
      </c>
      <c r="P208" s="168">
        <f t="shared" si="40"/>
        <v>16</v>
      </c>
      <c r="Q208" s="168">
        <f t="shared" si="41"/>
        <v>0.8</v>
      </c>
      <c r="R208" s="108">
        <f t="shared" si="42"/>
        <v>0.9</v>
      </c>
      <c r="S208" s="108">
        <f t="shared" si="43"/>
        <v>0.75</v>
      </c>
      <c r="T208" s="108">
        <f t="shared" si="44"/>
        <v>0.95</v>
      </c>
      <c r="U208" s="108">
        <f t="shared" si="45"/>
        <v>0.72499999999999998</v>
      </c>
      <c r="V208" s="108">
        <f t="shared" si="46"/>
        <v>0.92500000000000004</v>
      </c>
      <c r="W208" s="26">
        <f t="shared" si="37"/>
        <v>39</v>
      </c>
      <c r="X208" s="166">
        <f t="shared" si="47"/>
        <v>7.8000000000000007</v>
      </c>
      <c r="Y208" s="160">
        <v>74</v>
      </c>
      <c r="Z208" s="112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3"/>
    </row>
    <row r="209" spans="1:44" s="111" customFormat="1" x14ac:dyDescent="0.3">
      <c r="A209" s="165">
        <v>203</v>
      </c>
      <c r="B209" s="140">
        <v>671403</v>
      </c>
      <c r="C209" s="141" t="s">
        <v>310</v>
      </c>
      <c r="D209" s="167">
        <v>3</v>
      </c>
      <c r="E209" s="167">
        <v>4</v>
      </c>
      <c r="F209" s="167">
        <v>3</v>
      </c>
      <c r="G209" s="167">
        <v>3</v>
      </c>
      <c r="H209" s="167">
        <v>3</v>
      </c>
      <c r="I209" s="167">
        <f t="shared" si="38"/>
        <v>16</v>
      </c>
      <c r="J209" s="167">
        <f t="shared" si="39"/>
        <v>2.4</v>
      </c>
      <c r="K209" s="174">
        <v>2</v>
      </c>
      <c r="L209" s="174">
        <v>1</v>
      </c>
      <c r="M209" s="174">
        <v>4</v>
      </c>
      <c r="N209" s="174">
        <v>3</v>
      </c>
      <c r="O209" s="174">
        <v>4</v>
      </c>
      <c r="P209" s="168">
        <f t="shared" si="40"/>
        <v>14</v>
      </c>
      <c r="Q209" s="168">
        <f t="shared" si="41"/>
        <v>0.70000000000000007</v>
      </c>
      <c r="R209" s="108">
        <f t="shared" si="42"/>
        <v>0.54999999999999993</v>
      </c>
      <c r="S209" s="108">
        <f t="shared" si="43"/>
        <v>0.65</v>
      </c>
      <c r="T209" s="108">
        <f t="shared" si="44"/>
        <v>0.64999999999999991</v>
      </c>
      <c r="U209" s="108">
        <f t="shared" si="45"/>
        <v>0.6</v>
      </c>
      <c r="V209" s="108">
        <f t="shared" si="46"/>
        <v>0.64999999999999991</v>
      </c>
      <c r="W209" s="26">
        <f t="shared" si="37"/>
        <v>30</v>
      </c>
      <c r="X209" s="166">
        <f t="shared" si="47"/>
        <v>6</v>
      </c>
      <c r="Y209" s="160">
        <v>43</v>
      </c>
      <c r="Z209" s="112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3"/>
    </row>
    <row r="210" spans="1:44" s="111" customFormat="1" x14ac:dyDescent="0.3">
      <c r="A210" s="165">
        <v>204</v>
      </c>
      <c r="B210" s="140">
        <v>671404</v>
      </c>
      <c r="C210" s="141" t="s">
        <v>311</v>
      </c>
      <c r="D210" s="167">
        <v>12</v>
      </c>
      <c r="E210" s="167">
        <v>11</v>
      </c>
      <c r="F210" s="167">
        <v>11</v>
      </c>
      <c r="G210" s="167">
        <v>12</v>
      </c>
      <c r="H210" s="167">
        <v>13</v>
      </c>
      <c r="I210" s="167">
        <f t="shared" si="38"/>
        <v>59</v>
      </c>
      <c r="J210" s="167">
        <f t="shared" si="39"/>
        <v>8.85</v>
      </c>
      <c r="K210" s="174">
        <v>3</v>
      </c>
      <c r="L210" s="174">
        <v>4</v>
      </c>
      <c r="M210" s="174">
        <v>2.5</v>
      </c>
      <c r="N210" s="174">
        <v>3</v>
      </c>
      <c r="O210" s="174">
        <v>4</v>
      </c>
      <c r="P210" s="168">
        <f t="shared" si="40"/>
        <v>16.5</v>
      </c>
      <c r="Q210" s="168">
        <f t="shared" si="41"/>
        <v>0.82500000000000007</v>
      </c>
      <c r="R210" s="108">
        <f t="shared" si="42"/>
        <v>1.9499999999999997</v>
      </c>
      <c r="S210" s="108">
        <f t="shared" si="43"/>
        <v>1.8499999999999999</v>
      </c>
      <c r="T210" s="108">
        <f t="shared" si="44"/>
        <v>1.7749999999999999</v>
      </c>
      <c r="U210" s="108">
        <f t="shared" si="45"/>
        <v>1.9499999999999997</v>
      </c>
      <c r="V210" s="108">
        <f t="shared" si="46"/>
        <v>2.15</v>
      </c>
      <c r="W210" s="26">
        <f t="shared" si="37"/>
        <v>75.5</v>
      </c>
      <c r="X210" s="166">
        <f t="shared" si="47"/>
        <v>15.100000000000001</v>
      </c>
      <c r="Y210" s="160">
        <v>81</v>
      </c>
      <c r="Z210" s="112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3"/>
    </row>
    <row r="211" spans="1:44" s="111" customFormat="1" x14ac:dyDescent="0.3">
      <c r="A211" s="165">
        <v>205</v>
      </c>
      <c r="B211" s="140">
        <v>671405</v>
      </c>
      <c r="C211" s="141" t="s">
        <v>312</v>
      </c>
      <c r="D211" s="167">
        <v>10</v>
      </c>
      <c r="E211" s="167">
        <v>9</v>
      </c>
      <c r="F211" s="167">
        <v>10</v>
      </c>
      <c r="G211" s="167">
        <v>9</v>
      </c>
      <c r="H211" s="167">
        <v>10</v>
      </c>
      <c r="I211" s="167">
        <f t="shared" si="38"/>
        <v>48</v>
      </c>
      <c r="J211" s="167">
        <f t="shared" si="39"/>
        <v>7.1999999999999993</v>
      </c>
      <c r="K211" s="174">
        <v>2</v>
      </c>
      <c r="L211" s="174">
        <v>4</v>
      </c>
      <c r="M211" s="174">
        <v>3</v>
      </c>
      <c r="N211" s="174">
        <v>2.5</v>
      </c>
      <c r="O211" s="174">
        <v>2</v>
      </c>
      <c r="P211" s="168">
        <f t="shared" si="40"/>
        <v>13.5</v>
      </c>
      <c r="Q211" s="168">
        <f t="shared" si="41"/>
        <v>0.67500000000000004</v>
      </c>
      <c r="R211" s="108">
        <f t="shared" si="42"/>
        <v>1.6</v>
      </c>
      <c r="S211" s="108">
        <f t="shared" si="43"/>
        <v>1.5499999999999998</v>
      </c>
      <c r="T211" s="108">
        <f t="shared" si="44"/>
        <v>1.65</v>
      </c>
      <c r="U211" s="108">
        <f t="shared" si="45"/>
        <v>1.4749999999999999</v>
      </c>
      <c r="V211" s="108">
        <f t="shared" si="46"/>
        <v>1.6</v>
      </c>
      <c r="W211" s="26">
        <f t="shared" si="37"/>
        <v>61.5</v>
      </c>
      <c r="X211" s="166">
        <f t="shared" si="47"/>
        <v>12.3</v>
      </c>
      <c r="Y211" s="160">
        <v>61</v>
      </c>
      <c r="Z211" s="112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3"/>
    </row>
    <row r="212" spans="1:44" s="111" customFormat="1" x14ac:dyDescent="0.3">
      <c r="A212" s="165">
        <v>206</v>
      </c>
      <c r="B212" s="140">
        <v>671406</v>
      </c>
      <c r="C212" s="141" t="s">
        <v>313</v>
      </c>
      <c r="D212" s="167">
        <v>4</v>
      </c>
      <c r="E212" s="167">
        <v>5</v>
      </c>
      <c r="F212" s="167">
        <v>4</v>
      </c>
      <c r="G212" s="167">
        <v>5</v>
      </c>
      <c r="H212" s="167">
        <v>4</v>
      </c>
      <c r="I212" s="167">
        <f t="shared" si="38"/>
        <v>22</v>
      </c>
      <c r="J212" s="167">
        <f t="shared" si="39"/>
        <v>3.3</v>
      </c>
      <c r="K212" s="174">
        <v>1</v>
      </c>
      <c r="L212" s="174">
        <v>3</v>
      </c>
      <c r="M212" s="174">
        <v>4</v>
      </c>
      <c r="N212" s="174">
        <v>4.2</v>
      </c>
      <c r="O212" s="174">
        <v>3</v>
      </c>
      <c r="P212" s="168">
        <f t="shared" si="40"/>
        <v>15.2</v>
      </c>
      <c r="Q212" s="168">
        <f t="shared" si="41"/>
        <v>0.76</v>
      </c>
      <c r="R212" s="108">
        <f t="shared" si="42"/>
        <v>0.65</v>
      </c>
      <c r="S212" s="108">
        <f t="shared" si="43"/>
        <v>0.9</v>
      </c>
      <c r="T212" s="108">
        <f t="shared" si="44"/>
        <v>0.8</v>
      </c>
      <c r="U212" s="108">
        <f t="shared" si="45"/>
        <v>0.96</v>
      </c>
      <c r="V212" s="108">
        <f t="shared" si="46"/>
        <v>0.75</v>
      </c>
      <c r="W212" s="26">
        <f t="shared" si="37"/>
        <v>37.200000000000003</v>
      </c>
      <c r="X212" s="166">
        <f t="shared" si="47"/>
        <v>7.4400000000000013</v>
      </c>
      <c r="Y212" s="160">
        <v>68</v>
      </c>
      <c r="Z212" s="112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3"/>
    </row>
    <row r="213" spans="1:44" s="111" customFormat="1" x14ac:dyDescent="0.3">
      <c r="A213" s="165">
        <v>207</v>
      </c>
      <c r="B213" s="140">
        <v>671407</v>
      </c>
      <c r="C213" s="141" t="s">
        <v>314</v>
      </c>
      <c r="D213" s="167">
        <v>11</v>
      </c>
      <c r="E213" s="167">
        <v>12</v>
      </c>
      <c r="F213" s="167">
        <v>12</v>
      </c>
      <c r="G213" s="167">
        <v>11</v>
      </c>
      <c r="H213" s="167">
        <v>12</v>
      </c>
      <c r="I213" s="167">
        <f t="shared" si="38"/>
        <v>58</v>
      </c>
      <c r="J213" s="167">
        <f t="shared" si="39"/>
        <v>8.6999999999999993</v>
      </c>
      <c r="K213" s="174">
        <v>3</v>
      </c>
      <c r="L213" s="174">
        <v>3.5</v>
      </c>
      <c r="M213" s="174">
        <v>3.5</v>
      </c>
      <c r="N213" s="174">
        <v>4</v>
      </c>
      <c r="O213" s="174">
        <v>2</v>
      </c>
      <c r="P213" s="168">
        <f t="shared" si="40"/>
        <v>16</v>
      </c>
      <c r="Q213" s="168">
        <f t="shared" si="41"/>
        <v>0.8</v>
      </c>
      <c r="R213" s="108">
        <f t="shared" si="42"/>
        <v>1.7999999999999998</v>
      </c>
      <c r="S213" s="108">
        <f t="shared" si="43"/>
        <v>1.9749999999999999</v>
      </c>
      <c r="T213" s="108">
        <f t="shared" si="44"/>
        <v>1.9749999999999999</v>
      </c>
      <c r="U213" s="108">
        <f t="shared" si="45"/>
        <v>1.8499999999999999</v>
      </c>
      <c r="V213" s="108">
        <f t="shared" si="46"/>
        <v>1.9</v>
      </c>
      <c r="W213" s="26">
        <f t="shared" si="37"/>
        <v>74</v>
      </c>
      <c r="X213" s="166">
        <f t="shared" si="47"/>
        <v>14.8</v>
      </c>
      <c r="Y213" s="160">
        <v>62</v>
      </c>
      <c r="Z213" s="112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3"/>
    </row>
    <row r="214" spans="1:44" s="111" customFormat="1" x14ac:dyDescent="0.3">
      <c r="A214" s="165">
        <v>208</v>
      </c>
      <c r="B214" s="140">
        <v>671408</v>
      </c>
      <c r="C214" s="141" t="s">
        <v>315</v>
      </c>
      <c r="D214" s="167">
        <v>4</v>
      </c>
      <c r="E214" s="167">
        <v>5</v>
      </c>
      <c r="F214" s="167">
        <v>4</v>
      </c>
      <c r="G214" s="167">
        <v>4</v>
      </c>
      <c r="H214" s="167">
        <v>5</v>
      </c>
      <c r="I214" s="167">
        <f t="shared" si="38"/>
        <v>22</v>
      </c>
      <c r="J214" s="167">
        <f t="shared" si="39"/>
        <v>3.3</v>
      </c>
      <c r="K214" s="174">
        <v>4</v>
      </c>
      <c r="L214" s="174">
        <v>2.5</v>
      </c>
      <c r="M214" s="174">
        <v>3.5</v>
      </c>
      <c r="N214" s="174">
        <v>3</v>
      </c>
      <c r="O214" s="174">
        <v>4</v>
      </c>
      <c r="P214" s="168">
        <f t="shared" si="40"/>
        <v>17</v>
      </c>
      <c r="Q214" s="168">
        <f t="shared" si="41"/>
        <v>0.85000000000000009</v>
      </c>
      <c r="R214" s="108">
        <f t="shared" si="42"/>
        <v>0.8</v>
      </c>
      <c r="S214" s="108">
        <f t="shared" si="43"/>
        <v>0.875</v>
      </c>
      <c r="T214" s="108">
        <f t="shared" si="44"/>
        <v>0.77500000000000002</v>
      </c>
      <c r="U214" s="108">
        <f t="shared" si="45"/>
        <v>0.75</v>
      </c>
      <c r="V214" s="108">
        <f t="shared" si="46"/>
        <v>0.95</v>
      </c>
      <c r="W214" s="26">
        <f t="shared" si="37"/>
        <v>39</v>
      </c>
      <c r="X214" s="166">
        <f t="shared" si="47"/>
        <v>7.8000000000000007</v>
      </c>
      <c r="Y214" s="160">
        <v>25</v>
      </c>
      <c r="Z214" s="112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3"/>
    </row>
    <row r="215" spans="1:44" s="111" customFormat="1" x14ac:dyDescent="0.3">
      <c r="A215" s="165">
        <v>209</v>
      </c>
      <c r="B215" s="140">
        <v>671409</v>
      </c>
      <c r="C215" s="141" t="s">
        <v>316</v>
      </c>
      <c r="D215" s="167">
        <v>7</v>
      </c>
      <c r="E215" s="167">
        <v>6</v>
      </c>
      <c r="F215" s="167">
        <v>7</v>
      </c>
      <c r="G215" s="167">
        <v>6</v>
      </c>
      <c r="H215" s="167">
        <v>7</v>
      </c>
      <c r="I215" s="167">
        <f t="shared" si="38"/>
        <v>33</v>
      </c>
      <c r="J215" s="167">
        <f t="shared" si="39"/>
        <v>4.95</v>
      </c>
      <c r="K215" s="174">
        <v>3</v>
      </c>
      <c r="L215" s="174">
        <v>4</v>
      </c>
      <c r="M215" s="174">
        <v>2.6</v>
      </c>
      <c r="N215" s="174">
        <v>4</v>
      </c>
      <c r="O215" s="174">
        <v>3</v>
      </c>
      <c r="P215" s="168">
        <f t="shared" si="40"/>
        <v>16.600000000000001</v>
      </c>
      <c r="Q215" s="168">
        <f t="shared" si="41"/>
        <v>0.83000000000000007</v>
      </c>
      <c r="R215" s="108">
        <f t="shared" si="42"/>
        <v>1.2000000000000002</v>
      </c>
      <c r="S215" s="108">
        <f t="shared" si="43"/>
        <v>1.0999999999999999</v>
      </c>
      <c r="T215" s="108">
        <f t="shared" si="44"/>
        <v>1.1800000000000002</v>
      </c>
      <c r="U215" s="108">
        <f t="shared" si="45"/>
        <v>1.0999999999999999</v>
      </c>
      <c r="V215" s="108">
        <f t="shared" si="46"/>
        <v>1.2000000000000002</v>
      </c>
      <c r="W215" s="26">
        <f t="shared" si="37"/>
        <v>49.6</v>
      </c>
      <c r="X215" s="166">
        <f t="shared" si="47"/>
        <v>9.9200000000000017</v>
      </c>
      <c r="Y215" s="160">
        <v>44</v>
      </c>
      <c r="Z215" s="112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3"/>
    </row>
    <row r="216" spans="1:44" s="111" customFormat="1" x14ac:dyDescent="0.3">
      <c r="A216" s="165">
        <v>210</v>
      </c>
      <c r="B216" s="140">
        <v>671410</v>
      </c>
      <c r="C216" s="141" t="s">
        <v>317</v>
      </c>
      <c r="D216" s="167">
        <v>8</v>
      </c>
      <c r="E216" s="167">
        <v>9</v>
      </c>
      <c r="F216" s="167">
        <v>8</v>
      </c>
      <c r="G216" s="167">
        <v>9</v>
      </c>
      <c r="H216" s="167">
        <v>9</v>
      </c>
      <c r="I216" s="167">
        <f t="shared" si="38"/>
        <v>43</v>
      </c>
      <c r="J216" s="167">
        <f t="shared" si="39"/>
        <v>6.45</v>
      </c>
      <c r="K216" s="174">
        <v>2.5</v>
      </c>
      <c r="L216" s="174">
        <v>3</v>
      </c>
      <c r="M216" s="174">
        <v>2.5</v>
      </c>
      <c r="N216" s="174">
        <v>3</v>
      </c>
      <c r="O216" s="174">
        <v>4</v>
      </c>
      <c r="P216" s="168">
        <f t="shared" si="40"/>
        <v>15</v>
      </c>
      <c r="Q216" s="168">
        <f t="shared" si="41"/>
        <v>0.75</v>
      </c>
      <c r="R216" s="108">
        <f t="shared" si="42"/>
        <v>1.325</v>
      </c>
      <c r="S216" s="108">
        <f t="shared" si="43"/>
        <v>1.5</v>
      </c>
      <c r="T216" s="108">
        <f t="shared" si="44"/>
        <v>1.325</v>
      </c>
      <c r="U216" s="108">
        <f t="shared" si="45"/>
        <v>1.5</v>
      </c>
      <c r="V216" s="108">
        <f t="shared" si="46"/>
        <v>1.5499999999999998</v>
      </c>
      <c r="W216" s="26">
        <f t="shared" si="37"/>
        <v>58</v>
      </c>
      <c r="X216" s="166">
        <f t="shared" si="47"/>
        <v>11.600000000000001</v>
      </c>
      <c r="Y216" s="160">
        <v>72</v>
      </c>
      <c r="Z216" s="112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3"/>
    </row>
    <row r="217" spans="1:44" s="111" customFormat="1" x14ac:dyDescent="0.3">
      <c r="A217" s="165">
        <v>211</v>
      </c>
      <c r="B217" s="140">
        <v>671411</v>
      </c>
      <c r="C217" s="141" t="s">
        <v>318</v>
      </c>
      <c r="D217" s="167">
        <v>8</v>
      </c>
      <c r="E217" s="167">
        <v>7</v>
      </c>
      <c r="F217" s="167">
        <v>8</v>
      </c>
      <c r="G217" s="167">
        <v>7</v>
      </c>
      <c r="H217" s="167">
        <v>8</v>
      </c>
      <c r="I217" s="167">
        <f t="shared" si="38"/>
        <v>38</v>
      </c>
      <c r="J217" s="167">
        <f t="shared" si="39"/>
        <v>5.7</v>
      </c>
      <c r="K217" s="174">
        <v>4</v>
      </c>
      <c r="L217" s="174">
        <v>4.5</v>
      </c>
      <c r="M217" s="174">
        <v>3</v>
      </c>
      <c r="N217" s="174">
        <v>4</v>
      </c>
      <c r="O217" s="174">
        <v>2.2000000000000002</v>
      </c>
      <c r="P217" s="168">
        <f t="shared" si="40"/>
        <v>17.7</v>
      </c>
      <c r="Q217" s="168">
        <f t="shared" si="41"/>
        <v>0.88500000000000001</v>
      </c>
      <c r="R217" s="108">
        <f t="shared" si="42"/>
        <v>1.4</v>
      </c>
      <c r="S217" s="108">
        <f t="shared" si="43"/>
        <v>1.2750000000000001</v>
      </c>
      <c r="T217" s="108">
        <f t="shared" si="44"/>
        <v>1.35</v>
      </c>
      <c r="U217" s="108">
        <f t="shared" si="45"/>
        <v>1.25</v>
      </c>
      <c r="V217" s="108">
        <f t="shared" si="46"/>
        <v>1.31</v>
      </c>
      <c r="W217" s="26">
        <f t="shared" si="37"/>
        <v>55.7</v>
      </c>
      <c r="X217" s="166">
        <f t="shared" si="47"/>
        <v>11.14</v>
      </c>
      <c r="Y217" s="160">
        <v>60</v>
      </c>
      <c r="Z217" s="112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3"/>
    </row>
    <row r="218" spans="1:44" s="111" customFormat="1" x14ac:dyDescent="0.3">
      <c r="A218" s="165">
        <v>212</v>
      </c>
      <c r="B218" s="140">
        <v>671412</v>
      </c>
      <c r="C218" s="141" t="s">
        <v>319</v>
      </c>
      <c r="D218" s="167">
        <v>6</v>
      </c>
      <c r="E218" s="167">
        <v>7</v>
      </c>
      <c r="F218" s="167">
        <v>6</v>
      </c>
      <c r="G218" s="167">
        <v>7</v>
      </c>
      <c r="H218" s="167">
        <v>6</v>
      </c>
      <c r="I218" s="167">
        <f t="shared" si="38"/>
        <v>32</v>
      </c>
      <c r="J218" s="167">
        <f t="shared" si="39"/>
        <v>4.8</v>
      </c>
      <c r="K218" s="174">
        <v>3.5</v>
      </c>
      <c r="L218" s="174">
        <v>5</v>
      </c>
      <c r="M218" s="174">
        <v>4</v>
      </c>
      <c r="N218" s="174">
        <v>6</v>
      </c>
      <c r="O218" s="174">
        <v>2</v>
      </c>
      <c r="P218" s="168">
        <f t="shared" si="40"/>
        <v>20.5</v>
      </c>
      <c r="Q218" s="168">
        <f t="shared" si="41"/>
        <v>1.0250000000000001</v>
      </c>
      <c r="R218" s="108">
        <f t="shared" si="42"/>
        <v>1.075</v>
      </c>
      <c r="S218" s="108">
        <f t="shared" si="43"/>
        <v>1.3</v>
      </c>
      <c r="T218" s="108">
        <f t="shared" si="44"/>
        <v>1.0999999999999999</v>
      </c>
      <c r="U218" s="108">
        <f t="shared" si="45"/>
        <v>1.35</v>
      </c>
      <c r="V218" s="108">
        <f t="shared" si="46"/>
        <v>0.99999999999999989</v>
      </c>
      <c r="W218" s="26">
        <f t="shared" si="37"/>
        <v>52.5</v>
      </c>
      <c r="X218" s="166">
        <f t="shared" si="47"/>
        <v>10.5</v>
      </c>
      <c r="Y218" s="160">
        <v>66</v>
      </c>
      <c r="Z218" s="112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3"/>
    </row>
    <row r="219" spans="1:44" s="111" customFormat="1" x14ac:dyDescent="0.3">
      <c r="A219" s="165">
        <v>213</v>
      </c>
      <c r="B219" s="140">
        <v>671413</v>
      </c>
      <c r="C219" s="141" t="s">
        <v>320</v>
      </c>
      <c r="D219" s="167">
        <v>9</v>
      </c>
      <c r="E219" s="167">
        <v>8</v>
      </c>
      <c r="F219" s="167">
        <v>9</v>
      </c>
      <c r="G219" s="167">
        <v>8</v>
      </c>
      <c r="H219" s="167">
        <v>9</v>
      </c>
      <c r="I219" s="167">
        <f t="shared" si="38"/>
        <v>43</v>
      </c>
      <c r="J219" s="167">
        <f t="shared" si="39"/>
        <v>6.45</v>
      </c>
      <c r="K219" s="174">
        <v>3</v>
      </c>
      <c r="L219" s="174">
        <v>2</v>
      </c>
      <c r="M219" s="174">
        <v>4</v>
      </c>
      <c r="N219" s="174">
        <v>3</v>
      </c>
      <c r="O219" s="174">
        <v>1</v>
      </c>
      <c r="P219" s="168">
        <f t="shared" si="40"/>
        <v>13</v>
      </c>
      <c r="Q219" s="168">
        <f t="shared" si="41"/>
        <v>0.65</v>
      </c>
      <c r="R219" s="108">
        <f t="shared" si="42"/>
        <v>1.5</v>
      </c>
      <c r="S219" s="108">
        <f t="shared" si="43"/>
        <v>1.3</v>
      </c>
      <c r="T219" s="108">
        <f t="shared" si="44"/>
        <v>1.5499999999999998</v>
      </c>
      <c r="U219" s="108">
        <f t="shared" si="45"/>
        <v>1.35</v>
      </c>
      <c r="V219" s="108">
        <f t="shared" si="46"/>
        <v>1.4</v>
      </c>
      <c r="W219" s="26">
        <f t="shared" si="37"/>
        <v>56</v>
      </c>
      <c r="X219" s="166">
        <f t="shared" si="47"/>
        <v>11.200000000000001</v>
      </c>
      <c r="Y219" s="160">
        <v>16</v>
      </c>
      <c r="Z219" s="112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3"/>
    </row>
    <row r="220" spans="1:44" s="111" customFormat="1" x14ac:dyDescent="0.3">
      <c r="A220" s="165">
        <v>214</v>
      </c>
      <c r="B220" s="140">
        <v>671414</v>
      </c>
      <c r="C220" s="141" t="s">
        <v>321</v>
      </c>
      <c r="D220" s="167">
        <v>12</v>
      </c>
      <c r="E220" s="167">
        <v>13</v>
      </c>
      <c r="F220" s="167">
        <v>12</v>
      </c>
      <c r="G220" s="167">
        <v>11</v>
      </c>
      <c r="H220" s="167">
        <v>12</v>
      </c>
      <c r="I220" s="167">
        <f t="shared" si="38"/>
        <v>60</v>
      </c>
      <c r="J220" s="167">
        <f t="shared" si="39"/>
        <v>9</v>
      </c>
      <c r="K220" s="174">
        <v>4</v>
      </c>
      <c r="L220" s="174">
        <v>3</v>
      </c>
      <c r="M220" s="174">
        <v>3.5</v>
      </c>
      <c r="N220" s="174">
        <v>2</v>
      </c>
      <c r="O220" s="174">
        <v>4</v>
      </c>
      <c r="P220" s="168">
        <f t="shared" si="40"/>
        <v>16.5</v>
      </c>
      <c r="Q220" s="168">
        <f t="shared" si="41"/>
        <v>0.82500000000000007</v>
      </c>
      <c r="R220" s="108">
        <f t="shared" si="42"/>
        <v>1.9999999999999998</v>
      </c>
      <c r="S220" s="108">
        <f t="shared" si="43"/>
        <v>2.1</v>
      </c>
      <c r="T220" s="108">
        <f t="shared" si="44"/>
        <v>1.9749999999999999</v>
      </c>
      <c r="U220" s="108">
        <f t="shared" si="45"/>
        <v>1.75</v>
      </c>
      <c r="V220" s="108">
        <f t="shared" si="46"/>
        <v>1.9999999999999998</v>
      </c>
      <c r="W220" s="26">
        <f t="shared" si="37"/>
        <v>76.5</v>
      </c>
      <c r="X220" s="166">
        <f t="shared" si="47"/>
        <v>15.3</v>
      </c>
      <c r="Y220" s="160">
        <v>73</v>
      </c>
      <c r="Z220" s="112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3"/>
    </row>
    <row r="221" spans="1:44" s="111" customFormat="1" x14ac:dyDescent="0.3">
      <c r="A221" s="165">
        <v>215</v>
      </c>
      <c r="B221" s="140">
        <v>671415</v>
      </c>
      <c r="C221" s="141" t="s">
        <v>322</v>
      </c>
      <c r="D221" s="167">
        <v>8</v>
      </c>
      <c r="E221" s="167">
        <v>9</v>
      </c>
      <c r="F221" s="167">
        <v>8</v>
      </c>
      <c r="G221" s="167">
        <v>9</v>
      </c>
      <c r="H221" s="167">
        <v>8</v>
      </c>
      <c r="I221" s="167">
        <f t="shared" si="38"/>
        <v>42</v>
      </c>
      <c r="J221" s="167">
        <f t="shared" si="39"/>
        <v>6.3</v>
      </c>
      <c r="K221" s="174">
        <v>5</v>
      </c>
      <c r="L221" s="174">
        <v>2.5</v>
      </c>
      <c r="M221" s="174">
        <v>3</v>
      </c>
      <c r="N221" s="174">
        <v>1</v>
      </c>
      <c r="O221" s="174">
        <v>5</v>
      </c>
      <c r="P221" s="168">
        <f t="shared" si="40"/>
        <v>16.5</v>
      </c>
      <c r="Q221" s="168">
        <f t="shared" si="41"/>
        <v>0.82500000000000007</v>
      </c>
      <c r="R221" s="108">
        <f t="shared" si="42"/>
        <v>1.45</v>
      </c>
      <c r="S221" s="108">
        <f t="shared" si="43"/>
        <v>1.4749999999999999</v>
      </c>
      <c r="T221" s="108">
        <f t="shared" si="44"/>
        <v>1.35</v>
      </c>
      <c r="U221" s="108">
        <f t="shared" si="45"/>
        <v>1.4</v>
      </c>
      <c r="V221" s="108">
        <f t="shared" si="46"/>
        <v>1.45</v>
      </c>
      <c r="W221" s="26">
        <f t="shared" si="37"/>
        <v>58.5</v>
      </c>
      <c r="X221" s="166">
        <f t="shared" si="47"/>
        <v>11.700000000000001</v>
      </c>
      <c r="Y221" s="160">
        <v>40</v>
      </c>
      <c r="Z221" s="112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3"/>
    </row>
    <row r="222" spans="1:44" s="111" customFormat="1" x14ac:dyDescent="0.3">
      <c r="A222" s="165">
        <v>216</v>
      </c>
      <c r="B222" s="140">
        <v>671416</v>
      </c>
      <c r="C222" s="141" t="s">
        <v>323</v>
      </c>
      <c r="D222" s="167">
        <v>2</v>
      </c>
      <c r="E222" s="167">
        <v>3</v>
      </c>
      <c r="F222" s="167">
        <v>2</v>
      </c>
      <c r="G222" s="167">
        <v>3</v>
      </c>
      <c r="H222" s="167">
        <v>2</v>
      </c>
      <c r="I222" s="167">
        <f t="shared" si="38"/>
        <v>12</v>
      </c>
      <c r="J222" s="167">
        <f t="shared" si="39"/>
        <v>1.7999999999999998</v>
      </c>
      <c r="K222" s="174">
        <v>2.5</v>
      </c>
      <c r="L222" s="174">
        <v>3</v>
      </c>
      <c r="M222" s="174">
        <v>2</v>
      </c>
      <c r="N222" s="174">
        <v>4.5</v>
      </c>
      <c r="O222" s="174">
        <v>4</v>
      </c>
      <c r="P222" s="168">
        <f t="shared" si="40"/>
        <v>16</v>
      </c>
      <c r="Q222" s="168">
        <f t="shared" si="41"/>
        <v>0.8</v>
      </c>
      <c r="R222" s="108">
        <f t="shared" si="42"/>
        <v>0.42499999999999999</v>
      </c>
      <c r="S222" s="108">
        <f t="shared" si="43"/>
        <v>0.6</v>
      </c>
      <c r="T222" s="108">
        <f t="shared" si="44"/>
        <v>0.4</v>
      </c>
      <c r="U222" s="108">
        <f t="shared" si="45"/>
        <v>0.67499999999999993</v>
      </c>
      <c r="V222" s="108">
        <f t="shared" si="46"/>
        <v>0.5</v>
      </c>
      <c r="W222" s="26">
        <f t="shared" si="37"/>
        <v>28</v>
      </c>
      <c r="X222" s="166">
        <f t="shared" si="47"/>
        <v>5.6000000000000005</v>
      </c>
      <c r="Y222" s="160">
        <v>76</v>
      </c>
      <c r="Z222" s="112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3"/>
    </row>
    <row r="223" spans="1:44" s="111" customFormat="1" x14ac:dyDescent="0.3">
      <c r="A223" s="165">
        <v>217</v>
      </c>
      <c r="B223" s="140">
        <v>671417</v>
      </c>
      <c r="C223" s="141" t="s">
        <v>324</v>
      </c>
      <c r="D223" s="167">
        <v>11</v>
      </c>
      <c r="E223" s="167">
        <v>12</v>
      </c>
      <c r="F223" s="167">
        <v>11</v>
      </c>
      <c r="G223" s="167">
        <v>10</v>
      </c>
      <c r="H223" s="167">
        <v>9</v>
      </c>
      <c r="I223" s="167">
        <f t="shared" si="38"/>
        <v>53</v>
      </c>
      <c r="J223" s="167">
        <f t="shared" si="39"/>
        <v>7.9499999999999993</v>
      </c>
      <c r="K223" s="174">
        <v>4</v>
      </c>
      <c r="L223" s="174">
        <v>5</v>
      </c>
      <c r="M223" s="174">
        <v>3.5</v>
      </c>
      <c r="N223" s="174">
        <v>3</v>
      </c>
      <c r="O223" s="174">
        <v>3</v>
      </c>
      <c r="P223" s="168">
        <f t="shared" si="40"/>
        <v>18.5</v>
      </c>
      <c r="Q223" s="168">
        <f t="shared" si="41"/>
        <v>0.92500000000000004</v>
      </c>
      <c r="R223" s="108">
        <f t="shared" si="42"/>
        <v>1.8499999999999999</v>
      </c>
      <c r="S223" s="108">
        <f t="shared" si="43"/>
        <v>2.0499999999999998</v>
      </c>
      <c r="T223" s="108">
        <f t="shared" si="44"/>
        <v>1.825</v>
      </c>
      <c r="U223" s="108">
        <f t="shared" si="45"/>
        <v>1.65</v>
      </c>
      <c r="V223" s="108">
        <f t="shared" si="46"/>
        <v>1.5</v>
      </c>
      <c r="W223" s="26">
        <f t="shared" si="37"/>
        <v>71.5</v>
      </c>
      <c r="X223" s="166">
        <f t="shared" si="47"/>
        <v>14.3</v>
      </c>
      <c r="Y223" s="160">
        <v>71</v>
      </c>
      <c r="Z223" s="112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3"/>
    </row>
    <row r="224" spans="1:44" s="111" customFormat="1" x14ac:dyDescent="0.3">
      <c r="A224" s="165">
        <v>218</v>
      </c>
      <c r="B224" s="140">
        <v>671418</v>
      </c>
      <c r="C224" s="141" t="s">
        <v>325</v>
      </c>
      <c r="D224" s="167">
        <v>8</v>
      </c>
      <c r="E224" s="167">
        <v>9</v>
      </c>
      <c r="F224" s="167">
        <v>8</v>
      </c>
      <c r="G224" s="167">
        <v>9</v>
      </c>
      <c r="H224" s="167">
        <v>8</v>
      </c>
      <c r="I224" s="167">
        <f t="shared" si="38"/>
        <v>42</v>
      </c>
      <c r="J224" s="167">
        <f t="shared" si="39"/>
        <v>6.3</v>
      </c>
      <c r="K224" s="174">
        <v>2.5</v>
      </c>
      <c r="L224" s="174">
        <v>3</v>
      </c>
      <c r="M224" s="174">
        <v>4.5</v>
      </c>
      <c r="N224" s="174">
        <v>3</v>
      </c>
      <c r="O224" s="174">
        <v>4</v>
      </c>
      <c r="P224" s="168">
        <f t="shared" si="40"/>
        <v>17</v>
      </c>
      <c r="Q224" s="168">
        <f t="shared" si="41"/>
        <v>0.85000000000000009</v>
      </c>
      <c r="R224" s="108">
        <f t="shared" si="42"/>
        <v>1.325</v>
      </c>
      <c r="S224" s="108">
        <f t="shared" si="43"/>
        <v>1.5</v>
      </c>
      <c r="T224" s="108">
        <f t="shared" si="44"/>
        <v>1.425</v>
      </c>
      <c r="U224" s="108">
        <f t="shared" si="45"/>
        <v>1.5</v>
      </c>
      <c r="V224" s="108">
        <f t="shared" si="46"/>
        <v>1.4</v>
      </c>
      <c r="W224" s="26">
        <f t="shared" si="37"/>
        <v>59</v>
      </c>
      <c r="X224" s="166">
        <f t="shared" si="47"/>
        <v>11.8</v>
      </c>
      <c r="Y224" s="160">
        <v>69</v>
      </c>
      <c r="Z224" s="112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3"/>
    </row>
    <row r="225" spans="1:44" s="111" customFormat="1" x14ac:dyDescent="0.3">
      <c r="A225" s="165">
        <v>219</v>
      </c>
      <c r="B225" s="140">
        <v>671419</v>
      </c>
      <c r="C225" s="141" t="s">
        <v>326</v>
      </c>
      <c r="D225" s="167">
        <v>8</v>
      </c>
      <c r="E225" s="167">
        <v>9</v>
      </c>
      <c r="F225" s="167">
        <v>9</v>
      </c>
      <c r="G225" s="167">
        <v>8</v>
      </c>
      <c r="H225" s="167">
        <v>9</v>
      </c>
      <c r="I225" s="167">
        <f t="shared" si="38"/>
        <v>43</v>
      </c>
      <c r="J225" s="167">
        <f t="shared" si="39"/>
        <v>6.45</v>
      </c>
      <c r="K225" s="174">
        <v>3</v>
      </c>
      <c r="L225" s="174">
        <v>3</v>
      </c>
      <c r="M225" s="174">
        <v>2</v>
      </c>
      <c r="N225" s="174">
        <v>3</v>
      </c>
      <c r="O225" s="174">
        <v>2</v>
      </c>
      <c r="P225" s="168">
        <f t="shared" si="40"/>
        <v>13</v>
      </c>
      <c r="Q225" s="168">
        <f t="shared" si="41"/>
        <v>0.65</v>
      </c>
      <c r="R225" s="108">
        <f t="shared" si="42"/>
        <v>1.35</v>
      </c>
      <c r="S225" s="108">
        <f t="shared" si="43"/>
        <v>1.5</v>
      </c>
      <c r="T225" s="108">
        <f t="shared" si="44"/>
        <v>1.45</v>
      </c>
      <c r="U225" s="108">
        <f t="shared" si="45"/>
        <v>1.35</v>
      </c>
      <c r="V225" s="108">
        <f t="shared" si="46"/>
        <v>1.45</v>
      </c>
      <c r="W225" s="26">
        <f t="shared" si="37"/>
        <v>56</v>
      </c>
      <c r="X225" s="166">
        <f t="shared" si="47"/>
        <v>11.200000000000001</v>
      </c>
      <c r="Y225" s="160">
        <v>78</v>
      </c>
      <c r="Z225" s="112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3"/>
    </row>
    <row r="226" spans="1:44" s="111" customFormat="1" x14ac:dyDescent="0.3">
      <c r="A226" s="165">
        <v>220</v>
      </c>
      <c r="B226" s="140">
        <v>671420</v>
      </c>
      <c r="C226" s="141" t="s">
        <v>327</v>
      </c>
      <c r="D226" s="167">
        <v>7</v>
      </c>
      <c r="E226" s="167">
        <v>6</v>
      </c>
      <c r="F226" s="167">
        <v>7</v>
      </c>
      <c r="G226" s="167">
        <v>6</v>
      </c>
      <c r="H226" s="167">
        <v>7</v>
      </c>
      <c r="I226" s="167">
        <f t="shared" si="38"/>
        <v>33</v>
      </c>
      <c r="J226" s="167">
        <f t="shared" si="39"/>
        <v>4.95</v>
      </c>
      <c r="K226" s="174">
        <v>2</v>
      </c>
      <c r="L226" s="174">
        <v>2</v>
      </c>
      <c r="M226" s="174">
        <v>3</v>
      </c>
      <c r="N226" s="174">
        <v>2</v>
      </c>
      <c r="O226" s="174">
        <v>4</v>
      </c>
      <c r="P226" s="168">
        <f t="shared" si="40"/>
        <v>13</v>
      </c>
      <c r="Q226" s="168">
        <f t="shared" si="41"/>
        <v>0.65</v>
      </c>
      <c r="R226" s="108">
        <f t="shared" si="42"/>
        <v>1.1500000000000001</v>
      </c>
      <c r="S226" s="108">
        <f t="shared" si="43"/>
        <v>0.99999999999999989</v>
      </c>
      <c r="T226" s="108">
        <f t="shared" si="44"/>
        <v>1.2000000000000002</v>
      </c>
      <c r="U226" s="108">
        <f t="shared" si="45"/>
        <v>0.99999999999999989</v>
      </c>
      <c r="V226" s="108">
        <f t="shared" si="46"/>
        <v>1.25</v>
      </c>
      <c r="W226" s="26">
        <f t="shared" si="37"/>
        <v>46</v>
      </c>
      <c r="X226" s="166">
        <f t="shared" si="47"/>
        <v>9.2000000000000011</v>
      </c>
      <c r="Y226" s="160">
        <v>61</v>
      </c>
      <c r="Z226" s="112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3"/>
    </row>
    <row r="227" spans="1:44" s="111" customFormat="1" x14ac:dyDescent="0.3">
      <c r="A227" s="165">
        <v>221</v>
      </c>
      <c r="B227" s="140">
        <v>671421</v>
      </c>
      <c r="C227" s="141" t="s">
        <v>328</v>
      </c>
      <c r="D227" s="167">
        <v>4</v>
      </c>
      <c r="E227" s="167">
        <v>5</v>
      </c>
      <c r="F227" s="167">
        <v>3</v>
      </c>
      <c r="G227" s="167">
        <v>4</v>
      </c>
      <c r="H227" s="167">
        <v>5</v>
      </c>
      <c r="I227" s="167">
        <f t="shared" si="38"/>
        <v>21</v>
      </c>
      <c r="J227" s="167">
        <f t="shared" si="39"/>
        <v>3.15</v>
      </c>
      <c r="K227" s="174">
        <v>2</v>
      </c>
      <c r="L227" s="174">
        <v>3</v>
      </c>
      <c r="M227" s="174">
        <v>2</v>
      </c>
      <c r="N227" s="174">
        <v>1</v>
      </c>
      <c r="O227" s="174">
        <v>3</v>
      </c>
      <c r="P227" s="168">
        <f t="shared" si="40"/>
        <v>11</v>
      </c>
      <c r="Q227" s="168">
        <f t="shared" si="41"/>
        <v>0.55000000000000004</v>
      </c>
      <c r="R227" s="108">
        <f t="shared" si="42"/>
        <v>0.7</v>
      </c>
      <c r="S227" s="108">
        <f t="shared" si="43"/>
        <v>0.9</v>
      </c>
      <c r="T227" s="108">
        <f t="shared" si="44"/>
        <v>0.54999999999999993</v>
      </c>
      <c r="U227" s="108">
        <f t="shared" si="45"/>
        <v>0.65</v>
      </c>
      <c r="V227" s="108">
        <f t="shared" si="46"/>
        <v>0.9</v>
      </c>
      <c r="W227" s="26">
        <f t="shared" si="37"/>
        <v>32</v>
      </c>
      <c r="X227" s="166">
        <f t="shared" si="47"/>
        <v>6.4</v>
      </c>
      <c r="Y227" s="160">
        <v>53</v>
      </c>
      <c r="Z227" s="112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3"/>
    </row>
    <row r="228" spans="1:44" s="111" customFormat="1" x14ac:dyDescent="0.3">
      <c r="A228" s="165">
        <v>222</v>
      </c>
      <c r="B228" s="140">
        <v>671422</v>
      </c>
      <c r="C228" s="141" t="s">
        <v>329</v>
      </c>
      <c r="D228" s="167">
        <v>8</v>
      </c>
      <c r="E228" s="167">
        <v>9</v>
      </c>
      <c r="F228" s="167">
        <v>8</v>
      </c>
      <c r="G228" s="167">
        <v>9</v>
      </c>
      <c r="H228" s="167">
        <v>8</v>
      </c>
      <c r="I228" s="167">
        <f t="shared" si="38"/>
        <v>42</v>
      </c>
      <c r="J228" s="167">
        <f t="shared" si="39"/>
        <v>6.3</v>
      </c>
      <c r="K228" s="174">
        <v>3</v>
      </c>
      <c r="L228" s="174">
        <v>2</v>
      </c>
      <c r="M228" s="174">
        <v>2</v>
      </c>
      <c r="N228" s="174">
        <v>2</v>
      </c>
      <c r="O228" s="174">
        <v>1.5</v>
      </c>
      <c r="P228" s="168">
        <f t="shared" si="40"/>
        <v>10.5</v>
      </c>
      <c r="Q228" s="168">
        <f t="shared" si="41"/>
        <v>0.52500000000000002</v>
      </c>
      <c r="R228" s="108">
        <f t="shared" si="42"/>
        <v>1.35</v>
      </c>
      <c r="S228" s="108">
        <f t="shared" si="43"/>
        <v>1.45</v>
      </c>
      <c r="T228" s="108">
        <f t="shared" si="44"/>
        <v>1.3</v>
      </c>
      <c r="U228" s="108">
        <f t="shared" si="45"/>
        <v>1.45</v>
      </c>
      <c r="V228" s="108">
        <f t="shared" si="46"/>
        <v>1.2749999999999999</v>
      </c>
      <c r="W228" s="26">
        <f t="shared" si="37"/>
        <v>52.5</v>
      </c>
      <c r="X228" s="166">
        <f t="shared" si="47"/>
        <v>10.5</v>
      </c>
      <c r="Y228" s="160">
        <v>71</v>
      </c>
      <c r="Z228" s="112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3"/>
    </row>
    <row r="229" spans="1:44" s="111" customFormat="1" x14ac:dyDescent="0.3">
      <c r="A229" s="165">
        <v>223</v>
      </c>
      <c r="B229" s="140">
        <v>671423</v>
      </c>
      <c r="C229" s="141" t="s">
        <v>330</v>
      </c>
      <c r="D229" s="167">
        <v>9</v>
      </c>
      <c r="E229" s="167">
        <v>8</v>
      </c>
      <c r="F229" s="167">
        <v>8</v>
      </c>
      <c r="G229" s="167">
        <v>7</v>
      </c>
      <c r="H229" s="167">
        <v>9</v>
      </c>
      <c r="I229" s="167">
        <f t="shared" si="38"/>
        <v>41</v>
      </c>
      <c r="J229" s="167">
        <f t="shared" si="39"/>
        <v>6.1499999999999995</v>
      </c>
      <c r="K229" s="174">
        <v>2</v>
      </c>
      <c r="L229" s="174">
        <v>1</v>
      </c>
      <c r="M229" s="174">
        <v>2</v>
      </c>
      <c r="N229" s="174">
        <v>1</v>
      </c>
      <c r="O229" s="174">
        <v>2</v>
      </c>
      <c r="P229" s="168">
        <f t="shared" si="40"/>
        <v>8</v>
      </c>
      <c r="Q229" s="168">
        <f t="shared" si="41"/>
        <v>0.4</v>
      </c>
      <c r="R229" s="108">
        <f t="shared" si="42"/>
        <v>1.45</v>
      </c>
      <c r="S229" s="108">
        <f t="shared" si="43"/>
        <v>1.25</v>
      </c>
      <c r="T229" s="108">
        <f t="shared" si="44"/>
        <v>1.3</v>
      </c>
      <c r="U229" s="108">
        <f t="shared" si="45"/>
        <v>1.1000000000000001</v>
      </c>
      <c r="V229" s="108">
        <f t="shared" si="46"/>
        <v>1.45</v>
      </c>
      <c r="W229" s="26">
        <f t="shared" si="37"/>
        <v>49</v>
      </c>
      <c r="X229" s="166">
        <f t="shared" si="47"/>
        <v>9.8000000000000007</v>
      </c>
      <c r="Y229" s="160">
        <v>70</v>
      </c>
      <c r="Z229" s="112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3"/>
    </row>
    <row r="230" spans="1:44" s="111" customFormat="1" x14ac:dyDescent="0.3">
      <c r="A230" s="165">
        <v>224</v>
      </c>
      <c r="B230" s="140">
        <v>671424</v>
      </c>
      <c r="C230" s="141" t="s">
        <v>331</v>
      </c>
      <c r="D230" s="167">
        <v>10</v>
      </c>
      <c r="E230" s="167">
        <v>11</v>
      </c>
      <c r="F230" s="167">
        <v>9</v>
      </c>
      <c r="G230" s="167">
        <v>10</v>
      </c>
      <c r="H230" s="167">
        <v>9</v>
      </c>
      <c r="I230" s="167">
        <f t="shared" si="38"/>
        <v>49</v>
      </c>
      <c r="J230" s="167">
        <f t="shared" si="39"/>
        <v>7.35</v>
      </c>
      <c r="K230" s="174">
        <v>3</v>
      </c>
      <c r="L230" s="174">
        <v>2</v>
      </c>
      <c r="M230" s="174">
        <v>4</v>
      </c>
      <c r="N230" s="174">
        <v>3</v>
      </c>
      <c r="O230" s="174">
        <v>2</v>
      </c>
      <c r="P230" s="168">
        <f t="shared" si="40"/>
        <v>14</v>
      </c>
      <c r="Q230" s="168">
        <f t="shared" si="41"/>
        <v>0.70000000000000007</v>
      </c>
      <c r="R230" s="108">
        <f t="shared" si="42"/>
        <v>1.65</v>
      </c>
      <c r="S230" s="108">
        <f t="shared" si="43"/>
        <v>1.75</v>
      </c>
      <c r="T230" s="108">
        <f t="shared" si="44"/>
        <v>1.5499999999999998</v>
      </c>
      <c r="U230" s="108">
        <f t="shared" si="45"/>
        <v>1.65</v>
      </c>
      <c r="V230" s="108">
        <f t="shared" si="46"/>
        <v>1.45</v>
      </c>
      <c r="W230" s="26">
        <f t="shared" si="37"/>
        <v>63</v>
      </c>
      <c r="X230" s="166">
        <f t="shared" si="47"/>
        <v>12.600000000000001</v>
      </c>
      <c r="Y230" s="160">
        <v>58</v>
      </c>
      <c r="Z230" s="112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3"/>
    </row>
    <row r="231" spans="1:44" s="111" customFormat="1" x14ac:dyDescent="0.3">
      <c r="A231" s="165">
        <v>225</v>
      </c>
      <c r="B231" s="140">
        <v>671425</v>
      </c>
      <c r="C231" s="141" t="s">
        <v>332</v>
      </c>
      <c r="D231" s="167">
        <v>12</v>
      </c>
      <c r="E231" s="167">
        <v>13</v>
      </c>
      <c r="F231" s="167">
        <v>11</v>
      </c>
      <c r="G231" s="167">
        <v>12</v>
      </c>
      <c r="H231" s="167">
        <v>11</v>
      </c>
      <c r="I231" s="167">
        <f t="shared" si="38"/>
        <v>59</v>
      </c>
      <c r="J231" s="167">
        <f t="shared" si="39"/>
        <v>8.85</v>
      </c>
      <c r="K231" s="174">
        <v>3</v>
      </c>
      <c r="L231" s="174">
        <v>2</v>
      </c>
      <c r="M231" s="174">
        <v>2</v>
      </c>
      <c r="N231" s="174">
        <v>4</v>
      </c>
      <c r="O231" s="174">
        <v>3</v>
      </c>
      <c r="P231" s="168">
        <f t="shared" si="40"/>
        <v>14</v>
      </c>
      <c r="Q231" s="168">
        <f t="shared" si="41"/>
        <v>0.70000000000000007</v>
      </c>
      <c r="R231" s="108">
        <f t="shared" si="42"/>
        <v>1.9499999999999997</v>
      </c>
      <c r="S231" s="108">
        <f t="shared" si="43"/>
        <v>2.0499999999999998</v>
      </c>
      <c r="T231" s="108">
        <f t="shared" si="44"/>
        <v>1.75</v>
      </c>
      <c r="U231" s="108">
        <f t="shared" si="45"/>
        <v>1.9999999999999998</v>
      </c>
      <c r="V231" s="108">
        <f t="shared" si="46"/>
        <v>1.7999999999999998</v>
      </c>
      <c r="W231" s="26">
        <f t="shared" si="37"/>
        <v>73</v>
      </c>
      <c r="X231" s="166">
        <f t="shared" si="47"/>
        <v>14.600000000000001</v>
      </c>
      <c r="Y231" s="160">
        <v>79</v>
      </c>
      <c r="Z231" s="112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3"/>
    </row>
    <row r="232" spans="1:44" s="111" customFormat="1" x14ac:dyDescent="0.3">
      <c r="A232" s="165">
        <v>226</v>
      </c>
      <c r="B232" s="140">
        <v>671426</v>
      </c>
      <c r="C232" s="141" t="s">
        <v>333</v>
      </c>
      <c r="D232" s="167">
        <v>2</v>
      </c>
      <c r="E232" s="167">
        <v>1</v>
      </c>
      <c r="F232" s="167">
        <v>1</v>
      </c>
      <c r="G232" s="167">
        <v>2</v>
      </c>
      <c r="H232" s="167">
        <v>1</v>
      </c>
      <c r="I232" s="167">
        <f t="shared" si="38"/>
        <v>7</v>
      </c>
      <c r="J232" s="167">
        <f t="shared" si="39"/>
        <v>1.05</v>
      </c>
      <c r="K232" s="174">
        <v>1</v>
      </c>
      <c r="L232" s="174">
        <v>4</v>
      </c>
      <c r="M232" s="174">
        <v>3</v>
      </c>
      <c r="N232" s="174">
        <v>2</v>
      </c>
      <c r="O232" s="174">
        <v>2</v>
      </c>
      <c r="P232" s="168">
        <f t="shared" si="40"/>
        <v>12</v>
      </c>
      <c r="Q232" s="168">
        <f t="shared" si="41"/>
        <v>0.60000000000000009</v>
      </c>
      <c r="R232" s="108">
        <f t="shared" si="42"/>
        <v>0.35</v>
      </c>
      <c r="S232" s="108">
        <f t="shared" si="43"/>
        <v>0.35</v>
      </c>
      <c r="T232" s="108">
        <f t="shared" si="44"/>
        <v>0.30000000000000004</v>
      </c>
      <c r="U232" s="108">
        <f t="shared" si="45"/>
        <v>0.4</v>
      </c>
      <c r="V232" s="108">
        <f t="shared" si="46"/>
        <v>0.25</v>
      </c>
      <c r="W232" s="26">
        <f t="shared" si="37"/>
        <v>19</v>
      </c>
      <c r="X232" s="166">
        <f t="shared" si="47"/>
        <v>3.8000000000000003</v>
      </c>
      <c r="Y232" s="160">
        <v>36</v>
      </c>
      <c r="Z232" s="112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3"/>
    </row>
    <row r="233" spans="1:44" s="111" customFormat="1" x14ac:dyDescent="0.3">
      <c r="A233" s="165">
        <v>227</v>
      </c>
      <c r="B233" s="140">
        <v>671427</v>
      </c>
      <c r="C233" s="141" t="s">
        <v>334</v>
      </c>
      <c r="D233" s="167">
        <v>8</v>
      </c>
      <c r="E233" s="167">
        <v>9</v>
      </c>
      <c r="F233" s="167">
        <v>8</v>
      </c>
      <c r="G233" s="167">
        <v>9</v>
      </c>
      <c r="H233" s="167">
        <v>8</v>
      </c>
      <c r="I233" s="167">
        <f t="shared" si="38"/>
        <v>42</v>
      </c>
      <c r="J233" s="167">
        <f t="shared" si="39"/>
        <v>6.3</v>
      </c>
      <c r="K233" s="174">
        <v>2.5</v>
      </c>
      <c r="L233" s="174">
        <v>3</v>
      </c>
      <c r="M233" s="174">
        <v>3</v>
      </c>
      <c r="N233" s="174">
        <v>5</v>
      </c>
      <c r="O233" s="174">
        <v>4</v>
      </c>
      <c r="P233" s="168">
        <f t="shared" si="40"/>
        <v>17.5</v>
      </c>
      <c r="Q233" s="168">
        <f t="shared" si="41"/>
        <v>0.875</v>
      </c>
      <c r="R233" s="108">
        <f t="shared" si="42"/>
        <v>1.325</v>
      </c>
      <c r="S233" s="108">
        <f t="shared" si="43"/>
        <v>1.5</v>
      </c>
      <c r="T233" s="108">
        <f t="shared" si="44"/>
        <v>1.35</v>
      </c>
      <c r="U233" s="108">
        <f t="shared" si="45"/>
        <v>1.5999999999999999</v>
      </c>
      <c r="V233" s="108">
        <f t="shared" si="46"/>
        <v>1.4</v>
      </c>
      <c r="W233" s="26">
        <f t="shared" ref="W233:W296" si="48">I233+P233</f>
        <v>59.5</v>
      </c>
      <c r="X233" s="166">
        <f t="shared" si="47"/>
        <v>11.9</v>
      </c>
      <c r="Y233" s="160">
        <v>60</v>
      </c>
      <c r="Z233" s="112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3"/>
    </row>
    <row r="234" spans="1:44" s="111" customFormat="1" x14ac:dyDescent="0.3">
      <c r="A234" s="165">
        <v>228</v>
      </c>
      <c r="B234" s="140">
        <v>671428</v>
      </c>
      <c r="C234" s="141" t="s">
        <v>335</v>
      </c>
      <c r="D234" s="167">
        <v>4</v>
      </c>
      <c r="E234" s="167">
        <v>3</v>
      </c>
      <c r="F234" s="167">
        <v>4</v>
      </c>
      <c r="G234" s="167">
        <v>3</v>
      </c>
      <c r="H234" s="167">
        <v>4</v>
      </c>
      <c r="I234" s="167">
        <f t="shared" si="38"/>
        <v>18</v>
      </c>
      <c r="J234" s="167">
        <f t="shared" si="39"/>
        <v>2.6999999999999997</v>
      </c>
      <c r="K234" s="174">
        <v>2</v>
      </c>
      <c r="L234" s="174">
        <v>3</v>
      </c>
      <c r="M234" s="174">
        <v>4</v>
      </c>
      <c r="N234" s="174">
        <v>3</v>
      </c>
      <c r="O234" s="174">
        <v>4</v>
      </c>
      <c r="P234" s="168">
        <f t="shared" si="40"/>
        <v>16</v>
      </c>
      <c r="Q234" s="168">
        <f t="shared" si="41"/>
        <v>0.8</v>
      </c>
      <c r="R234" s="108">
        <f t="shared" si="42"/>
        <v>0.7</v>
      </c>
      <c r="S234" s="108">
        <f t="shared" si="43"/>
        <v>0.6</v>
      </c>
      <c r="T234" s="108">
        <f t="shared" si="44"/>
        <v>0.8</v>
      </c>
      <c r="U234" s="108">
        <f t="shared" si="45"/>
        <v>0.6</v>
      </c>
      <c r="V234" s="108">
        <f t="shared" si="46"/>
        <v>0.8</v>
      </c>
      <c r="W234" s="26">
        <f t="shared" si="48"/>
        <v>34</v>
      </c>
      <c r="X234" s="166">
        <f t="shared" si="47"/>
        <v>6.8000000000000007</v>
      </c>
      <c r="Y234" s="160">
        <v>29</v>
      </c>
      <c r="Z234" s="112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3"/>
    </row>
    <row r="235" spans="1:44" s="111" customFormat="1" x14ac:dyDescent="0.3">
      <c r="A235" s="165">
        <v>229</v>
      </c>
      <c r="B235" s="140">
        <v>671429</v>
      </c>
      <c r="C235" s="141" t="s">
        <v>336</v>
      </c>
      <c r="D235" s="167">
        <v>2</v>
      </c>
      <c r="E235" s="167">
        <v>4</v>
      </c>
      <c r="F235" s="167">
        <v>3</v>
      </c>
      <c r="G235" s="167">
        <v>5</v>
      </c>
      <c r="H235" s="167">
        <v>4</v>
      </c>
      <c r="I235" s="167">
        <f t="shared" si="38"/>
        <v>18</v>
      </c>
      <c r="J235" s="167">
        <f t="shared" si="39"/>
        <v>2.6999999999999997</v>
      </c>
      <c r="K235" s="174">
        <v>2.5</v>
      </c>
      <c r="L235" s="174">
        <v>3</v>
      </c>
      <c r="M235" s="174">
        <v>4</v>
      </c>
      <c r="N235" s="174">
        <v>3</v>
      </c>
      <c r="O235" s="174">
        <v>4</v>
      </c>
      <c r="P235" s="168">
        <f t="shared" si="40"/>
        <v>16.5</v>
      </c>
      <c r="Q235" s="168">
        <f t="shared" si="41"/>
        <v>0.82500000000000007</v>
      </c>
      <c r="R235" s="108">
        <f t="shared" si="42"/>
        <v>0.42499999999999999</v>
      </c>
      <c r="S235" s="108">
        <f t="shared" si="43"/>
        <v>0.75</v>
      </c>
      <c r="T235" s="108">
        <f t="shared" si="44"/>
        <v>0.64999999999999991</v>
      </c>
      <c r="U235" s="108">
        <f t="shared" si="45"/>
        <v>0.9</v>
      </c>
      <c r="V235" s="108">
        <f t="shared" si="46"/>
        <v>0.8</v>
      </c>
      <c r="W235" s="26">
        <f t="shared" si="48"/>
        <v>34.5</v>
      </c>
      <c r="X235" s="166">
        <f t="shared" si="47"/>
        <v>6.9</v>
      </c>
      <c r="Y235" s="160">
        <v>19</v>
      </c>
      <c r="Z235" s="112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3"/>
    </row>
    <row r="236" spans="1:44" s="111" customFormat="1" x14ac:dyDescent="0.3">
      <c r="A236" s="165">
        <v>230</v>
      </c>
      <c r="B236" s="140">
        <v>671430</v>
      </c>
      <c r="C236" s="141" t="s">
        <v>337</v>
      </c>
      <c r="D236" s="167">
        <v>7</v>
      </c>
      <c r="E236" s="167">
        <v>8</v>
      </c>
      <c r="F236" s="167">
        <v>7</v>
      </c>
      <c r="G236" s="167">
        <v>8</v>
      </c>
      <c r="H236" s="167">
        <v>7</v>
      </c>
      <c r="I236" s="167">
        <f t="shared" si="38"/>
        <v>37</v>
      </c>
      <c r="J236" s="167">
        <f t="shared" si="39"/>
        <v>5.55</v>
      </c>
      <c r="K236" s="174">
        <v>1</v>
      </c>
      <c r="L236" s="174">
        <v>1</v>
      </c>
      <c r="M236" s="174">
        <v>1</v>
      </c>
      <c r="N236" s="174">
        <v>2</v>
      </c>
      <c r="O236" s="174">
        <v>1</v>
      </c>
      <c r="P236" s="168">
        <f t="shared" si="40"/>
        <v>6</v>
      </c>
      <c r="Q236" s="168">
        <f t="shared" si="41"/>
        <v>0.30000000000000004</v>
      </c>
      <c r="R236" s="108">
        <f t="shared" si="42"/>
        <v>1.1000000000000001</v>
      </c>
      <c r="S236" s="108">
        <f t="shared" si="43"/>
        <v>1.25</v>
      </c>
      <c r="T236" s="108">
        <f t="shared" si="44"/>
        <v>1.1000000000000001</v>
      </c>
      <c r="U236" s="108">
        <f t="shared" si="45"/>
        <v>1.3</v>
      </c>
      <c r="V236" s="108">
        <f t="shared" si="46"/>
        <v>1.1000000000000001</v>
      </c>
      <c r="W236" s="26">
        <f t="shared" si="48"/>
        <v>43</v>
      </c>
      <c r="X236" s="166">
        <f t="shared" si="47"/>
        <v>8.6</v>
      </c>
      <c r="Y236" s="160">
        <v>26</v>
      </c>
      <c r="Z236" s="112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3"/>
    </row>
    <row r="237" spans="1:44" s="111" customFormat="1" x14ac:dyDescent="0.3">
      <c r="A237" s="165">
        <v>231</v>
      </c>
      <c r="B237" s="140">
        <v>671431</v>
      </c>
      <c r="C237" s="141" t="s">
        <v>338</v>
      </c>
      <c r="D237" s="167">
        <v>5</v>
      </c>
      <c r="E237" s="167">
        <v>6</v>
      </c>
      <c r="F237" s="167">
        <v>5</v>
      </c>
      <c r="G237" s="167">
        <v>4</v>
      </c>
      <c r="H237" s="167">
        <v>6</v>
      </c>
      <c r="I237" s="167">
        <f t="shared" si="38"/>
        <v>26</v>
      </c>
      <c r="J237" s="167">
        <f t="shared" si="39"/>
        <v>3.9</v>
      </c>
      <c r="K237" s="174">
        <v>1.5</v>
      </c>
      <c r="L237" s="174">
        <v>3</v>
      </c>
      <c r="M237" s="174">
        <v>5</v>
      </c>
      <c r="N237" s="174">
        <v>5</v>
      </c>
      <c r="O237" s="174">
        <v>3</v>
      </c>
      <c r="P237" s="168">
        <f t="shared" si="40"/>
        <v>17.5</v>
      </c>
      <c r="Q237" s="168">
        <f t="shared" si="41"/>
        <v>0.875</v>
      </c>
      <c r="R237" s="108">
        <f t="shared" si="42"/>
        <v>0.82499999999999996</v>
      </c>
      <c r="S237" s="108">
        <f t="shared" si="43"/>
        <v>1.0499999999999998</v>
      </c>
      <c r="T237" s="108">
        <f t="shared" si="44"/>
        <v>1</v>
      </c>
      <c r="U237" s="108">
        <f t="shared" si="45"/>
        <v>0.85</v>
      </c>
      <c r="V237" s="108">
        <f t="shared" si="46"/>
        <v>1.0499999999999998</v>
      </c>
      <c r="W237" s="26">
        <f t="shared" si="48"/>
        <v>43.5</v>
      </c>
      <c r="X237" s="166">
        <f t="shared" si="47"/>
        <v>8.7000000000000011</v>
      </c>
      <c r="Y237" s="160">
        <v>21</v>
      </c>
      <c r="Z237" s="112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3"/>
    </row>
    <row r="238" spans="1:44" s="111" customFormat="1" x14ac:dyDescent="0.3">
      <c r="A238" s="165">
        <v>232</v>
      </c>
      <c r="B238" s="140">
        <v>671432</v>
      </c>
      <c r="C238" s="141" t="s">
        <v>339</v>
      </c>
      <c r="D238" s="167">
        <v>8</v>
      </c>
      <c r="E238" s="167">
        <v>9</v>
      </c>
      <c r="F238" s="167">
        <v>8</v>
      </c>
      <c r="G238" s="167">
        <v>9</v>
      </c>
      <c r="H238" s="167">
        <v>8</v>
      </c>
      <c r="I238" s="167">
        <f t="shared" si="38"/>
        <v>42</v>
      </c>
      <c r="J238" s="167">
        <f t="shared" si="39"/>
        <v>6.3</v>
      </c>
      <c r="K238" s="174">
        <v>2</v>
      </c>
      <c r="L238" s="174">
        <v>2.5</v>
      </c>
      <c r="M238" s="174">
        <v>3</v>
      </c>
      <c r="N238" s="174">
        <v>4</v>
      </c>
      <c r="O238" s="174">
        <v>3</v>
      </c>
      <c r="P238" s="168">
        <f t="shared" si="40"/>
        <v>14.5</v>
      </c>
      <c r="Q238" s="168">
        <f t="shared" si="41"/>
        <v>0.72500000000000009</v>
      </c>
      <c r="R238" s="108">
        <f t="shared" si="42"/>
        <v>1.3</v>
      </c>
      <c r="S238" s="108">
        <f t="shared" si="43"/>
        <v>1.4749999999999999</v>
      </c>
      <c r="T238" s="108">
        <f t="shared" si="44"/>
        <v>1.35</v>
      </c>
      <c r="U238" s="108">
        <f t="shared" si="45"/>
        <v>1.5499999999999998</v>
      </c>
      <c r="V238" s="108">
        <f t="shared" si="46"/>
        <v>1.35</v>
      </c>
      <c r="W238" s="26">
        <f t="shared" si="48"/>
        <v>56.5</v>
      </c>
      <c r="X238" s="166">
        <f t="shared" si="47"/>
        <v>11.3</v>
      </c>
      <c r="Y238" s="160">
        <v>59</v>
      </c>
      <c r="Z238" s="112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3"/>
    </row>
    <row r="239" spans="1:44" s="111" customFormat="1" x14ac:dyDescent="0.3">
      <c r="A239" s="165">
        <v>233</v>
      </c>
      <c r="B239" s="140">
        <v>671433</v>
      </c>
      <c r="C239" s="141" t="s">
        <v>340</v>
      </c>
      <c r="D239" s="167">
        <v>15</v>
      </c>
      <c r="E239" s="167">
        <v>12</v>
      </c>
      <c r="F239" s="167">
        <v>13</v>
      </c>
      <c r="G239" s="167">
        <v>15</v>
      </c>
      <c r="H239" s="167">
        <v>13</v>
      </c>
      <c r="I239" s="167">
        <f t="shared" si="38"/>
        <v>68</v>
      </c>
      <c r="J239" s="167">
        <f t="shared" si="39"/>
        <v>10.199999999999999</v>
      </c>
      <c r="K239" s="174">
        <v>2.5</v>
      </c>
      <c r="L239" s="174">
        <v>3</v>
      </c>
      <c r="M239" s="174">
        <v>4</v>
      </c>
      <c r="N239" s="174">
        <v>3</v>
      </c>
      <c r="O239" s="174">
        <v>4</v>
      </c>
      <c r="P239" s="168">
        <f t="shared" si="40"/>
        <v>16.5</v>
      </c>
      <c r="Q239" s="168">
        <f t="shared" si="41"/>
        <v>0.82500000000000007</v>
      </c>
      <c r="R239" s="108">
        <f t="shared" si="42"/>
        <v>2.375</v>
      </c>
      <c r="S239" s="108">
        <f t="shared" si="43"/>
        <v>1.9499999999999997</v>
      </c>
      <c r="T239" s="108">
        <f t="shared" si="44"/>
        <v>2.15</v>
      </c>
      <c r="U239" s="108">
        <f t="shared" si="45"/>
        <v>2.4</v>
      </c>
      <c r="V239" s="108">
        <f t="shared" si="46"/>
        <v>2.15</v>
      </c>
      <c r="W239" s="26">
        <f t="shared" si="48"/>
        <v>84.5</v>
      </c>
      <c r="X239" s="166">
        <f t="shared" si="47"/>
        <v>16.900000000000002</v>
      </c>
      <c r="Y239" s="160">
        <v>55</v>
      </c>
      <c r="Z239" s="112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3"/>
    </row>
    <row r="240" spans="1:44" s="111" customFormat="1" x14ac:dyDescent="0.3">
      <c r="A240" s="165">
        <v>234</v>
      </c>
      <c r="B240" s="140">
        <v>671434</v>
      </c>
      <c r="C240" s="141" t="s">
        <v>341</v>
      </c>
      <c r="D240" s="167">
        <v>12</v>
      </c>
      <c r="E240" s="167">
        <v>11</v>
      </c>
      <c r="F240" s="167">
        <v>8</v>
      </c>
      <c r="G240" s="167">
        <v>9</v>
      </c>
      <c r="H240" s="167">
        <v>9</v>
      </c>
      <c r="I240" s="167">
        <f t="shared" si="38"/>
        <v>49</v>
      </c>
      <c r="J240" s="167">
        <f t="shared" si="39"/>
        <v>7.35</v>
      </c>
      <c r="K240" s="174">
        <v>2</v>
      </c>
      <c r="L240" s="174">
        <v>3</v>
      </c>
      <c r="M240" s="174">
        <v>4</v>
      </c>
      <c r="N240" s="174">
        <v>3</v>
      </c>
      <c r="O240" s="174">
        <v>2.5</v>
      </c>
      <c r="P240" s="168">
        <f t="shared" si="40"/>
        <v>14.5</v>
      </c>
      <c r="Q240" s="168">
        <f t="shared" si="41"/>
        <v>0.72500000000000009</v>
      </c>
      <c r="R240" s="108">
        <f t="shared" si="42"/>
        <v>1.9</v>
      </c>
      <c r="S240" s="108">
        <f t="shared" si="43"/>
        <v>1.7999999999999998</v>
      </c>
      <c r="T240" s="108">
        <f t="shared" si="44"/>
        <v>1.4</v>
      </c>
      <c r="U240" s="108">
        <f t="shared" si="45"/>
        <v>1.5</v>
      </c>
      <c r="V240" s="108">
        <f t="shared" si="46"/>
        <v>1.4749999999999999</v>
      </c>
      <c r="W240" s="26">
        <f t="shared" si="48"/>
        <v>63.5</v>
      </c>
      <c r="X240" s="166">
        <f t="shared" si="47"/>
        <v>12.700000000000001</v>
      </c>
      <c r="Y240" s="160">
        <v>49</v>
      </c>
      <c r="Z240" s="112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3"/>
    </row>
    <row r="241" spans="1:44" s="111" customFormat="1" x14ac:dyDescent="0.3">
      <c r="A241" s="165">
        <v>235</v>
      </c>
      <c r="B241" s="140">
        <v>671435</v>
      </c>
      <c r="C241" s="141" t="s">
        <v>342</v>
      </c>
      <c r="D241" s="167">
        <v>8</v>
      </c>
      <c r="E241" s="167">
        <v>9</v>
      </c>
      <c r="F241" s="167">
        <v>7</v>
      </c>
      <c r="G241" s="167">
        <v>8</v>
      </c>
      <c r="H241" s="167">
        <v>8</v>
      </c>
      <c r="I241" s="167">
        <f t="shared" si="38"/>
        <v>40</v>
      </c>
      <c r="J241" s="167">
        <f t="shared" si="39"/>
        <v>6</v>
      </c>
      <c r="K241" s="174">
        <v>2.5</v>
      </c>
      <c r="L241" s="174">
        <v>2</v>
      </c>
      <c r="M241" s="174">
        <v>1</v>
      </c>
      <c r="N241" s="174">
        <v>3</v>
      </c>
      <c r="O241" s="174">
        <v>2</v>
      </c>
      <c r="P241" s="168">
        <f t="shared" si="40"/>
        <v>10.5</v>
      </c>
      <c r="Q241" s="168">
        <f t="shared" si="41"/>
        <v>0.52500000000000002</v>
      </c>
      <c r="R241" s="108">
        <f t="shared" si="42"/>
        <v>1.325</v>
      </c>
      <c r="S241" s="108">
        <f t="shared" si="43"/>
        <v>1.45</v>
      </c>
      <c r="T241" s="108">
        <f t="shared" si="44"/>
        <v>1.1000000000000001</v>
      </c>
      <c r="U241" s="108">
        <f t="shared" si="45"/>
        <v>1.35</v>
      </c>
      <c r="V241" s="108">
        <f t="shared" si="46"/>
        <v>1.3</v>
      </c>
      <c r="W241" s="26">
        <f t="shared" si="48"/>
        <v>50.5</v>
      </c>
      <c r="X241" s="166">
        <f t="shared" si="47"/>
        <v>10.100000000000001</v>
      </c>
      <c r="Y241" s="160">
        <v>55</v>
      </c>
      <c r="Z241" s="112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3"/>
    </row>
    <row r="242" spans="1:44" s="111" customFormat="1" x14ac:dyDescent="0.3">
      <c r="A242" s="165">
        <v>236</v>
      </c>
      <c r="B242" s="140">
        <v>671436</v>
      </c>
      <c r="C242" s="141" t="s">
        <v>343</v>
      </c>
      <c r="D242" s="167">
        <v>8</v>
      </c>
      <c r="E242" s="167">
        <v>9</v>
      </c>
      <c r="F242" s="167">
        <v>8</v>
      </c>
      <c r="G242" s="167">
        <v>9</v>
      </c>
      <c r="H242" s="167">
        <v>8</v>
      </c>
      <c r="I242" s="167">
        <f t="shared" si="38"/>
        <v>42</v>
      </c>
      <c r="J242" s="167">
        <f t="shared" si="39"/>
        <v>6.3</v>
      </c>
      <c r="K242" s="174">
        <v>4</v>
      </c>
      <c r="L242" s="174">
        <v>5</v>
      </c>
      <c r="M242" s="174">
        <v>3</v>
      </c>
      <c r="N242" s="174">
        <v>2</v>
      </c>
      <c r="O242" s="174">
        <v>4</v>
      </c>
      <c r="P242" s="168">
        <f t="shared" si="40"/>
        <v>18</v>
      </c>
      <c r="Q242" s="168">
        <f t="shared" si="41"/>
        <v>0.9</v>
      </c>
      <c r="R242" s="108">
        <f t="shared" si="42"/>
        <v>1.4</v>
      </c>
      <c r="S242" s="108">
        <f t="shared" si="43"/>
        <v>1.5999999999999999</v>
      </c>
      <c r="T242" s="108">
        <f t="shared" si="44"/>
        <v>1.35</v>
      </c>
      <c r="U242" s="108">
        <f t="shared" si="45"/>
        <v>1.45</v>
      </c>
      <c r="V242" s="108">
        <f t="shared" si="46"/>
        <v>1.4</v>
      </c>
      <c r="W242" s="26">
        <f t="shared" si="48"/>
        <v>60</v>
      </c>
      <c r="X242" s="166">
        <f t="shared" si="47"/>
        <v>12</v>
      </c>
      <c r="Y242" s="160">
        <v>17</v>
      </c>
      <c r="Z242" s="112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3"/>
    </row>
    <row r="243" spans="1:44" s="111" customFormat="1" x14ac:dyDescent="0.3">
      <c r="A243" s="165">
        <v>237</v>
      </c>
      <c r="B243" s="140">
        <v>671437</v>
      </c>
      <c r="C243" s="141" t="s">
        <v>344</v>
      </c>
      <c r="D243" s="167">
        <v>9</v>
      </c>
      <c r="E243" s="167">
        <v>9</v>
      </c>
      <c r="F243" s="167">
        <v>9</v>
      </c>
      <c r="G243" s="167">
        <v>9</v>
      </c>
      <c r="H243" s="167">
        <v>9</v>
      </c>
      <c r="I243" s="167">
        <f t="shared" si="38"/>
        <v>45</v>
      </c>
      <c r="J243" s="167">
        <f t="shared" si="39"/>
        <v>6.75</v>
      </c>
      <c r="K243" s="11">
        <v>2</v>
      </c>
      <c r="L243" s="11">
        <v>2.5</v>
      </c>
      <c r="M243" s="11">
        <v>3</v>
      </c>
      <c r="N243" s="11">
        <v>4</v>
      </c>
      <c r="O243" s="11">
        <v>3</v>
      </c>
      <c r="P243" s="168">
        <f t="shared" si="40"/>
        <v>14.5</v>
      </c>
      <c r="Q243" s="168">
        <f t="shared" si="41"/>
        <v>0.72500000000000009</v>
      </c>
      <c r="R243" s="108">
        <f t="shared" si="42"/>
        <v>1.45</v>
      </c>
      <c r="S243" s="108">
        <f t="shared" si="43"/>
        <v>1.4749999999999999</v>
      </c>
      <c r="T243" s="108">
        <f t="shared" si="44"/>
        <v>1.5</v>
      </c>
      <c r="U243" s="108">
        <f t="shared" si="45"/>
        <v>1.5499999999999998</v>
      </c>
      <c r="V243" s="108">
        <f t="shared" si="46"/>
        <v>1.5</v>
      </c>
      <c r="W243" s="26">
        <f t="shared" si="48"/>
        <v>59.5</v>
      </c>
      <c r="X243" s="166">
        <f t="shared" si="47"/>
        <v>11.9</v>
      </c>
      <c r="Y243" s="160">
        <v>57</v>
      </c>
      <c r="Z243" s="112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3"/>
    </row>
    <row r="244" spans="1:44" s="111" customFormat="1" x14ac:dyDescent="0.3">
      <c r="A244" s="165">
        <v>238</v>
      </c>
      <c r="B244" s="140">
        <v>671438</v>
      </c>
      <c r="C244" s="141" t="s">
        <v>345</v>
      </c>
      <c r="D244" s="167">
        <v>8</v>
      </c>
      <c r="E244" s="167">
        <v>7</v>
      </c>
      <c r="F244" s="167">
        <v>8</v>
      </c>
      <c r="G244" s="167">
        <v>7</v>
      </c>
      <c r="H244" s="167">
        <v>7</v>
      </c>
      <c r="I244" s="167">
        <f t="shared" si="38"/>
        <v>37</v>
      </c>
      <c r="J244" s="167">
        <f t="shared" si="39"/>
        <v>5.55</v>
      </c>
      <c r="K244" s="11">
        <v>2</v>
      </c>
      <c r="L244" s="11">
        <v>3</v>
      </c>
      <c r="M244" s="11">
        <v>4</v>
      </c>
      <c r="N244" s="11">
        <v>5</v>
      </c>
      <c r="O244" s="11">
        <v>3</v>
      </c>
      <c r="P244" s="168">
        <f t="shared" si="40"/>
        <v>17</v>
      </c>
      <c r="Q244" s="168">
        <f t="shared" si="41"/>
        <v>0.85000000000000009</v>
      </c>
      <c r="R244" s="108">
        <f t="shared" si="42"/>
        <v>1.3</v>
      </c>
      <c r="S244" s="108">
        <f t="shared" si="43"/>
        <v>1.2000000000000002</v>
      </c>
      <c r="T244" s="108">
        <f t="shared" si="44"/>
        <v>1.4</v>
      </c>
      <c r="U244" s="108">
        <f t="shared" si="45"/>
        <v>1.3</v>
      </c>
      <c r="V244" s="108">
        <f t="shared" si="46"/>
        <v>1.2000000000000002</v>
      </c>
      <c r="W244" s="26">
        <f t="shared" si="48"/>
        <v>54</v>
      </c>
      <c r="X244" s="166">
        <f t="shared" si="47"/>
        <v>10.8</v>
      </c>
      <c r="Y244" s="160">
        <v>45</v>
      </c>
      <c r="Z244" s="112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3"/>
    </row>
    <row r="245" spans="1:44" s="111" customFormat="1" x14ac:dyDescent="0.3">
      <c r="A245" s="165">
        <v>239</v>
      </c>
      <c r="B245" s="140">
        <v>671439</v>
      </c>
      <c r="C245" s="141" t="s">
        <v>346</v>
      </c>
      <c r="D245" s="167">
        <v>5</v>
      </c>
      <c r="E245" s="167">
        <v>6</v>
      </c>
      <c r="F245" s="167">
        <v>9</v>
      </c>
      <c r="G245" s="167">
        <v>8</v>
      </c>
      <c r="H245" s="167">
        <v>9</v>
      </c>
      <c r="I245" s="167">
        <f t="shared" si="38"/>
        <v>37</v>
      </c>
      <c r="J245" s="167">
        <f t="shared" si="39"/>
        <v>5.55</v>
      </c>
      <c r="K245" s="11">
        <v>4</v>
      </c>
      <c r="L245" s="11">
        <v>3</v>
      </c>
      <c r="M245" s="11">
        <v>2</v>
      </c>
      <c r="N245" s="11">
        <v>1</v>
      </c>
      <c r="O245" s="11">
        <v>2</v>
      </c>
      <c r="P245" s="168">
        <f t="shared" si="40"/>
        <v>12</v>
      </c>
      <c r="Q245" s="168">
        <f t="shared" si="41"/>
        <v>0.60000000000000009</v>
      </c>
      <c r="R245" s="108">
        <f t="shared" si="42"/>
        <v>0.95</v>
      </c>
      <c r="S245" s="108">
        <f t="shared" si="43"/>
        <v>1.0499999999999998</v>
      </c>
      <c r="T245" s="108">
        <f t="shared" si="44"/>
        <v>1.45</v>
      </c>
      <c r="U245" s="108">
        <f t="shared" si="45"/>
        <v>1.25</v>
      </c>
      <c r="V245" s="108">
        <f t="shared" si="46"/>
        <v>1.45</v>
      </c>
      <c r="W245" s="26">
        <f t="shared" si="48"/>
        <v>49</v>
      </c>
      <c r="X245" s="166">
        <f t="shared" si="47"/>
        <v>9.8000000000000007</v>
      </c>
      <c r="Y245" s="160">
        <v>41</v>
      </c>
      <c r="Z245" s="112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3"/>
    </row>
    <row r="246" spans="1:44" s="111" customFormat="1" x14ac:dyDescent="0.3">
      <c r="A246" s="165">
        <v>240</v>
      </c>
      <c r="B246" s="140">
        <v>671440</v>
      </c>
      <c r="C246" s="141" t="s">
        <v>347</v>
      </c>
      <c r="D246" s="167">
        <v>7</v>
      </c>
      <c r="E246" s="167">
        <v>6</v>
      </c>
      <c r="F246" s="167">
        <v>7</v>
      </c>
      <c r="G246" s="167">
        <v>8</v>
      </c>
      <c r="H246" s="167">
        <v>8</v>
      </c>
      <c r="I246" s="167">
        <f t="shared" si="38"/>
        <v>36</v>
      </c>
      <c r="J246" s="167">
        <f t="shared" si="39"/>
        <v>5.3999999999999995</v>
      </c>
      <c r="K246" s="11">
        <v>2</v>
      </c>
      <c r="L246" s="11">
        <v>3</v>
      </c>
      <c r="M246" s="11">
        <v>4</v>
      </c>
      <c r="N246" s="11">
        <v>3</v>
      </c>
      <c r="O246" s="11">
        <v>4</v>
      </c>
      <c r="P246" s="168">
        <f t="shared" si="40"/>
        <v>16</v>
      </c>
      <c r="Q246" s="168">
        <f t="shared" si="41"/>
        <v>0.8</v>
      </c>
      <c r="R246" s="108">
        <f t="shared" si="42"/>
        <v>1.1500000000000001</v>
      </c>
      <c r="S246" s="108">
        <f t="shared" si="43"/>
        <v>1.0499999999999998</v>
      </c>
      <c r="T246" s="108">
        <f t="shared" si="44"/>
        <v>1.25</v>
      </c>
      <c r="U246" s="108">
        <f t="shared" si="45"/>
        <v>1.35</v>
      </c>
      <c r="V246" s="108">
        <f t="shared" si="46"/>
        <v>1.4</v>
      </c>
      <c r="W246" s="26">
        <f t="shared" si="48"/>
        <v>52</v>
      </c>
      <c r="X246" s="166">
        <f t="shared" si="47"/>
        <v>10.4</v>
      </c>
      <c r="Y246" s="160">
        <v>68</v>
      </c>
      <c r="Z246" s="112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3"/>
    </row>
    <row r="247" spans="1:44" s="111" customFormat="1" x14ac:dyDescent="0.3">
      <c r="A247" s="165">
        <v>241</v>
      </c>
      <c r="B247" s="140">
        <v>671441</v>
      </c>
      <c r="C247" s="141" t="s">
        <v>348</v>
      </c>
      <c r="D247" s="167">
        <v>4</v>
      </c>
      <c r="E247" s="167">
        <v>3</v>
      </c>
      <c r="F247" s="167">
        <v>3</v>
      </c>
      <c r="G247" s="167">
        <v>4</v>
      </c>
      <c r="H247" s="167">
        <v>5</v>
      </c>
      <c r="I247" s="167">
        <f t="shared" si="38"/>
        <v>19</v>
      </c>
      <c r="J247" s="167">
        <f t="shared" si="39"/>
        <v>2.85</v>
      </c>
      <c r="K247" s="11">
        <v>3</v>
      </c>
      <c r="L247" s="11">
        <v>4</v>
      </c>
      <c r="M247" s="11">
        <v>3</v>
      </c>
      <c r="N247" s="11">
        <v>4</v>
      </c>
      <c r="O247" s="11">
        <v>2</v>
      </c>
      <c r="P247" s="168">
        <f t="shared" si="40"/>
        <v>16</v>
      </c>
      <c r="Q247" s="168">
        <f t="shared" si="41"/>
        <v>0.8</v>
      </c>
      <c r="R247" s="108">
        <f t="shared" si="42"/>
        <v>0.75</v>
      </c>
      <c r="S247" s="108">
        <f t="shared" si="43"/>
        <v>0.64999999999999991</v>
      </c>
      <c r="T247" s="108">
        <f t="shared" si="44"/>
        <v>0.6</v>
      </c>
      <c r="U247" s="108">
        <f t="shared" si="45"/>
        <v>0.8</v>
      </c>
      <c r="V247" s="108">
        <f t="shared" si="46"/>
        <v>0.85</v>
      </c>
      <c r="W247" s="26">
        <f t="shared" si="48"/>
        <v>35</v>
      </c>
      <c r="X247" s="166">
        <f t="shared" si="47"/>
        <v>7</v>
      </c>
      <c r="Y247" s="160">
        <v>14</v>
      </c>
      <c r="Z247" s="112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3"/>
    </row>
    <row r="248" spans="1:44" s="111" customFormat="1" x14ac:dyDescent="0.3">
      <c r="A248" s="165">
        <v>242</v>
      </c>
      <c r="B248" s="140">
        <v>671442</v>
      </c>
      <c r="C248" s="141" t="s">
        <v>349</v>
      </c>
      <c r="D248" s="167">
        <v>7</v>
      </c>
      <c r="E248" s="167">
        <v>6</v>
      </c>
      <c r="F248" s="167">
        <v>5</v>
      </c>
      <c r="G248" s="167">
        <v>7</v>
      </c>
      <c r="H248" s="167">
        <v>6</v>
      </c>
      <c r="I248" s="167">
        <f t="shared" si="38"/>
        <v>31</v>
      </c>
      <c r="J248" s="167">
        <f t="shared" si="39"/>
        <v>4.6499999999999995</v>
      </c>
      <c r="K248" s="11">
        <v>4</v>
      </c>
      <c r="L248" s="11">
        <v>5</v>
      </c>
      <c r="M248" s="11">
        <v>4</v>
      </c>
      <c r="N248" s="11">
        <v>3</v>
      </c>
      <c r="O248" s="11">
        <v>4</v>
      </c>
      <c r="P248" s="168">
        <f t="shared" si="40"/>
        <v>20</v>
      </c>
      <c r="Q248" s="168">
        <f t="shared" si="41"/>
        <v>1</v>
      </c>
      <c r="R248" s="108">
        <f t="shared" si="42"/>
        <v>1.25</v>
      </c>
      <c r="S248" s="108">
        <f t="shared" si="43"/>
        <v>1.1499999999999999</v>
      </c>
      <c r="T248" s="108">
        <f t="shared" si="44"/>
        <v>0.95</v>
      </c>
      <c r="U248" s="108">
        <f t="shared" si="45"/>
        <v>1.2000000000000002</v>
      </c>
      <c r="V248" s="108">
        <f t="shared" si="46"/>
        <v>1.0999999999999999</v>
      </c>
      <c r="W248" s="26">
        <f t="shared" si="48"/>
        <v>51</v>
      </c>
      <c r="X248" s="166">
        <f t="shared" si="47"/>
        <v>10.200000000000001</v>
      </c>
      <c r="Y248" s="160">
        <v>29</v>
      </c>
      <c r="Z248" s="112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3"/>
    </row>
    <row r="249" spans="1:44" s="111" customFormat="1" x14ac:dyDescent="0.3">
      <c r="A249" s="165">
        <v>243</v>
      </c>
      <c r="B249" s="140">
        <v>671443</v>
      </c>
      <c r="C249" s="141" t="s">
        <v>350</v>
      </c>
      <c r="D249" s="167">
        <v>2</v>
      </c>
      <c r="E249" s="167">
        <v>3</v>
      </c>
      <c r="F249" s="167">
        <v>2</v>
      </c>
      <c r="G249" s="167">
        <v>3</v>
      </c>
      <c r="H249" s="167">
        <v>2</v>
      </c>
      <c r="I249" s="167">
        <f t="shared" si="38"/>
        <v>12</v>
      </c>
      <c r="J249" s="167">
        <f t="shared" si="39"/>
        <v>1.7999999999999998</v>
      </c>
      <c r="K249" s="11">
        <v>2</v>
      </c>
      <c r="L249" s="11">
        <v>3</v>
      </c>
      <c r="M249" s="11">
        <v>4</v>
      </c>
      <c r="N249" s="11">
        <v>5</v>
      </c>
      <c r="O249" s="11">
        <v>4</v>
      </c>
      <c r="P249" s="168">
        <f t="shared" si="40"/>
        <v>18</v>
      </c>
      <c r="Q249" s="168">
        <f t="shared" si="41"/>
        <v>0.9</v>
      </c>
      <c r="R249" s="108">
        <f t="shared" si="42"/>
        <v>0.4</v>
      </c>
      <c r="S249" s="108">
        <f t="shared" si="43"/>
        <v>0.6</v>
      </c>
      <c r="T249" s="108">
        <f t="shared" si="44"/>
        <v>0.5</v>
      </c>
      <c r="U249" s="108">
        <f t="shared" si="45"/>
        <v>0.7</v>
      </c>
      <c r="V249" s="108">
        <f t="shared" si="46"/>
        <v>0.5</v>
      </c>
      <c r="W249" s="26">
        <f t="shared" si="48"/>
        <v>30</v>
      </c>
      <c r="X249" s="166">
        <f t="shared" si="47"/>
        <v>6</v>
      </c>
      <c r="Y249" s="160">
        <v>5</v>
      </c>
      <c r="Z249" s="112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3"/>
    </row>
    <row r="250" spans="1:44" s="111" customFormat="1" x14ac:dyDescent="0.3">
      <c r="A250" s="165">
        <v>244</v>
      </c>
      <c r="B250" s="140">
        <v>671444</v>
      </c>
      <c r="C250" s="141" t="s">
        <v>351</v>
      </c>
      <c r="D250" s="167">
        <v>5</v>
      </c>
      <c r="E250" s="167">
        <v>4</v>
      </c>
      <c r="F250" s="167">
        <v>3</v>
      </c>
      <c r="G250" s="167">
        <v>2</v>
      </c>
      <c r="H250" s="167">
        <v>3</v>
      </c>
      <c r="I250" s="167">
        <f t="shared" si="38"/>
        <v>17</v>
      </c>
      <c r="J250" s="167">
        <f t="shared" si="39"/>
        <v>2.5499999999999998</v>
      </c>
      <c r="K250" s="174">
        <v>2</v>
      </c>
      <c r="L250" s="174">
        <v>2.1</v>
      </c>
      <c r="M250" s="174">
        <v>3</v>
      </c>
      <c r="N250" s="174">
        <v>2.1</v>
      </c>
      <c r="O250" s="174">
        <v>4</v>
      </c>
      <c r="P250" s="168">
        <f t="shared" si="40"/>
        <v>13.2</v>
      </c>
      <c r="Q250" s="168">
        <f t="shared" si="41"/>
        <v>0.66</v>
      </c>
      <c r="R250" s="108">
        <f t="shared" si="42"/>
        <v>0.85</v>
      </c>
      <c r="S250" s="108">
        <f t="shared" si="43"/>
        <v>0.70499999999999996</v>
      </c>
      <c r="T250" s="108">
        <f t="shared" si="44"/>
        <v>0.6</v>
      </c>
      <c r="U250" s="108">
        <f t="shared" si="45"/>
        <v>0.40500000000000003</v>
      </c>
      <c r="V250" s="108">
        <f t="shared" si="46"/>
        <v>0.64999999999999991</v>
      </c>
      <c r="W250" s="26">
        <f t="shared" si="48"/>
        <v>30.2</v>
      </c>
      <c r="X250" s="166">
        <f t="shared" si="47"/>
        <v>6.04</v>
      </c>
      <c r="Y250" s="160">
        <v>28</v>
      </c>
      <c r="Z250" s="112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3"/>
    </row>
    <row r="251" spans="1:44" s="111" customFormat="1" x14ac:dyDescent="0.3">
      <c r="A251" s="165">
        <v>245</v>
      </c>
      <c r="B251" s="140">
        <v>671445</v>
      </c>
      <c r="C251" s="141" t="s">
        <v>352</v>
      </c>
      <c r="D251" s="167">
        <v>3</v>
      </c>
      <c r="E251" s="167">
        <v>4</v>
      </c>
      <c r="F251" s="167">
        <v>5</v>
      </c>
      <c r="G251" s="167">
        <v>6</v>
      </c>
      <c r="H251" s="167">
        <v>7</v>
      </c>
      <c r="I251" s="167">
        <f t="shared" si="38"/>
        <v>25</v>
      </c>
      <c r="J251" s="167">
        <f t="shared" si="39"/>
        <v>3.75</v>
      </c>
      <c r="K251" s="174">
        <v>3</v>
      </c>
      <c r="L251" s="174">
        <v>4</v>
      </c>
      <c r="M251" s="174">
        <v>3</v>
      </c>
      <c r="N251" s="174">
        <v>2</v>
      </c>
      <c r="O251" s="174">
        <v>3</v>
      </c>
      <c r="P251" s="168">
        <f t="shared" si="40"/>
        <v>15</v>
      </c>
      <c r="Q251" s="168">
        <f t="shared" si="41"/>
        <v>0.75</v>
      </c>
      <c r="R251" s="108">
        <f t="shared" si="42"/>
        <v>0.6</v>
      </c>
      <c r="S251" s="108">
        <f t="shared" si="43"/>
        <v>0.8</v>
      </c>
      <c r="T251" s="108">
        <f t="shared" si="44"/>
        <v>0.9</v>
      </c>
      <c r="U251" s="108">
        <f t="shared" si="45"/>
        <v>0.99999999999999989</v>
      </c>
      <c r="V251" s="108">
        <f t="shared" si="46"/>
        <v>1.2000000000000002</v>
      </c>
      <c r="W251" s="26">
        <f t="shared" si="48"/>
        <v>40</v>
      </c>
      <c r="X251" s="166">
        <f t="shared" si="47"/>
        <v>8</v>
      </c>
      <c r="Y251" s="160">
        <v>63</v>
      </c>
      <c r="Z251" s="112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3"/>
    </row>
    <row r="252" spans="1:44" s="111" customFormat="1" x14ac:dyDescent="0.3">
      <c r="A252" s="165">
        <v>246</v>
      </c>
      <c r="B252" s="140">
        <v>671446</v>
      </c>
      <c r="C252" s="141" t="s">
        <v>353</v>
      </c>
      <c r="D252" s="167">
        <v>7</v>
      </c>
      <c r="E252" s="167">
        <v>6</v>
      </c>
      <c r="F252" s="167">
        <v>8</v>
      </c>
      <c r="G252" s="167">
        <v>4</v>
      </c>
      <c r="H252" s="167">
        <v>5</v>
      </c>
      <c r="I252" s="167">
        <f t="shared" si="38"/>
        <v>30</v>
      </c>
      <c r="J252" s="167">
        <f t="shared" si="39"/>
        <v>4.5</v>
      </c>
      <c r="K252" s="174">
        <v>2</v>
      </c>
      <c r="L252" s="174">
        <v>3</v>
      </c>
      <c r="M252" s="174">
        <v>2</v>
      </c>
      <c r="N252" s="174">
        <v>2.2999999999999998</v>
      </c>
      <c r="O252" s="174">
        <v>3</v>
      </c>
      <c r="P252" s="168">
        <f t="shared" si="40"/>
        <v>12.3</v>
      </c>
      <c r="Q252" s="168">
        <f t="shared" si="41"/>
        <v>0.6150000000000001</v>
      </c>
      <c r="R252" s="108">
        <f t="shared" si="42"/>
        <v>1.1500000000000001</v>
      </c>
      <c r="S252" s="108">
        <f t="shared" si="43"/>
        <v>1.0499999999999998</v>
      </c>
      <c r="T252" s="108">
        <f t="shared" si="44"/>
        <v>1.3</v>
      </c>
      <c r="U252" s="108">
        <f t="shared" si="45"/>
        <v>0.71499999999999997</v>
      </c>
      <c r="V252" s="108">
        <f t="shared" si="46"/>
        <v>0.9</v>
      </c>
      <c r="W252" s="26">
        <f t="shared" si="48"/>
        <v>42.3</v>
      </c>
      <c r="X252" s="166">
        <f t="shared" si="47"/>
        <v>8.4599999999999991</v>
      </c>
      <c r="Y252" s="160">
        <v>78</v>
      </c>
      <c r="Z252" s="112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3"/>
    </row>
    <row r="253" spans="1:44" s="111" customFormat="1" x14ac:dyDescent="0.3">
      <c r="A253" s="165">
        <v>247</v>
      </c>
      <c r="B253" s="140">
        <v>671447</v>
      </c>
      <c r="C253" s="141" t="s">
        <v>354</v>
      </c>
      <c r="D253" s="167">
        <v>13</v>
      </c>
      <c r="E253" s="167">
        <v>12</v>
      </c>
      <c r="F253" s="167">
        <v>14</v>
      </c>
      <c r="G253" s="167">
        <v>12</v>
      </c>
      <c r="H253" s="167">
        <v>14</v>
      </c>
      <c r="I253" s="167">
        <f t="shared" si="38"/>
        <v>65</v>
      </c>
      <c r="J253" s="167">
        <f t="shared" si="39"/>
        <v>9.75</v>
      </c>
      <c r="K253" s="174">
        <v>3</v>
      </c>
      <c r="L253" s="174">
        <v>2</v>
      </c>
      <c r="M253" s="174">
        <v>4</v>
      </c>
      <c r="N253" s="174">
        <v>3</v>
      </c>
      <c r="O253" s="174">
        <v>2.1</v>
      </c>
      <c r="P253" s="168">
        <f t="shared" si="40"/>
        <v>14.1</v>
      </c>
      <c r="Q253" s="168">
        <f t="shared" si="41"/>
        <v>0.70500000000000007</v>
      </c>
      <c r="R253" s="108">
        <f t="shared" si="42"/>
        <v>2.1</v>
      </c>
      <c r="S253" s="108">
        <f t="shared" si="43"/>
        <v>1.9</v>
      </c>
      <c r="T253" s="108">
        <f t="shared" si="44"/>
        <v>2.3000000000000003</v>
      </c>
      <c r="U253" s="108">
        <f t="shared" si="45"/>
        <v>1.9499999999999997</v>
      </c>
      <c r="V253" s="108">
        <f t="shared" si="46"/>
        <v>2.2050000000000001</v>
      </c>
      <c r="W253" s="26">
        <f t="shared" si="48"/>
        <v>79.099999999999994</v>
      </c>
      <c r="X253" s="166">
        <f t="shared" si="47"/>
        <v>15.82</v>
      </c>
      <c r="Y253" s="160">
        <v>63</v>
      </c>
      <c r="Z253" s="112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3"/>
    </row>
    <row r="254" spans="1:44" s="111" customFormat="1" x14ac:dyDescent="0.3">
      <c r="A254" s="165">
        <v>248</v>
      </c>
      <c r="B254" s="140">
        <v>671448</v>
      </c>
      <c r="C254" s="141" t="s">
        <v>355</v>
      </c>
      <c r="D254" s="167">
        <v>1</v>
      </c>
      <c r="E254" s="167">
        <v>2</v>
      </c>
      <c r="F254" s="167">
        <v>1</v>
      </c>
      <c r="G254" s="167">
        <v>2</v>
      </c>
      <c r="H254" s="167">
        <v>1</v>
      </c>
      <c r="I254" s="167">
        <f t="shared" si="38"/>
        <v>7</v>
      </c>
      <c r="J254" s="167">
        <f t="shared" si="39"/>
        <v>1.05</v>
      </c>
      <c r="K254" s="174">
        <v>2</v>
      </c>
      <c r="L254" s="174">
        <v>3</v>
      </c>
      <c r="M254" s="174">
        <v>2.1</v>
      </c>
      <c r="N254" s="174">
        <v>3</v>
      </c>
      <c r="O254" s="174">
        <v>1.9</v>
      </c>
      <c r="P254" s="168">
        <f t="shared" si="40"/>
        <v>12</v>
      </c>
      <c r="Q254" s="168">
        <f t="shared" si="41"/>
        <v>0.60000000000000009</v>
      </c>
      <c r="R254" s="108">
        <f t="shared" si="42"/>
        <v>0.25</v>
      </c>
      <c r="S254" s="108">
        <f t="shared" si="43"/>
        <v>0.45</v>
      </c>
      <c r="T254" s="108">
        <f t="shared" si="44"/>
        <v>0.255</v>
      </c>
      <c r="U254" s="108">
        <f t="shared" si="45"/>
        <v>0.45</v>
      </c>
      <c r="V254" s="108">
        <f t="shared" si="46"/>
        <v>0.245</v>
      </c>
      <c r="W254" s="26">
        <f t="shared" si="48"/>
        <v>19</v>
      </c>
      <c r="X254" s="166">
        <f t="shared" si="47"/>
        <v>3.8000000000000003</v>
      </c>
      <c r="Y254" s="160">
        <v>41</v>
      </c>
      <c r="Z254" s="112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3"/>
    </row>
    <row r="255" spans="1:44" s="111" customFormat="1" x14ac:dyDescent="0.3">
      <c r="A255" s="165">
        <v>249</v>
      </c>
      <c r="B255" s="140">
        <v>671449</v>
      </c>
      <c r="C255" s="141" t="s">
        <v>356</v>
      </c>
      <c r="D255" s="167">
        <v>7</v>
      </c>
      <c r="E255" s="167">
        <v>6</v>
      </c>
      <c r="F255" s="167">
        <v>5</v>
      </c>
      <c r="G255" s="167">
        <v>7</v>
      </c>
      <c r="H255" s="167">
        <v>6</v>
      </c>
      <c r="I255" s="167">
        <f t="shared" si="38"/>
        <v>31</v>
      </c>
      <c r="J255" s="167">
        <f t="shared" si="39"/>
        <v>4.6499999999999995</v>
      </c>
      <c r="K255" s="174">
        <v>4</v>
      </c>
      <c r="L255" s="174">
        <v>3</v>
      </c>
      <c r="M255" s="174">
        <v>4</v>
      </c>
      <c r="N255" s="174">
        <v>2.1</v>
      </c>
      <c r="O255" s="174">
        <v>3</v>
      </c>
      <c r="P255" s="168">
        <f t="shared" si="40"/>
        <v>16.100000000000001</v>
      </c>
      <c r="Q255" s="168">
        <f t="shared" si="41"/>
        <v>0.80500000000000016</v>
      </c>
      <c r="R255" s="108">
        <f t="shared" si="42"/>
        <v>1.25</v>
      </c>
      <c r="S255" s="108">
        <f t="shared" si="43"/>
        <v>1.0499999999999998</v>
      </c>
      <c r="T255" s="108">
        <f t="shared" si="44"/>
        <v>0.95</v>
      </c>
      <c r="U255" s="108">
        <f t="shared" si="45"/>
        <v>1.155</v>
      </c>
      <c r="V255" s="108">
        <f t="shared" si="46"/>
        <v>1.0499999999999998</v>
      </c>
      <c r="W255" s="26">
        <f t="shared" si="48"/>
        <v>47.1</v>
      </c>
      <c r="X255" s="166">
        <f t="shared" si="47"/>
        <v>9.42</v>
      </c>
      <c r="Y255" s="160">
        <v>63</v>
      </c>
      <c r="Z255" s="112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3"/>
    </row>
    <row r="256" spans="1:44" s="111" customFormat="1" x14ac:dyDescent="0.3">
      <c r="A256" s="165">
        <v>250</v>
      </c>
      <c r="B256" s="140">
        <v>671450</v>
      </c>
      <c r="C256" s="141" t="s">
        <v>357</v>
      </c>
      <c r="D256" s="167">
        <v>4</v>
      </c>
      <c r="E256" s="167">
        <v>3</v>
      </c>
      <c r="F256" s="167">
        <v>4</v>
      </c>
      <c r="G256" s="167">
        <v>3</v>
      </c>
      <c r="H256" s="167">
        <v>4</v>
      </c>
      <c r="I256" s="167">
        <f t="shared" si="38"/>
        <v>18</v>
      </c>
      <c r="J256" s="167">
        <f t="shared" si="39"/>
        <v>2.6999999999999997</v>
      </c>
      <c r="K256" s="174">
        <v>2</v>
      </c>
      <c r="L256" s="174">
        <v>6</v>
      </c>
      <c r="M256" s="174">
        <v>5</v>
      </c>
      <c r="N256" s="174">
        <v>6</v>
      </c>
      <c r="O256" s="174">
        <v>5</v>
      </c>
      <c r="P256" s="168">
        <f t="shared" si="40"/>
        <v>24</v>
      </c>
      <c r="Q256" s="168">
        <f t="shared" si="41"/>
        <v>1.2000000000000002</v>
      </c>
      <c r="R256" s="108">
        <f t="shared" si="42"/>
        <v>0.7</v>
      </c>
      <c r="S256" s="108">
        <f t="shared" si="43"/>
        <v>0.75</v>
      </c>
      <c r="T256" s="108">
        <f t="shared" si="44"/>
        <v>0.85</v>
      </c>
      <c r="U256" s="108">
        <f t="shared" si="45"/>
        <v>0.75</v>
      </c>
      <c r="V256" s="108">
        <f t="shared" si="46"/>
        <v>0.85</v>
      </c>
      <c r="W256" s="26">
        <f t="shared" si="48"/>
        <v>42</v>
      </c>
      <c r="X256" s="166">
        <f t="shared" si="47"/>
        <v>8.4</v>
      </c>
      <c r="Y256" s="160">
        <v>57</v>
      </c>
      <c r="Z256" s="112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3"/>
    </row>
    <row r="257" spans="1:44" s="111" customFormat="1" x14ac:dyDescent="0.3">
      <c r="A257" s="165">
        <v>251</v>
      </c>
      <c r="B257" s="140">
        <v>671451</v>
      </c>
      <c r="C257" s="141" t="s">
        <v>358</v>
      </c>
      <c r="D257" s="167">
        <v>3</v>
      </c>
      <c r="E257" s="167">
        <v>4</v>
      </c>
      <c r="F257" s="167">
        <v>3</v>
      </c>
      <c r="G257" s="167">
        <v>4</v>
      </c>
      <c r="H257" s="167">
        <v>3</v>
      </c>
      <c r="I257" s="167">
        <f t="shared" si="38"/>
        <v>17</v>
      </c>
      <c r="J257" s="167">
        <f t="shared" si="39"/>
        <v>2.5499999999999998</v>
      </c>
      <c r="K257" s="174">
        <v>4</v>
      </c>
      <c r="L257" s="174">
        <v>4.5</v>
      </c>
      <c r="M257" s="174">
        <v>3</v>
      </c>
      <c r="N257" s="174">
        <v>5</v>
      </c>
      <c r="O257" s="174">
        <v>4</v>
      </c>
      <c r="P257" s="168">
        <f t="shared" si="40"/>
        <v>20.5</v>
      </c>
      <c r="Q257" s="168">
        <f t="shared" si="41"/>
        <v>1.0250000000000001</v>
      </c>
      <c r="R257" s="108">
        <f t="shared" si="42"/>
        <v>0.64999999999999991</v>
      </c>
      <c r="S257" s="108">
        <f t="shared" si="43"/>
        <v>0.82499999999999996</v>
      </c>
      <c r="T257" s="108">
        <f t="shared" si="44"/>
        <v>0.6</v>
      </c>
      <c r="U257" s="108">
        <f t="shared" si="45"/>
        <v>0.85</v>
      </c>
      <c r="V257" s="108">
        <f t="shared" si="46"/>
        <v>0.64999999999999991</v>
      </c>
      <c r="W257" s="26">
        <f t="shared" si="48"/>
        <v>37.5</v>
      </c>
      <c r="X257" s="166">
        <f t="shared" si="47"/>
        <v>7.5</v>
      </c>
      <c r="Y257" s="160">
        <v>49</v>
      </c>
      <c r="Z257" s="112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3"/>
    </row>
    <row r="258" spans="1:44" s="111" customFormat="1" x14ac:dyDescent="0.3">
      <c r="A258" s="165">
        <v>252</v>
      </c>
      <c r="B258" s="140">
        <v>671452</v>
      </c>
      <c r="C258" s="141" t="s">
        <v>359</v>
      </c>
      <c r="D258" s="167">
        <v>4</v>
      </c>
      <c r="E258" s="167">
        <v>3</v>
      </c>
      <c r="F258" s="167">
        <v>5</v>
      </c>
      <c r="G258" s="167">
        <v>6</v>
      </c>
      <c r="H258" s="167">
        <v>6</v>
      </c>
      <c r="I258" s="167">
        <f t="shared" si="38"/>
        <v>24</v>
      </c>
      <c r="J258" s="167">
        <f t="shared" si="39"/>
        <v>3.5999999999999996</v>
      </c>
      <c r="K258" s="174">
        <v>2</v>
      </c>
      <c r="L258" s="174">
        <v>2.5</v>
      </c>
      <c r="M258" s="174">
        <v>2.5</v>
      </c>
      <c r="N258" s="174">
        <v>3</v>
      </c>
      <c r="O258" s="174">
        <v>2</v>
      </c>
      <c r="P258" s="168">
        <f t="shared" si="40"/>
        <v>12</v>
      </c>
      <c r="Q258" s="168">
        <f t="shared" si="41"/>
        <v>0.60000000000000009</v>
      </c>
      <c r="R258" s="108">
        <f t="shared" si="42"/>
        <v>0.7</v>
      </c>
      <c r="S258" s="108">
        <f t="shared" si="43"/>
        <v>0.57499999999999996</v>
      </c>
      <c r="T258" s="108">
        <f t="shared" si="44"/>
        <v>0.875</v>
      </c>
      <c r="U258" s="108">
        <f t="shared" si="45"/>
        <v>1.0499999999999998</v>
      </c>
      <c r="V258" s="108">
        <f t="shared" si="46"/>
        <v>0.99999999999999989</v>
      </c>
      <c r="W258" s="26">
        <f t="shared" si="48"/>
        <v>36</v>
      </c>
      <c r="X258" s="166">
        <f t="shared" si="47"/>
        <v>7.2</v>
      </c>
      <c r="Y258" s="160">
        <v>65</v>
      </c>
      <c r="Z258" s="112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3"/>
    </row>
    <row r="259" spans="1:44" s="111" customFormat="1" x14ac:dyDescent="0.3">
      <c r="A259" s="165">
        <v>253</v>
      </c>
      <c r="B259" s="140">
        <v>671453</v>
      </c>
      <c r="C259" s="141" t="s">
        <v>359</v>
      </c>
      <c r="D259" s="167">
        <v>1</v>
      </c>
      <c r="E259" s="167">
        <v>1</v>
      </c>
      <c r="F259" s="167">
        <v>1</v>
      </c>
      <c r="G259" s="167">
        <v>1</v>
      </c>
      <c r="H259" s="167">
        <v>1</v>
      </c>
      <c r="I259" s="167">
        <f t="shared" si="38"/>
        <v>5</v>
      </c>
      <c r="J259" s="167">
        <f t="shared" si="39"/>
        <v>0.75</v>
      </c>
      <c r="K259" s="174">
        <v>3</v>
      </c>
      <c r="L259" s="174">
        <v>4.5</v>
      </c>
      <c r="M259" s="174">
        <v>3</v>
      </c>
      <c r="N259" s="174">
        <v>2</v>
      </c>
      <c r="O259" s="174">
        <v>4</v>
      </c>
      <c r="P259" s="168">
        <f t="shared" si="40"/>
        <v>16.5</v>
      </c>
      <c r="Q259" s="168">
        <f t="shared" si="41"/>
        <v>0.82500000000000007</v>
      </c>
      <c r="R259" s="108">
        <f t="shared" si="42"/>
        <v>0.30000000000000004</v>
      </c>
      <c r="S259" s="108">
        <f t="shared" si="43"/>
        <v>0.375</v>
      </c>
      <c r="T259" s="108">
        <f t="shared" si="44"/>
        <v>0.30000000000000004</v>
      </c>
      <c r="U259" s="108">
        <f t="shared" si="45"/>
        <v>0.25</v>
      </c>
      <c r="V259" s="108">
        <f t="shared" si="46"/>
        <v>0.35</v>
      </c>
      <c r="W259" s="26">
        <f t="shared" si="48"/>
        <v>21.5</v>
      </c>
      <c r="X259" s="166">
        <f t="shared" si="47"/>
        <v>4.3</v>
      </c>
      <c r="Y259" s="160">
        <v>24</v>
      </c>
      <c r="Z259" s="112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3"/>
    </row>
    <row r="260" spans="1:44" s="111" customFormat="1" x14ac:dyDescent="0.3">
      <c r="A260" s="165">
        <v>254</v>
      </c>
      <c r="B260" s="140">
        <v>671454</v>
      </c>
      <c r="C260" s="141" t="s">
        <v>360</v>
      </c>
      <c r="D260" s="167">
        <v>9</v>
      </c>
      <c r="E260" s="167">
        <v>8</v>
      </c>
      <c r="F260" s="167">
        <v>7</v>
      </c>
      <c r="G260" s="167">
        <v>8</v>
      </c>
      <c r="H260" s="167">
        <v>7</v>
      </c>
      <c r="I260" s="167">
        <f t="shared" si="38"/>
        <v>39</v>
      </c>
      <c r="J260" s="167">
        <f t="shared" si="39"/>
        <v>5.85</v>
      </c>
      <c r="K260" s="174">
        <v>2</v>
      </c>
      <c r="L260" s="174">
        <v>3</v>
      </c>
      <c r="M260" s="174">
        <v>4</v>
      </c>
      <c r="N260" s="174">
        <v>4</v>
      </c>
      <c r="O260" s="174">
        <v>3</v>
      </c>
      <c r="P260" s="168">
        <f t="shared" si="40"/>
        <v>16</v>
      </c>
      <c r="Q260" s="168">
        <f t="shared" si="41"/>
        <v>0.8</v>
      </c>
      <c r="R260" s="108">
        <f t="shared" si="42"/>
        <v>1.45</v>
      </c>
      <c r="S260" s="108">
        <f t="shared" si="43"/>
        <v>1.35</v>
      </c>
      <c r="T260" s="108">
        <f t="shared" si="44"/>
        <v>1.25</v>
      </c>
      <c r="U260" s="108">
        <f t="shared" si="45"/>
        <v>1.4</v>
      </c>
      <c r="V260" s="108">
        <f t="shared" si="46"/>
        <v>1.2000000000000002</v>
      </c>
      <c r="W260" s="26">
        <f t="shared" si="48"/>
        <v>55</v>
      </c>
      <c r="X260" s="166">
        <f t="shared" si="47"/>
        <v>11</v>
      </c>
      <c r="Y260" s="160">
        <v>65</v>
      </c>
      <c r="Z260" s="112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3"/>
    </row>
    <row r="261" spans="1:44" s="111" customFormat="1" x14ac:dyDescent="0.3">
      <c r="A261" s="165">
        <v>255</v>
      </c>
      <c r="B261" s="140">
        <v>671455</v>
      </c>
      <c r="C261" s="141" t="s">
        <v>361</v>
      </c>
      <c r="D261" s="167">
        <v>5</v>
      </c>
      <c r="E261" s="167">
        <v>4</v>
      </c>
      <c r="F261" s="167">
        <v>5</v>
      </c>
      <c r="G261" s="167">
        <v>4</v>
      </c>
      <c r="H261" s="167">
        <v>5</v>
      </c>
      <c r="I261" s="167">
        <f t="shared" si="38"/>
        <v>23</v>
      </c>
      <c r="J261" s="167">
        <f t="shared" si="39"/>
        <v>3.4499999999999997</v>
      </c>
      <c r="K261" s="174">
        <v>5</v>
      </c>
      <c r="L261" s="174">
        <v>4</v>
      </c>
      <c r="M261" s="174">
        <v>5</v>
      </c>
      <c r="N261" s="174">
        <v>4</v>
      </c>
      <c r="O261" s="174">
        <v>5</v>
      </c>
      <c r="P261" s="168">
        <f t="shared" si="40"/>
        <v>23</v>
      </c>
      <c r="Q261" s="168">
        <f t="shared" si="41"/>
        <v>1.1500000000000001</v>
      </c>
      <c r="R261" s="108">
        <f t="shared" si="42"/>
        <v>1</v>
      </c>
      <c r="S261" s="108">
        <f t="shared" si="43"/>
        <v>0.8</v>
      </c>
      <c r="T261" s="108">
        <f t="shared" si="44"/>
        <v>1</v>
      </c>
      <c r="U261" s="108">
        <f t="shared" si="45"/>
        <v>0.8</v>
      </c>
      <c r="V261" s="108">
        <f t="shared" si="46"/>
        <v>1</v>
      </c>
      <c r="W261" s="26">
        <f t="shared" si="48"/>
        <v>46</v>
      </c>
      <c r="X261" s="166">
        <f t="shared" si="47"/>
        <v>9.2000000000000011</v>
      </c>
      <c r="Y261" s="160">
        <v>69</v>
      </c>
      <c r="Z261" s="112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3"/>
    </row>
    <row r="262" spans="1:44" s="111" customFormat="1" x14ac:dyDescent="0.3">
      <c r="A262" s="165">
        <v>256</v>
      </c>
      <c r="B262" s="140">
        <v>671456</v>
      </c>
      <c r="C262" s="141" t="s">
        <v>362</v>
      </c>
      <c r="D262" s="167">
        <v>6</v>
      </c>
      <c r="E262" s="167">
        <v>5</v>
      </c>
      <c r="F262" s="167">
        <v>4</v>
      </c>
      <c r="G262" s="167">
        <v>6</v>
      </c>
      <c r="H262" s="167">
        <v>4</v>
      </c>
      <c r="I262" s="167">
        <f t="shared" si="38"/>
        <v>25</v>
      </c>
      <c r="J262" s="167">
        <f t="shared" si="39"/>
        <v>3.75</v>
      </c>
      <c r="K262" s="174">
        <v>3.5</v>
      </c>
      <c r="L262" s="174">
        <v>2.5</v>
      </c>
      <c r="M262" s="174">
        <v>3</v>
      </c>
      <c r="N262" s="174">
        <v>2</v>
      </c>
      <c r="O262" s="174">
        <v>4</v>
      </c>
      <c r="P262" s="168">
        <f t="shared" si="40"/>
        <v>15</v>
      </c>
      <c r="Q262" s="168">
        <f t="shared" si="41"/>
        <v>0.75</v>
      </c>
      <c r="R262" s="108">
        <f t="shared" si="42"/>
        <v>1.075</v>
      </c>
      <c r="S262" s="108">
        <f t="shared" si="43"/>
        <v>0.875</v>
      </c>
      <c r="T262" s="108">
        <f t="shared" si="44"/>
        <v>0.75</v>
      </c>
      <c r="U262" s="108">
        <f t="shared" si="45"/>
        <v>0.99999999999999989</v>
      </c>
      <c r="V262" s="108">
        <f t="shared" si="46"/>
        <v>0.8</v>
      </c>
      <c r="W262" s="26">
        <f t="shared" si="48"/>
        <v>40</v>
      </c>
      <c r="X262" s="166">
        <f t="shared" si="47"/>
        <v>8</v>
      </c>
      <c r="Y262" s="160">
        <v>46</v>
      </c>
      <c r="Z262" s="112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3"/>
    </row>
    <row r="263" spans="1:44" s="111" customFormat="1" x14ac:dyDescent="0.3">
      <c r="A263" s="165">
        <v>257</v>
      </c>
      <c r="B263" s="140">
        <v>671457</v>
      </c>
      <c r="C263" s="141" t="s">
        <v>363</v>
      </c>
      <c r="D263" s="167">
        <v>7</v>
      </c>
      <c r="E263" s="167">
        <v>8</v>
      </c>
      <c r="F263" s="167">
        <v>5</v>
      </c>
      <c r="G263" s="167">
        <v>6</v>
      </c>
      <c r="H263" s="167">
        <v>4</v>
      </c>
      <c r="I263" s="167">
        <f t="shared" si="38"/>
        <v>30</v>
      </c>
      <c r="J263" s="167">
        <f t="shared" si="39"/>
        <v>4.5</v>
      </c>
      <c r="K263" s="174">
        <v>4</v>
      </c>
      <c r="L263" s="174">
        <v>4.5</v>
      </c>
      <c r="M263" s="174">
        <v>3</v>
      </c>
      <c r="N263" s="174">
        <v>2</v>
      </c>
      <c r="O263" s="174">
        <v>4</v>
      </c>
      <c r="P263" s="168">
        <f t="shared" si="40"/>
        <v>17.5</v>
      </c>
      <c r="Q263" s="168">
        <f t="shared" si="41"/>
        <v>0.875</v>
      </c>
      <c r="R263" s="108">
        <f t="shared" si="42"/>
        <v>1.25</v>
      </c>
      <c r="S263" s="108">
        <f t="shared" si="43"/>
        <v>1.425</v>
      </c>
      <c r="T263" s="108">
        <f t="shared" si="44"/>
        <v>0.9</v>
      </c>
      <c r="U263" s="108">
        <f t="shared" si="45"/>
        <v>0.99999999999999989</v>
      </c>
      <c r="V263" s="108">
        <f t="shared" si="46"/>
        <v>0.8</v>
      </c>
      <c r="W263" s="26">
        <f t="shared" si="48"/>
        <v>47.5</v>
      </c>
      <c r="X263" s="166">
        <f t="shared" si="47"/>
        <v>9.5</v>
      </c>
      <c r="Y263" s="160">
        <v>51</v>
      </c>
      <c r="Z263" s="112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3"/>
    </row>
    <row r="264" spans="1:44" s="111" customFormat="1" x14ac:dyDescent="0.3">
      <c r="A264" s="165">
        <v>258</v>
      </c>
      <c r="B264" s="140">
        <v>671458</v>
      </c>
      <c r="C264" s="141" t="s">
        <v>363</v>
      </c>
      <c r="D264" s="167">
        <v>6</v>
      </c>
      <c r="E264" s="167">
        <v>5</v>
      </c>
      <c r="F264" s="167">
        <v>6</v>
      </c>
      <c r="G264" s="167">
        <v>5</v>
      </c>
      <c r="H264" s="167">
        <v>6</v>
      </c>
      <c r="I264" s="167">
        <f t="shared" ref="I264:I327" si="49">SUM(D264:H264)</f>
        <v>28</v>
      </c>
      <c r="J264" s="167">
        <f t="shared" ref="J264:J327" si="50">I264*0.15</f>
        <v>4.2</v>
      </c>
      <c r="K264" s="174">
        <v>2</v>
      </c>
      <c r="L264" s="174">
        <v>1</v>
      </c>
      <c r="M264" s="174">
        <v>2</v>
      </c>
      <c r="N264" s="174">
        <v>3</v>
      </c>
      <c r="O264" s="174">
        <v>2</v>
      </c>
      <c r="P264" s="168">
        <f t="shared" ref="P264:P327" si="51">SUM(K264:O264)</f>
        <v>10</v>
      </c>
      <c r="Q264" s="168">
        <f t="shared" ref="Q264:Q327" si="52">P264*0.05</f>
        <v>0.5</v>
      </c>
      <c r="R264" s="108">
        <f t="shared" ref="R264:R327" si="53">D264*0.15+K264*0.05</f>
        <v>0.99999999999999989</v>
      </c>
      <c r="S264" s="108">
        <f t="shared" ref="S264:S327" si="54">E264*0.15+L264*0.05</f>
        <v>0.8</v>
      </c>
      <c r="T264" s="108">
        <f t="shared" ref="T264:T327" si="55">F264*0.15+M264*0.05</f>
        <v>0.99999999999999989</v>
      </c>
      <c r="U264" s="108">
        <f t="shared" ref="U264:U327" si="56">G264*0.15+N264*0.05</f>
        <v>0.9</v>
      </c>
      <c r="V264" s="108">
        <f t="shared" ref="V264:V327" si="57">H264*0.15+O264*0.05</f>
        <v>0.99999999999999989</v>
      </c>
      <c r="W264" s="26">
        <f t="shared" si="48"/>
        <v>38</v>
      </c>
      <c r="X264" s="166">
        <f t="shared" ref="X264:X327" si="58">W264*0.2</f>
        <v>7.6000000000000005</v>
      </c>
      <c r="Y264" s="160">
        <v>69</v>
      </c>
      <c r="Z264" s="112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3"/>
    </row>
    <row r="265" spans="1:44" s="111" customFormat="1" x14ac:dyDescent="0.3">
      <c r="A265" s="165">
        <v>259</v>
      </c>
      <c r="B265" s="140">
        <v>671459</v>
      </c>
      <c r="C265" s="141" t="s">
        <v>364</v>
      </c>
      <c r="D265" s="167">
        <v>8</v>
      </c>
      <c r="E265" s="167">
        <v>9</v>
      </c>
      <c r="F265" s="167">
        <v>8</v>
      </c>
      <c r="G265" s="167">
        <v>9</v>
      </c>
      <c r="H265" s="167">
        <v>8</v>
      </c>
      <c r="I265" s="167">
        <f t="shared" si="49"/>
        <v>42</v>
      </c>
      <c r="J265" s="167">
        <f t="shared" si="50"/>
        <v>6.3</v>
      </c>
      <c r="K265" s="174">
        <v>1.5</v>
      </c>
      <c r="L265" s="174">
        <v>3</v>
      </c>
      <c r="M265" s="174">
        <v>2</v>
      </c>
      <c r="N265" s="174">
        <v>1</v>
      </c>
      <c r="O265" s="174">
        <v>2</v>
      </c>
      <c r="P265" s="168">
        <f t="shared" si="51"/>
        <v>9.5</v>
      </c>
      <c r="Q265" s="168">
        <f t="shared" si="52"/>
        <v>0.47500000000000003</v>
      </c>
      <c r="R265" s="108">
        <f t="shared" si="53"/>
        <v>1.2749999999999999</v>
      </c>
      <c r="S265" s="108">
        <f t="shared" si="54"/>
        <v>1.5</v>
      </c>
      <c r="T265" s="108">
        <f t="shared" si="55"/>
        <v>1.3</v>
      </c>
      <c r="U265" s="108">
        <f t="shared" si="56"/>
        <v>1.4</v>
      </c>
      <c r="V265" s="108">
        <f t="shared" si="57"/>
        <v>1.3</v>
      </c>
      <c r="W265" s="26">
        <f t="shared" si="48"/>
        <v>51.5</v>
      </c>
      <c r="X265" s="166">
        <f t="shared" si="58"/>
        <v>10.3</v>
      </c>
      <c r="Y265" s="160">
        <v>40</v>
      </c>
      <c r="Z265" s="112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3"/>
    </row>
    <row r="266" spans="1:44" s="111" customFormat="1" x14ac:dyDescent="0.3">
      <c r="A266" s="165">
        <v>260</v>
      </c>
      <c r="B266" s="140">
        <v>671460</v>
      </c>
      <c r="C266" s="141" t="s">
        <v>365</v>
      </c>
      <c r="D266" s="167">
        <v>9</v>
      </c>
      <c r="E266" s="167">
        <v>8</v>
      </c>
      <c r="F266" s="167">
        <v>9</v>
      </c>
      <c r="G266" s="167">
        <v>8</v>
      </c>
      <c r="H266" s="167">
        <v>9</v>
      </c>
      <c r="I266" s="167">
        <f t="shared" si="49"/>
        <v>43</v>
      </c>
      <c r="J266" s="167">
        <f t="shared" si="50"/>
        <v>6.45</v>
      </c>
      <c r="K266" s="174">
        <v>2</v>
      </c>
      <c r="L266" s="174">
        <v>2</v>
      </c>
      <c r="M266" s="174">
        <v>1</v>
      </c>
      <c r="N266" s="174">
        <v>1</v>
      </c>
      <c r="O266" s="174">
        <v>1</v>
      </c>
      <c r="P266" s="168">
        <f t="shared" si="51"/>
        <v>7</v>
      </c>
      <c r="Q266" s="168">
        <f t="shared" si="52"/>
        <v>0.35000000000000003</v>
      </c>
      <c r="R266" s="108">
        <f t="shared" si="53"/>
        <v>1.45</v>
      </c>
      <c r="S266" s="108">
        <f t="shared" si="54"/>
        <v>1.3</v>
      </c>
      <c r="T266" s="108">
        <f t="shared" si="55"/>
        <v>1.4</v>
      </c>
      <c r="U266" s="108">
        <f t="shared" si="56"/>
        <v>1.25</v>
      </c>
      <c r="V266" s="108">
        <f t="shared" si="57"/>
        <v>1.4</v>
      </c>
      <c r="W266" s="26">
        <f t="shared" si="48"/>
        <v>50</v>
      </c>
      <c r="X266" s="166">
        <f t="shared" si="58"/>
        <v>10</v>
      </c>
      <c r="Y266" s="160">
        <v>46</v>
      </c>
      <c r="Z266" s="112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3"/>
    </row>
    <row r="267" spans="1:44" s="111" customFormat="1" x14ac:dyDescent="0.3">
      <c r="A267" s="165">
        <v>261</v>
      </c>
      <c r="B267" s="140">
        <v>671461</v>
      </c>
      <c r="C267" s="141" t="s">
        <v>366</v>
      </c>
      <c r="D267" s="167">
        <v>1</v>
      </c>
      <c r="E267" s="167">
        <v>1</v>
      </c>
      <c r="F267" s="167">
        <v>1</v>
      </c>
      <c r="G267" s="167">
        <v>1</v>
      </c>
      <c r="H267" s="167">
        <v>1</v>
      </c>
      <c r="I267" s="167">
        <f t="shared" si="49"/>
        <v>5</v>
      </c>
      <c r="J267" s="167">
        <f t="shared" si="50"/>
        <v>0.75</v>
      </c>
      <c r="K267" s="174">
        <v>2</v>
      </c>
      <c r="L267" s="174">
        <v>0</v>
      </c>
      <c r="M267" s="174">
        <v>1</v>
      </c>
      <c r="N267" s="174">
        <v>2</v>
      </c>
      <c r="O267" s="174">
        <v>2</v>
      </c>
      <c r="P267" s="168">
        <f t="shared" si="51"/>
        <v>7</v>
      </c>
      <c r="Q267" s="168">
        <f t="shared" si="52"/>
        <v>0.35000000000000003</v>
      </c>
      <c r="R267" s="108">
        <f t="shared" si="53"/>
        <v>0.25</v>
      </c>
      <c r="S267" s="108">
        <f t="shared" si="54"/>
        <v>0.15</v>
      </c>
      <c r="T267" s="108">
        <f t="shared" si="55"/>
        <v>0.2</v>
      </c>
      <c r="U267" s="108">
        <f t="shared" si="56"/>
        <v>0.25</v>
      </c>
      <c r="V267" s="108">
        <f t="shared" si="57"/>
        <v>0.25</v>
      </c>
      <c r="W267" s="26">
        <f t="shared" si="48"/>
        <v>12</v>
      </c>
      <c r="X267" s="166">
        <f t="shared" si="58"/>
        <v>2.4000000000000004</v>
      </c>
      <c r="Y267" s="160">
        <v>7</v>
      </c>
      <c r="Z267" s="112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3"/>
    </row>
    <row r="268" spans="1:44" s="111" customFormat="1" x14ac:dyDescent="0.3">
      <c r="A268" s="165">
        <v>262</v>
      </c>
      <c r="B268" s="140">
        <v>671462</v>
      </c>
      <c r="C268" s="141" t="s">
        <v>367</v>
      </c>
      <c r="D268" s="167">
        <v>5</v>
      </c>
      <c r="E268" s="167">
        <v>4</v>
      </c>
      <c r="F268" s="167">
        <v>4</v>
      </c>
      <c r="G268" s="167">
        <v>5</v>
      </c>
      <c r="H268" s="167">
        <v>6</v>
      </c>
      <c r="I268" s="167">
        <f t="shared" si="49"/>
        <v>24</v>
      </c>
      <c r="J268" s="167">
        <f t="shared" si="50"/>
        <v>3.5999999999999996</v>
      </c>
      <c r="K268" s="174">
        <v>3</v>
      </c>
      <c r="L268" s="174">
        <v>3</v>
      </c>
      <c r="M268" s="174">
        <v>2</v>
      </c>
      <c r="N268" s="174">
        <v>1</v>
      </c>
      <c r="O268" s="174">
        <v>2</v>
      </c>
      <c r="P268" s="168">
        <f t="shared" si="51"/>
        <v>11</v>
      </c>
      <c r="Q268" s="168">
        <f t="shared" si="52"/>
        <v>0.55000000000000004</v>
      </c>
      <c r="R268" s="108">
        <f t="shared" si="53"/>
        <v>0.9</v>
      </c>
      <c r="S268" s="108">
        <f t="shared" si="54"/>
        <v>0.75</v>
      </c>
      <c r="T268" s="108">
        <f t="shared" si="55"/>
        <v>0.7</v>
      </c>
      <c r="U268" s="108">
        <f t="shared" si="56"/>
        <v>0.8</v>
      </c>
      <c r="V268" s="108">
        <f t="shared" si="57"/>
        <v>0.99999999999999989</v>
      </c>
      <c r="W268" s="26">
        <f t="shared" si="48"/>
        <v>35</v>
      </c>
      <c r="X268" s="166">
        <f t="shared" si="58"/>
        <v>7</v>
      </c>
      <c r="Y268" s="160">
        <v>69</v>
      </c>
      <c r="Z268" s="112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3"/>
    </row>
    <row r="269" spans="1:44" s="111" customFormat="1" x14ac:dyDescent="0.3">
      <c r="A269" s="165">
        <v>263</v>
      </c>
      <c r="B269" s="140">
        <v>671463</v>
      </c>
      <c r="C269" s="141" t="s">
        <v>368</v>
      </c>
      <c r="D269" s="167">
        <v>3</v>
      </c>
      <c r="E269" s="167">
        <v>4</v>
      </c>
      <c r="F269" s="167">
        <v>2</v>
      </c>
      <c r="G269" s="167">
        <v>3</v>
      </c>
      <c r="H269" s="167">
        <v>5</v>
      </c>
      <c r="I269" s="167">
        <f t="shared" si="49"/>
        <v>17</v>
      </c>
      <c r="J269" s="167">
        <f t="shared" si="50"/>
        <v>2.5499999999999998</v>
      </c>
      <c r="K269" s="174">
        <v>4</v>
      </c>
      <c r="L269" s="174">
        <v>3</v>
      </c>
      <c r="M269" s="174">
        <v>2</v>
      </c>
      <c r="N269" s="174">
        <v>5</v>
      </c>
      <c r="O269" s="174">
        <v>2</v>
      </c>
      <c r="P269" s="168">
        <f t="shared" si="51"/>
        <v>16</v>
      </c>
      <c r="Q269" s="168">
        <f t="shared" si="52"/>
        <v>0.8</v>
      </c>
      <c r="R269" s="108">
        <f t="shared" si="53"/>
        <v>0.64999999999999991</v>
      </c>
      <c r="S269" s="108">
        <f t="shared" si="54"/>
        <v>0.75</v>
      </c>
      <c r="T269" s="108">
        <f t="shared" si="55"/>
        <v>0.4</v>
      </c>
      <c r="U269" s="108">
        <f t="shared" si="56"/>
        <v>0.7</v>
      </c>
      <c r="V269" s="108">
        <f t="shared" si="57"/>
        <v>0.85</v>
      </c>
      <c r="W269" s="26">
        <f t="shared" si="48"/>
        <v>33</v>
      </c>
      <c r="X269" s="166">
        <f t="shared" si="58"/>
        <v>6.6000000000000005</v>
      </c>
      <c r="Y269" s="160">
        <v>42</v>
      </c>
      <c r="Z269" s="112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3"/>
    </row>
    <row r="270" spans="1:44" s="111" customFormat="1" x14ac:dyDescent="0.3">
      <c r="A270" s="165">
        <v>264</v>
      </c>
      <c r="B270" s="140">
        <v>671464</v>
      </c>
      <c r="C270" s="141" t="s">
        <v>369</v>
      </c>
      <c r="D270" s="167">
        <v>12</v>
      </c>
      <c r="E270" s="167">
        <v>11</v>
      </c>
      <c r="F270" s="167">
        <v>12</v>
      </c>
      <c r="G270" s="167">
        <v>11</v>
      </c>
      <c r="H270" s="167">
        <v>10</v>
      </c>
      <c r="I270" s="167">
        <f t="shared" si="49"/>
        <v>56</v>
      </c>
      <c r="J270" s="167">
        <f t="shared" si="50"/>
        <v>8.4</v>
      </c>
      <c r="K270" s="174">
        <v>2</v>
      </c>
      <c r="L270" s="174">
        <v>2.5</v>
      </c>
      <c r="M270" s="174">
        <v>2</v>
      </c>
      <c r="N270" s="174">
        <v>2.5</v>
      </c>
      <c r="O270" s="174">
        <v>3</v>
      </c>
      <c r="P270" s="168">
        <f t="shared" si="51"/>
        <v>12</v>
      </c>
      <c r="Q270" s="168">
        <f t="shared" si="52"/>
        <v>0.60000000000000009</v>
      </c>
      <c r="R270" s="108">
        <f t="shared" si="53"/>
        <v>1.9</v>
      </c>
      <c r="S270" s="108">
        <f t="shared" si="54"/>
        <v>1.7749999999999999</v>
      </c>
      <c r="T270" s="108">
        <f t="shared" si="55"/>
        <v>1.9</v>
      </c>
      <c r="U270" s="108">
        <f t="shared" si="56"/>
        <v>1.7749999999999999</v>
      </c>
      <c r="V270" s="108">
        <f t="shared" si="57"/>
        <v>1.65</v>
      </c>
      <c r="W270" s="26">
        <f t="shared" si="48"/>
        <v>68</v>
      </c>
      <c r="X270" s="166">
        <f t="shared" si="58"/>
        <v>13.600000000000001</v>
      </c>
      <c r="Y270" s="160">
        <v>52</v>
      </c>
      <c r="Z270" s="112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3"/>
    </row>
    <row r="271" spans="1:44" s="111" customFormat="1" x14ac:dyDescent="0.3">
      <c r="A271" s="165">
        <v>265</v>
      </c>
      <c r="B271" s="140">
        <v>671465</v>
      </c>
      <c r="C271" s="141" t="s">
        <v>370</v>
      </c>
      <c r="D271" s="167">
        <v>5</v>
      </c>
      <c r="E271" s="167">
        <v>6</v>
      </c>
      <c r="F271" s="167">
        <v>4</v>
      </c>
      <c r="G271" s="167">
        <v>5</v>
      </c>
      <c r="H271" s="167">
        <v>5</v>
      </c>
      <c r="I271" s="167">
        <f t="shared" si="49"/>
        <v>25</v>
      </c>
      <c r="J271" s="167">
        <f t="shared" si="50"/>
        <v>3.75</v>
      </c>
      <c r="K271" s="174">
        <v>1</v>
      </c>
      <c r="L271" s="174">
        <v>1</v>
      </c>
      <c r="M271" s="174">
        <v>1.5</v>
      </c>
      <c r="N271" s="174">
        <v>2</v>
      </c>
      <c r="O271" s="174">
        <v>2</v>
      </c>
      <c r="P271" s="168">
        <f t="shared" si="51"/>
        <v>7.5</v>
      </c>
      <c r="Q271" s="168">
        <f t="shared" si="52"/>
        <v>0.375</v>
      </c>
      <c r="R271" s="108">
        <f t="shared" si="53"/>
        <v>0.8</v>
      </c>
      <c r="S271" s="108">
        <f t="shared" si="54"/>
        <v>0.95</v>
      </c>
      <c r="T271" s="108">
        <f t="shared" si="55"/>
        <v>0.67500000000000004</v>
      </c>
      <c r="U271" s="108">
        <f t="shared" si="56"/>
        <v>0.85</v>
      </c>
      <c r="V271" s="108">
        <f t="shared" si="57"/>
        <v>0.85</v>
      </c>
      <c r="W271" s="26">
        <f t="shared" si="48"/>
        <v>32.5</v>
      </c>
      <c r="X271" s="166">
        <f t="shared" si="58"/>
        <v>6.5</v>
      </c>
      <c r="Y271" s="160">
        <v>5</v>
      </c>
      <c r="Z271" s="112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3"/>
    </row>
    <row r="272" spans="1:44" s="111" customFormat="1" x14ac:dyDescent="0.3">
      <c r="A272" s="165">
        <v>266</v>
      </c>
      <c r="B272" s="140">
        <v>671466</v>
      </c>
      <c r="C272" s="141" t="s">
        <v>371</v>
      </c>
      <c r="D272" s="167">
        <v>12</v>
      </c>
      <c r="E272" s="167">
        <v>11</v>
      </c>
      <c r="F272" s="167">
        <v>11</v>
      </c>
      <c r="G272" s="167">
        <v>11</v>
      </c>
      <c r="H272" s="167">
        <v>12</v>
      </c>
      <c r="I272" s="167">
        <f t="shared" si="49"/>
        <v>57</v>
      </c>
      <c r="J272" s="167">
        <f t="shared" si="50"/>
        <v>8.5499999999999989</v>
      </c>
      <c r="K272" s="174">
        <v>2.5</v>
      </c>
      <c r="L272" s="174">
        <v>2</v>
      </c>
      <c r="M272" s="174">
        <v>2</v>
      </c>
      <c r="N272" s="174">
        <v>1</v>
      </c>
      <c r="O272" s="174">
        <v>2</v>
      </c>
      <c r="P272" s="168">
        <f t="shared" si="51"/>
        <v>9.5</v>
      </c>
      <c r="Q272" s="168">
        <f t="shared" si="52"/>
        <v>0.47500000000000003</v>
      </c>
      <c r="R272" s="108">
        <f t="shared" si="53"/>
        <v>1.9249999999999998</v>
      </c>
      <c r="S272" s="108">
        <f t="shared" si="54"/>
        <v>1.75</v>
      </c>
      <c r="T272" s="108">
        <f t="shared" si="55"/>
        <v>1.75</v>
      </c>
      <c r="U272" s="108">
        <f t="shared" si="56"/>
        <v>1.7</v>
      </c>
      <c r="V272" s="108">
        <f t="shared" si="57"/>
        <v>1.9</v>
      </c>
      <c r="W272" s="26">
        <f t="shared" si="48"/>
        <v>66.5</v>
      </c>
      <c r="X272" s="166">
        <f t="shared" si="58"/>
        <v>13.3</v>
      </c>
      <c r="Y272" s="160">
        <v>64</v>
      </c>
      <c r="Z272" s="112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3"/>
    </row>
    <row r="273" spans="1:44" s="111" customFormat="1" x14ac:dyDescent="0.3">
      <c r="A273" s="165">
        <v>267</v>
      </c>
      <c r="B273" s="140">
        <v>671467</v>
      </c>
      <c r="C273" s="141" t="s">
        <v>372</v>
      </c>
      <c r="D273" s="167">
        <v>2</v>
      </c>
      <c r="E273" s="167">
        <v>3</v>
      </c>
      <c r="F273" s="167">
        <v>2</v>
      </c>
      <c r="G273" s="167">
        <v>2</v>
      </c>
      <c r="H273" s="167">
        <v>3</v>
      </c>
      <c r="I273" s="167">
        <f t="shared" si="49"/>
        <v>12</v>
      </c>
      <c r="J273" s="167">
        <f t="shared" si="50"/>
        <v>1.7999999999999998</v>
      </c>
      <c r="K273" s="174">
        <v>3</v>
      </c>
      <c r="L273" s="174">
        <v>2.5</v>
      </c>
      <c r="M273" s="174">
        <v>3</v>
      </c>
      <c r="N273" s="174">
        <v>2</v>
      </c>
      <c r="O273" s="174">
        <v>1</v>
      </c>
      <c r="P273" s="168">
        <f t="shared" si="51"/>
        <v>11.5</v>
      </c>
      <c r="Q273" s="168">
        <f t="shared" si="52"/>
        <v>0.57500000000000007</v>
      </c>
      <c r="R273" s="108">
        <f t="shared" si="53"/>
        <v>0.45</v>
      </c>
      <c r="S273" s="108">
        <f t="shared" si="54"/>
        <v>0.57499999999999996</v>
      </c>
      <c r="T273" s="108">
        <f t="shared" si="55"/>
        <v>0.45</v>
      </c>
      <c r="U273" s="108">
        <f t="shared" si="56"/>
        <v>0.4</v>
      </c>
      <c r="V273" s="108">
        <f t="shared" si="57"/>
        <v>0.49999999999999994</v>
      </c>
      <c r="W273" s="26">
        <f t="shared" si="48"/>
        <v>23.5</v>
      </c>
      <c r="X273" s="166">
        <f t="shared" si="58"/>
        <v>4.7</v>
      </c>
      <c r="Y273" s="160">
        <v>44</v>
      </c>
      <c r="Z273" s="112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3"/>
    </row>
    <row r="274" spans="1:44" s="111" customFormat="1" x14ac:dyDescent="0.3">
      <c r="A274" s="165">
        <v>268</v>
      </c>
      <c r="B274" s="140">
        <v>671468</v>
      </c>
      <c r="C274" s="141" t="s">
        <v>373</v>
      </c>
      <c r="D274" s="167">
        <v>8</v>
      </c>
      <c r="E274" s="167">
        <v>9</v>
      </c>
      <c r="F274" s="167">
        <v>8</v>
      </c>
      <c r="G274" s="167">
        <v>9</v>
      </c>
      <c r="H274" s="167">
        <v>9</v>
      </c>
      <c r="I274" s="167">
        <f t="shared" si="49"/>
        <v>43</v>
      </c>
      <c r="J274" s="167">
        <f t="shared" si="50"/>
        <v>6.45</v>
      </c>
      <c r="K274" s="174">
        <v>2.5</v>
      </c>
      <c r="L274" s="174">
        <v>2</v>
      </c>
      <c r="M274" s="174">
        <v>1</v>
      </c>
      <c r="N274" s="174">
        <v>2</v>
      </c>
      <c r="O274" s="174">
        <v>2</v>
      </c>
      <c r="P274" s="168">
        <f t="shared" si="51"/>
        <v>9.5</v>
      </c>
      <c r="Q274" s="168">
        <f t="shared" si="52"/>
        <v>0.47500000000000003</v>
      </c>
      <c r="R274" s="108">
        <f t="shared" si="53"/>
        <v>1.325</v>
      </c>
      <c r="S274" s="108">
        <f t="shared" si="54"/>
        <v>1.45</v>
      </c>
      <c r="T274" s="108">
        <f t="shared" si="55"/>
        <v>1.25</v>
      </c>
      <c r="U274" s="108">
        <f t="shared" si="56"/>
        <v>1.45</v>
      </c>
      <c r="V274" s="108">
        <f t="shared" si="57"/>
        <v>1.45</v>
      </c>
      <c r="W274" s="26">
        <f t="shared" si="48"/>
        <v>52.5</v>
      </c>
      <c r="X274" s="166">
        <f t="shared" si="58"/>
        <v>10.5</v>
      </c>
      <c r="Y274" s="160">
        <v>52</v>
      </c>
      <c r="Z274" s="112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3"/>
    </row>
    <row r="275" spans="1:44" s="111" customFormat="1" x14ac:dyDescent="0.3">
      <c r="A275" s="165">
        <v>269</v>
      </c>
      <c r="B275" s="140">
        <v>671469</v>
      </c>
      <c r="C275" s="141" t="s">
        <v>374</v>
      </c>
      <c r="D275" s="167">
        <v>4</v>
      </c>
      <c r="E275" s="167">
        <v>5</v>
      </c>
      <c r="F275" s="167">
        <v>5</v>
      </c>
      <c r="G275" s="167">
        <v>6</v>
      </c>
      <c r="H275" s="167">
        <v>4</v>
      </c>
      <c r="I275" s="167">
        <f t="shared" si="49"/>
        <v>24</v>
      </c>
      <c r="J275" s="167">
        <f t="shared" si="50"/>
        <v>3.5999999999999996</v>
      </c>
      <c r="K275" s="174">
        <v>2</v>
      </c>
      <c r="L275" s="174">
        <v>2</v>
      </c>
      <c r="M275" s="174">
        <v>3</v>
      </c>
      <c r="N275" s="174">
        <v>3</v>
      </c>
      <c r="O275" s="174">
        <v>2</v>
      </c>
      <c r="P275" s="168">
        <f t="shared" si="51"/>
        <v>12</v>
      </c>
      <c r="Q275" s="168">
        <f t="shared" si="52"/>
        <v>0.60000000000000009</v>
      </c>
      <c r="R275" s="108">
        <f t="shared" si="53"/>
        <v>0.7</v>
      </c>
      <c r="S275" s="108">
        <f t="shared" si="54"/>
        <v>0.85</v>
      </c>
      <c r="T275" s="108">
        <f t="shared" si="55"/>
        <v>0.9</v>
      </c>
      <c r="U275" s="108">
        <f t="shared" si="56"/>
        <v>1.0499999999999998</v>
      </c>
      <c r="V275" s="108">
        <f t="shared" si="57"/>
        <v>0.7</v>
      </c>
      <c r="W275" s="26">
        <f t="shared" si="48"/>
        <v>36</v>
      </c>
      <c r="X275" s="166">
        <f t="shared" si="58"/>
        <v>7.2</v>
      </c>
      <c r="Y275" s="160">
        <v>41</v>
      </c>
      <c r="Z275" s="112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3"/>
    </row>
    <row r="276" spans="1:44" s="111" customFormat="1" x14ac:dyDescent="0.3">
      <c r="A276" s="165">
        <v>270</v>
      </c>
      <c r="B276" s="140">
        <v>671470</v>
      </c>
      <c r="C276" s="141" t="s">
        <v>375</v>
      </c>
      <c r="D276" s="167">
        <v>3</v>
      </c>
      <c r="E276" s="167">
        <v>2</v>
      </c>
      <c r="F276" s="167">
        <v>2</v>
      </c>
      <c r="G276" s="167">
        <v>2</v>
      </c>
      <c r="H276" s="167">
        <v>3</v>
      </c>
      <c r="I276" s="167">
        <f t="shared" si="49"/>
        <v>12</v>
      </c>
      <c r="J276" s="167">
        <f t="shared" si="50"/>
        <v>1.7999999999999998</v>
      </c>
      <c r="K276" s="174">
        <v>1</v>
      </c>
      <c r="L276" s="174">
        <v>2</v>
      </c>
      <c r="M276" s="174">
        <v>3</v>
      </c>
      <c r="N276" s="174">
        <v>2</v>
      </c>
      <c r="O276" s="174">
        <v>4</v>
      </c>
      <c r="P276" s="168">
        <f t="shared" si="51"/>
        <v>12</v>
      </c>
      <c r="Q276" s="168">
        <f t="shared" si="52"/>
        <v>0.60000000000000009</v>
      </c>
      <c r="R276" s="108">
        <f t="shared" si="53"/>
        <v>0.49999999999999994</v>
      </c>
      <c r="S276" s="108">
        <f t="shared" si="54"/>
        <v>0.4</v>
      </c>
      <c r="T276" s="108">
        <f t="shared" si="55"/>
        <v>0.45</v>
      </c>
      <c r="U276" s="108">
        <f t="shared" si="56"/>
        <v>0.4</v>
      </c>
      <c r="V276" s="108">
        <f t="shared" si="57"/>
        <v>0.64999999999999991</v>
      </c>
      <c r="W276" s="26">
        <f t="shared" si="48"/>
        <v>24</v>
      </c>
      <c r="X276" s="166">
        <f t="shared" si="58"/>
        <v>4.8000000000000007</v>
      </c>
      <c r="Y276" s="160">
        <v>29</v>
      </c>
      <c r="Z276" s="112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3"/>
    </row>
    <row r="277" spans="1:44" s="111" customFormat="1" x14ac:dyDescent="0.3">
      <c r="A277" s="165">
        <v>271</v>
      </c>
      <c r="B277" s="140">
        <v>671471</v>
      </c>
      <c r="C277" s="141" t="s">
        <v>376</v>
      </c>
      <c r="D277" s="167">
        <v>5</v>
      </c>
      <c r="E277" s="167">
        <v>6</v>
      </c>
      <c r="F277" s="167">
        <v>5</v>
      </c>
      <c r="G277" s="167">
        <v>6</v>
      </c>
      <c r="H277" s="167">
        <v>5</v>
      </c>
      <c r="I277" s="167">
        <f t="shared" si="49"/>
        <v>27</v>
      </c>
      <c r="J277" s="167">
        <f t="shared" si="50"/>
        <v>4.05</v>
      </c>
      <c r="K277" s="174">
        <v>1</v>
      </c>
      <c r="L277" s="174">
        <v>3</v>
      </c>
      <c r="M277" s="174">
        <v>2</v>
      </c>
      <c r="N277" s="174">
        <v>1</v>
      </c>
      <c r="O277" s="174">
        <v>3</v>
      </c>
      <c r="P277" s="168">
        <f t="shared" si="51"/>
        <v>10</v>
      </c>
      <c r="Q277" s="168">
        <f t="shared" si="52"/>
        <v>0.5</v>
      </c>
      <c r="R277" s="108">
        <f t="shared" si="53"/>
        <v>0.8</v>
      </c>
      <c r="S277" s="108">
        <f t="shared" si="54"/>
        <v>1.0499999999999998</v>
      </c>
      <c r="T277" s="108">
        <f t="shared" si="55"/>
        <v>0.85</v>
      </c>
      <c r="U277" s="108">
        <f t="shared" si="56"/>
        <v>0.95</v>
      </c>
      <c r="V277" s="108">
        <f t="shared" si="57"/>
        <v>0.9</v>
      </c>
      <c r="W277" s="26">
        <f t="shared" si="48"/>
        <v>37</v>
      </c>
      <c r="X277" s="166">
        <f t="shared" si="58"/>
        <v>7.4</v>
      </c>
      <c r="Y277" s="160">
        <v>42</v>
      </c>
      <c r="Z277" s="112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3"/>
    </row>
    <row r="278" spans="1:44" s="111" customFormat="1" x14ac:dyDescent="0.3">
      <c r="A278" s="165">
        <v>272</v>
      </c>
      <c r="B278" s="140">
        <v>671472</v>
      </c>
      <c r="C278" s="141" t="s">
        <v>377</v>
      </c>
      <c r="D278" s="167">
        <v>7</v>
      </c>
      <c r="E278" s="167">
        <v>8</v>
      </c>
      <c r="F278" s="167">
        <v>7</v>
      </c>
      <c r="G278" s="167">
        <v>7</v>
      </c>
      <c r="H278" s="167">
        <v>6</v>
      </c>
      <c r="I278" s="167">
        <f t="shared" si="49"/>
        <v>35</v>
      </c>
      <c r="J278" s="167">
        <f t="shared" si="50"/>
        <v>5.25</v>
      </c>
      <c r="K278" s="174">
        <v>3</v>
      </c>
      <c r="L278" s="174">
        <v>2</v>
      </c>
      <c r="M278" s="174">
        <v>2</v>
      </c>
      <c r="N278" s="174">
        <v>2</v>
      </c>
      <c r="O278" s="174">
        <v>1.5</v>
      </c>
      <c r="P278" s="168">
        <f t="shared" si="51"/>
        <v>10.5</v>
      </c>
      <c r="Q278" s="168">
        <f t="shared" si="52"/>
        <v>0.52500000000000002</v>
      </c>
      <c r="R278" s="108">
        <f t="shared" si="53"/>
        <v>1.2000000000000002</v>
      </c>
      <c r="S278" s="108">
        <f t="shared" si="54"/>
        <v>1.3</v>
      </c>
      <c r="T278" s="108">
        <f t="shared" si="55"/>
        <v>1.1500000000000001</v>
      </c>
      <c r="U278" s="108">
        <f t="shared" si="56"/>
        <v>1.1500000000000001</v>
      </c>
      <c r="V278" s="108">
        <f t="shared" si="57"/>
        <v>0.97499999999999987</v>
      </c>
      <c r="W278" s="26">
        <f t="shared" si="48"/>
        <v>45.5</v>
      </c>
      <c r="X278" s="166">
        <f t="shared" si="58"/>
        <v>9.1</v>
      </c>
      <c r="Y278" s="160">
        <v>43</v>
      </c>
      <c r="Z278" s="112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3"/>
    </row>
    <row r="279" spans="1:44" s="111" customFormat="1" x14ac:dyDescent="0.3">
      <c r="A279" s="165">
        <v>273</v>
      </c>
      <c r="B279" s="140">
        <v>671473</v>
      </c>
      <c r="C279" s="141" t="s">
        <v>378</v>
      </c>
      <c r="D279" s="167">
        <v>5</v>
      </c>
      <c r="E279" s="167">
        <v>6</v>
      </c>
      <c r="F279" s="167">
        <v>5</v>
      </c>
      <c r="G279" s="167">
        <v>6</v>
      </c>
      <c r="H279" s="167">
        <v>5</v>
      </c>
      <c r="I279" s="167">
        <f t="shared" si="49"/>
        <v>27</v>
      </c>
      <c r="J279" s="167">
        <f t="shared" si="50"/>
        <v>4.05</v>
      </c>
      <c r="K279" s="174">
        <v>2</v>
      </c>
      <c r="L279" s="174">
        <v>1</v>
      </c>
      <c r="M279" s="174">
        <v>2</v>
      </c>
      <c r="N279" s="174">
        <v>1</v>
      </c>
      <c r="O279" s="174">
        <v>2</v>
      </c>
      <c r="P279" s="168">
        <f t="shared" si="51"/>
        <v>8</v>
      </c>
      <c r="Q279" s="168">
        <f t="shared" si="52"/>
        <v>0.4</v>
      </c>
      <c r="R279" s="108">
        <f t="shared" si="53"/>
        <v>0.85</v>
      </c>
      <c r="S279" s="108">
        <f t="shared" si="54"/>
        <v>0.95</v>
      </c>
      <c r="T279" s="108">
        <f t="shared" si="55"/>
        <v>0.85</v>
      </c>
      <c r="U279" s="108">
        <f t="shared" si="56"/>
        <v>0.95</v>
      </c>
      <c r="V279" s="108">
        <f t="shared" si="57"/>
        <v>0.85</v>
      </c>
      <c r="W279" s="26">
        <f t="shared" si="48"/>
        <v>35</v>
      </c>
      <c r="X279" s="166">
        <f t="shared" si="58"/>
        <v>7</v>
      </c>
      <c r="Y279" s="160">
        <v>28</v>
      </c>
      <c r="Z279" s="112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3"/>
    </row>
    <row r="280" spans="1:44" s="111" customFormat="1" x14ac:dyDescent="0.3">
      <c r="A280" s="165">
        <v>274</v>
      </c>
      <c r="B280" s="140">
        <v>671474</v>
      </c>
      <c r="C280" s="141" t="s">
        <v>379</v>
      </c>
      <c r="D280" s="167"/>
      <c r="E280" s="167"/>
      <c r="F280" s="167"/>
      <c r="G280" s="167"/>
      <c r="H280" s="167"/>
      <c r="I280" s="167"/>
      <c r="J280" s="167"/>
      <c r="K280" s="174"/>
      <c r="L280" s="174"/>
      <c r="M280" s="174"/>
      <c r="N280" s="174"/>
      <c r="O280" s="174"/>
      <c r="P280" s="168"/>
      <c r="Q280" s="168"/>
      <c r="R280" s="108">
        <f t="shared" si="53"/>
        <v>0</v>
      </c>
      <c r="S280" s="108">
        <f t="shared" si="54"/>
        <v>0</v>
      </c>
      <c r="T280" s="108">
        <f t="shared" si="55"/>
        <v>0</v>
      </c>
      <c r="U280" s="108">
        <f t="shared" si="56"/>
        <v>0</v>
      </c>
      <c r="V280" s="108">
        <f t="shared" si="57"/>
        <v>0</v>
      </c>
      <c r="W280" s="26">
        <f t="shared" si="48"/>
        <v>0</v>
      </c>
      <c r="X280" s="166">
        <f t="shared" si="58"/>
        <v>0</v>
      </c>
      <c r="Y280" s="160">
        <v>42</v>
      </c>
      <c r="Z280" s="112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3"/>
    </row>
    <row r="281" spans="1:44" s="111" customFormat="1" x14ac:dyDescent="0.3">
      <c r="A281" s="165">
        <v>275</v>
      </c>
      <c r="B281" s="140">
        <v>671475</v>
      </c>
      <c r="C281" s="141" t="s">
        <v>380</v>
      </c>
      <c r="D281" s="167">
        <v>12</v>
      </c>
      <c r="E281" s="167">
        <v>11</v>
      </c>
      <c r="F281" s="167">
        <v>11</v>
      </c>
      <c r="G281" s="167">
        <v>11</v>
      </c>
      <c r="H281" s="167">
        <v>12</v>
      </c>
      <c r="I281" s="167">
        <f t="shared" si="49"/>
        <v>57</v>
      </c>
      <c r="J281" s="167">
        <f t="shared" si="50"/>
        <v>8.5499999999999989</v>
      </c>
      <c r="K281" s="174">
        <v>3</v>
      </c>
      <c r="L281" s="174">
        <v>2</v>
      </c>
      <c r="M281" s="174">
        <v>2</v>
      </c>
      <c r="N281" s="174">
        <v>4</v>
      </c>
      <c r="O281" s="174">
        <v>3</v>
      </c>
      <c r="P281" s="168">
        <f t="shared" si="51"/>
        <v>14</v>
      </c>
      <c r="Q281" s="168">
        <f t="shared" si="52"/>
        <v>0.70000000000000007</v>
      </c>
      <c r="R281" s="108">
        <f t="shared" si="53"/>
        <v>1.9499999999999997</v>
      </c>
      <c r="S281" s="108">
        <f t="shared" si="54"/>
        <v>1.75</v>
      </c>
      <c r="T281" s="108">
        <f t="shared" si="55"/>
        <v>1.75</v>
      </c>
      <c r="U281" s="108">
        <f t="shared" si="56"/>
        <v>1.8499999999999999</v>
      </c>
      <c r="V281" s="108">
        <f t="shared" si="57"/>
        <v>1.9499999999999997</v>
      </c>
      <c r="W281" s="26">
        <f t="shared" si="48"/>
        <v>71</v>
      </c>
      <c r="X281" s="166">
        <f t="shared" si="58"/>
        <v>14.200000000000001</v>
      </c>
      <c r="Y281" s="160">
        <v>57</v>
      </c>
      <c r="Z281" s="112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3"/>
    </row>
    <row r="282" spans="1:44" s="111" customFormat="1" x14ac:dyDescent="0.3">
      <c r="A282" s="165">
        <v>276</v>
      </c>
      <c r="B282" s="140">
        <v>671476</v>
      </c>
      <c r="C282" s="141" t="s">
        <v>381</v>
      </c>
      <c r="D282" s="167">
        <v>6</v>
      </c>
      <c r="E282" s="167">
        <v>5</v>
      </c>
      <c r="F282" s="167">
        <v>4</v>
      </c>
      <c r="G282" s="167">
        <v>5</v>
      </c>
      <c r="H282" s="167">
        <v>6</v>
      </c>
      <c r="I282" s="167">
        <f t="shared" si="49"/>
        <v>26</v>
      </c>
      <c r="J282" s="167">
        <f t="shared" si="50"/>
        <v>3.9</v>
      </c>
      <c r="K282" s="174">
        <v>2</v>
      </c>
      <c r="L282" s="174">
        <v>4</v>
      </c>
      <c r="M282" s="174">
        <v>3</v>
      </c>
      <c r="N282" s="174">
        <v>2</v>
      </c>
      <c r="O282" s="174">
        <v>2</v>
      </c>
      <c r="P282" s="168">
        <f t="shared" si="51"/>
        <v>13</v>
      </c>
      <c r="Q282" s="168">
        <f t="shared" si="52"/>
        <v>0.65</v>
      </c>
      <c r="R282" s="108">
        <f t="shared" si="53"/>
        <v>0.99999999999999989</v>
      </c>
      <c r="S282" s="108">
        <f t="shared" si="54"/>
        <v>0.95</v>
      </c>
      <c r="T282" s="108">
        <f t="shared" si="55"/>
        <v>0.75</v>
      </c>
      <c r="U282" s="108">
        <f t="shared" si="56"/>
        <v>0.85</v>
      </c>
      <c r="V282" s="108">
        <f t="shared" si="57"/>
        <v>0.99999999999999989</v>
      </c>
      <c r="W282" s="26">
        <f t="shared" si="48"/>
        <v>39</v>
      </c>
      <c r="X282" s="166">
        <f t="shared" si="58"/>
        <v>7.8000000000000007</v>
      </c>
      <c r="Y282" s="160">
        <v>21</v>
      </c>
      <c r="Z282" s="112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3"/>
    </row>
    <row r="283" spans="1:44" s="111" customFormat="1" x14ac:dyDescent="0.3">
      <c r="A283" s="165">
        <v>277</v>
      </c>
      <c r="B283" s="140">
        <v>671477</v>
      </c>
      <c r="C283" s="141" t="s">
        <v>382</v>
      </c>
      <c r="D283" s="167">
        <v>9</v>
      </c>
      <c r="E283" s="167">
        <v>8</v>
      </c>
      <c r="F283" s="167">
        <v>9</v>
      </c>
      <c r="G283" s="167">
        <v>6</v>
      </c>
      <c r="H283" s="167">
        <v>7</v>
      </c>
      <c r="I283" s="167">
        <f t="shared" si="49"/>
        <v>39</v>
      </c>
      <c r="J283" s="167">
        <f t="shared" si="50"/>
        <v>5.85</v>
      </c>
      <c r="K283" s="174">
        <v>4</v>
      </c>
      <c r="L283" s="174">
        <v>3</v>
      </c>
      <c r="M283" s="174">
        <v>3</v>
      </c>
      <c r="N283" s="174">
        <v>2</v>
      </c>
      <c r="O283" s="174">
        <v>4</v>
      </c>
      <c r="P283" s="168">
        <f t="shared" si="51"/>
        <v>16</v>
      </c>
      <c r="Q283" s="168">
        <f t="shared" si="52"/>
        <v>0.8</v>
      </c>
      <c r="R283" s="108">
        <f t="shared" si="53"/>
        <v>1.5499999999999998</v>
      </c>
      <c r="S283" s="108">
        <f t="shared" si="54"/>
        <v>1.35</v>
      </c>
      <c r="T283" s="108">
        <f t="shared" si="55"/>
        <v>1.5</v>
      </c>
      <c r="U283" s="108">
        <f t="shared" si="56"/>
        <v>0.99999999999999989</v>
      </c>
      <c r="V283" s="108">
        <f t="shared" si="57"/>
        <v>1.25</v>
      </c>
      <c r="W283" s="26">
        <f t="shared" si="48"/>
        <v>55</v>
      </c>
      <c r="X283" s="166">
        <f t="shared" si="58"/>
        <v>11</v>
      </c>
      <c r="Y283" s="160">
        <v>45</v>
      </c>
      <c r="Z283" s="112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3"/>
    </row>
    <row r="284" spans="1:44" s="111" customFormat="1" x14ac:dyDescent="0.3">
      <c r="A284" s="165">
        <v>278</v>
      </c>
      <c r="B284" s="140">
        <v>671478</v>
      </c>
      <c r="C284" s="141" t="s">
        <v>383</v>
      </c>
      <c r="D284" s="167">
        <v>4</v>
      </c>
      <c r="E284" s="167">
        <v>5</v>
      </c>
      <c r="F284" s="167">
        <v>3</v>
      </c>
      <c r="G284" s="167">
        <v>4</v>
      </c>
      <c r="H284" s="167">
        <v>5</v>
      </c>
      <c r="I284" s="167">
        <f t="shared" si="49"/>
        <v>21</v>
      </c>
      <c r="J284" s="167">
        <f t="shared" si="50"/>
        <v>3.15</v>
      </c>
      <c r="K284" s="174">
        <v>2</v>
      </c>
      <c r="L284" s="174">
        <v>3</v>
      </c>
      <c r="M284" s="174">
        <v>4</v>
      </c>
      <c r="N284" s="174">
        <v>3</v>
      </c>
      <c r="O284" s="174">
        <v>4</v>
      </c>
      <c r="P284" s="168">
        <f t="shared" si="51"/>
        <v>16</v>
      </c>
      <c r="Q284" s="168">
        <f t="shared" si="52"/>
        <v>0.8</v>
      </c>
      <c r="R284" s="108">
        <f t="shared" si="53"/>
        <v>0.7</v>
      </c>
      <c r="S284" s="108">
        <f t="shared" si="54"/>
        <v>0.9</v>
      </c>
      <c r="T284" s="108">
        <f t="shared" si="55"/>
        <v>0.64999999999999991</v>
      </c>
      <c r="U284" s="108">
        <f t="shared" si="56"/>
        <v>0.75</v>
      </c>
      <c r="V284" s="108">
        <f t="shared" si="57"/>
        <v>0.95</v>
      </c>
      <c r="W284" s="26">
        <f t="shared" si="48"/>
        <v>37</v>
      </c>
      <c r="X284" s="166">
        <f t="shared" si="58"/>
        <v>7.4</v>
      </c>
      <c r="Y284" s="160">
        <v>29</v>
      </c>
      <c r="Z284" s="112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3"/>
    </row>
    <row r="285" spans="1:44" s="111" customFormat="1" x14ac:dyDescent="0.3">
      <c r="A285" s="165">
        <v>279</v>
      </c>
      <c r="B285" s="140">
        <v>671479</v>
      </c>
      <c r="C285" s="141" t="s">
        <v>384</v>
      </c>
      <c r="D285" s="167">
        <v>12</v>
      </c>
      <c r="E285" s="167">
        <v>11</v>
      </c>
      <c r="F285" s="167">
        <v>12</v>
      </c>
      <c r="G285" s="167">
        <v>11</v>
      </c>
      <c r="H285" s="167">
        <v>11</v>
      </c>
      <c r="I285" s="167">
        <f t="shared" si="49"/>
        <v>57</v>
      </c>
      <c r="J285" s="167">
        <f t="shared" si="50"/>
        <v>8.5499999999999989</v>
      </c>
      <c r="K285" s="174">
        <v>2.5</v>
      </c>
      <c r="L285" s="174">
        <v>3</v>
      </c>
      <c r="M285" s="174">
        <v>4</v>
      </c>
      <c r="N285" s="174">
        <v>3</v>
      </c>
      <c r="O285" s="174">
        <v>4</v>
      </c>
      <c r="P285" s="168">
        <f t="shared" si="51"/>
        <v>16.5</v>
      </c>
      <c r="Q285" s="168">
        <f t="shared" si="52"/>
        <v>0.82500000000000007</v>
      </c>
      <c r="R285" s="108">
        <f t="shared" si="53"/>
        <v>1.9249999999999998</v>
      </c>
      <c r="S285" s="108">
        <f t="shared" si="54"/>
        <v>1.7999999999999998</v>
      </c>
      <c r="T285" s="108">
        <f t="shared" si="55"/>
        <v>1.9999999999999998</v>
      </c>
      <c r="U285" s="108">
        <f t="shared" si="56"/>
        <v>1.7999999999999998</v>
      </c>
      <c r="V285" s="108">
        <f t="shared" si="57"/>
        <v>1.8499999999999999</v>
      </c>
      <c r="W285" s="26">
        <f t="shared" si="48"/>
        <v>73.5</v>
      </c>
      <c r="X285" s="166">
        <f t="shared" si="58"/>
        <v>14.700000000000001</v>
      </c>
      <c r="Y285" s="160">
        <v>83</v>
      </c>
      <c r="Z285" s="112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3"/>
    </row>
    <row r="286" spans="1:44" s="111" customFormat="1" x14ac:dyDescent="0.3">
      <c r="A286" s="165">
        <v>280</v>
      </c>
      <c r="B286" s="140">
        <v>671480</v>
      </c>
      <c r="C286" s="141" t="s">
        <v>385</v>
      </c>
      <c r="D286" s="167">
        <v>5</v>
      </c>
      <c r="E286" s="167">
        <v>5</v>
      </c>
      <c r="F286" s="167">
        <v>5</v>
      </c>
      <c r="G286" s="167">
        <v>4</v>
      </c>
      <c r="H286" s="167">
        <v>5</v>
      </c>
      <c r="I286" s="167">
        <f t="shared" si="49"/>
        <v>24</v>
      </c>
      <c r="J286" s="167">
        <f t="shared" si="50"/>
        <v>3.5999999999999996</v>
      </c>
      <c r="K286" s="174">
        <v>2</v>
      </c>
      <c r="L286" s="174">
        <v>3</v>
      </c>
      <c r="M286" s="174">
        <v>1</v>
      </c>
      <c r="N286" s="174">
        <v>2</v>
      </c>
      <c r="O286" s="174">
        <v>1</v>
      </c>
      <c r="P286" s="168">
        <f t="shared" si="51"/>
        <v>9</v>
      </c>
      <c r="Q286" s="168">
        <f t="shared" si="52"/>
        <v>0.45</v>
      </c>
      <c r="R286" s="108">
        <f t="shared" si="53"/>
        <v>0.85</v>
      </c>
      <c r="S286" s="108">
        <f t="shared" si="54"/>
        <v>0.9</v>
      </c>
      <c r="T286" s="108">
        <f t="shared" si="55"/>
        <v>0.8</v>
      </c>
      <c r="U286" s="108">
        <f t="shared" si="56"/>
        <v>0.7</v>
      </c>
      <c r="V286" s="108">
        <f t="shared" si="57"/>
        <v>0.8</v>
      </c>
      <c r="W286" s="26">
        <f t="shared" si="48"/>
        <v>33</v>
      </c>
      <c r="X286" s="166">
        <f t="shared" si="58"/>
        <v>6.6000000000000005</v>
      </c>
      <c r="Y286" s="160">
        <v>58</v>
      </c>
      <c r="Z286" s="112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3"/>
    </row>
    <row r="287" spans="1:44" s="111" customFormat="1" x14ac:dyDescent="0.3">
      <c r="A287" s="165">
        <v>281</v>
      </c>
      <c r="B287" s="140">
        <v>671481</v>
      </c>
      <c r="C287" s="141" t="s">
        <v>386</v>
      </c>
      <c r="D287" s="167">
        <v>14</v>
      </c>
      <c r="E287" s="167">
        <v>15</v>
      </c>
      <c r="F287" s="167">
        <v>13</v>
      </c>
      <c r="G287" s="167">
        <v>12</v>
      </c>
      <c r="H287" s="167">
        <v>11</v>
      </c>
      <c r="I287" s="167">
        <f t="shared" si="49"/>
        <v>65</v>
      </c>
      <c r="J287" s="167">
        <f t="shared" si="50"/>
        <v>9.75</v>
      </c>
      <c r="K287" s="174">
        <v>4</v>
      </c>
      <c r="L287" s="174">
        <v>3</v>
      </c>
      <c r="M287" s="174">
        <v>4</v>
      </c>
      <c r="N287" s="174">
        <v>5</v>
      </c>
      <c r="O287" s="174">
        <v>3</v>
      </c>
      <c r="P287" s="168">
        <f t="shared" si="51"/>
        <v>19</v>
      </c>
      <c r="Q287" s="168">
        <f t="shared" si="52"/>
        <v>0.95000000000000007</v>
      </c>
      <c r="R287" s="108">
        <f t="shared" si="53"/>
        <v>2.3000000000000003</v>
      </c>
      <c r="S287" s="108">
        <f t="shared" si="54"/>
        <v>2.4</v>
      </c>
      <c r="T287" s="108">
        <f t="shared" si="55"/>
        <v>2.15</v>
      </c>
      <c r="U287" s="108">
        <f t="shared" si="56"/>
        <v>2.0499999999999998</v>
      </c>
      <c r="V287" s="108">
        <f t="shared" si="57"/>
        <v>1.7999999999999998</v>
      </c>
      <c r="W287" s="26">
        <f t="shared" si="48"/>
        <v>84</v>
      </c>
      <c r="X287" s="166">
        <f t="shared" si="58"/>
        <v>16.8</v>
      </c>
      <c r="Y287" s="160">
        <v>55</v>
      </c>
      <c r="Z287" s="112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3"/>
    </row>
    <row r="288" spans="1:44" s="111" customFormat="1" x14ac:dyDescent="0.3">
      <c r="A288" s="165">
        <v>282</v>
      </c>
      <c r="B288" s="140">
        <v>671482</v>
      </c>
      <c r="C288" s="141" t="s">
        <v>387</v>
      </c>
      <c r="D288" s="167">
        <v>4</v>
      </c>
      <c r="E288" s="167">
        <v>5</v>
      </c>
      <c r="F288" s="167">
        <v>3</v>
      </c>
      <c r="G288" s="167">
        <v>4</v>
      </c>
      <c r="H288" s="167">
        <v>3</v>
      </c>
      <c r="I288" s="167">
        <f t="shared" si="49"/>
        <v>19</v>
      </c>
      <c r="J288" s="167">
        <f t="shared" si="50"/>
        <v>2.85</v>
      </c>
      <c r="K288" s="174">
        <v>3.5</v>
      </c>
      <c r="L288" s="174">
        <v>2.5</v>
      </c>
      <c r="M288" s="174">
        <v>3</v>
      </c>
      <c r="N288" s="174">
        <v>4</v>
      </c>
      <c r="O288" s="174">
        <v>3</v>
      </c>
      <c r="P288" s="168">
        <f t="shared" si="51"/>
        <v>16</v>
      </c>
      <c r="Q288" s="168">
        <f t="shared" si="52"/>
        <v>0.8</v>
      </c>
      <c r="R288" s="108">
        <f t="shared" si="53"/>
        <v>0.77500000000000002</v>
      </c>
      <c r="S288" s="108">
        <f t="shared" si="54"/>
        <v>0.875</v>
      </c>
      <c r="T288" s="108">
        <f t="shared" si="55"/>
        <v>0.6</v>
      </c>
      <c r="U288" s="108">
        <f t="shared" si="56"/>
        <v>0.8</v>
      </c>
      <c r="V288" s="108">
        <f t="shared" si="57"/>
        <v>0.6</v>
      </c>
      <c r="W288" s="26">
        <f t="shared" si="48"/>
        <v>35</v>
      </c>
      <c r="X288" s="166">
        <f t="shared" si="58"/>
        <v>7</v>
      </c>
      <c r="Y288" s="160">
        <v>24</v>
      </c>
      <c r="Z288" s="112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3"/>
    </row>
    <row r="289" spans="1:44" s="111" customFormat="1" x14ac:dyDescent="0.3">
      <c r="A289" s="165">
        <v>283</v>
      </c>
      <c r="B289" s="140">
        <v>671483</v>
      </c>
      <c r="C289" s="141" t="s">
        <v>388</v>
      </c>
      <c r="D289" s="167">
        <v>11</v>
      </c>
      <c r="E289" s="167">
        <v>9</v>
      </c>
      <c r="F289" s="167">
        <v>8</v>
      </c>
      <c r="G289" s="167">
        <v>9</v>
      </c>
      <c r="H289" s="167">
        <v>8</v>
      </c>
      <c r="I289" s="167">
        <f t="shared" si="49"/>
        <v>45</v>
      </c>
      <c r="J289" s="167">
        <f t="shared" si="50"/>
        <v>6.75</v>
      </c>
      <c r="K289" s="174">
        <v>2</v>
      </c>
      <c r="L289" s="174">
        <v>3</v>
      </c>
      <c r="M289" s="174">
        <v>2.5</v>
      </c>
      <c r="N289" s="174">
        <v>3</v>
      </c>
      <c r="O289" s="174">
        <v>4</v>
      </c>
      <c r="P289" s="168">
        <f t="shared" si="51"/>
        <v>14.5</v>
      </c>
      <c r="Q289" s="168">
        <f t="shared" si="52"/>
        <v>0.72500000000000009</v>
      </c>
      <c r="R289" s="108">
        <f t="shared" si="53"/>
        <v>1.75</v>
      </c>
      <c r="S289" s="108">
        <f t="shared" si="54"/>
        <v>1.5</v>
      </c>
      <c r="T289" s="108">
        <f t="shared" si="55"/>
        <v>1.325</v>
      </c>
      <c r="U289" s="108">
        <f t="shared" si="56"/>
        <v>1.5</v>
      </c>
      <c r="V289" s="108">
        <f t="shared" si="57"/>
        <v>1.4</v>
      </c>
      <c r="W289" s="26">
        <f t="shared" si="48"/>
        <v>59.5</v>
      </c>
      <c r="X289" s="166">
        <f t="shared" si="58"/>
        <v>11.9</v>
      </c>
      <c r="Y289" s="160">
        <v>46</v>
      </c>
      <c r="Z289" s="112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3"/>
    </row>
    <row r="290" spans="1:44" s="111" customFormat="1" x14ac:dyDescent="0.3">
      <c r="A290" s="165">
        <v>284</v>
      </c>
      <c r="B290" s="140">
        <v>671484</v>
      </c>
      <c r="C290" s="141" t="s">
        <v>389</v>
      </c>
      <c r="D290" s="167">
        <v>8</v>
      </c>
      <c r="E290" s="167">
        <v>9</v>
      </c>
      <c r="F290" s="167">
        <v>8</v>
      </c>
      <c r="G290" s="167">
        <v>9</v>
      </c>
      <c r="H290" s="167">
        <v>9</v>
      </c>
      <c r="I290" s="167">
        <f t="shared" si="49"/>
        <v>43</v>
      </c>
      <c r="J290" s="167">
        <f t="shared" si="50"/>
        <v>6.45</v>
      </c>
      <c r="K290" s="174">
        <v>4</v>
      </c>
      <c r="L290" s="174">
        <v>3</v>
      </c>
      <c r="M290" s="174">
        <v>4</v>
      </c>
      <c r="N290" s="174">
        <v>3</v>
      </c>
      <c r="O290" s="174">
        <v>2.5</v>
      </c>
      <c r="P290" s="168">
        <f t="shared" si="51"/>
        <v>16.5</v>
      </c>
      <c r="Q290" s="168">
        <f t="shared" si="52"/>
        <v>0.82500000000000007</v>
      </c>
      <c r="R290" s="108">
        <f t="shared" si="53"/>
        <v>1.4</v>
      </c>
      <c r="S290" s="108">
        <f t="shared" si="54"/>
        <v>1.5</v>
      </c>
      <c r="T290" s="108">
        <f t="shared" si="55"/>
        <v>1.4</v>
      </c>
      <c r="U290" s="108">
        <f t="shared" si="56"/>
        <v>1.5</v>
      </c>
      <c r="V290" s="108">
        <f t="shared" si="57"/>
        <v>1.4749999999999999</v>
      </c>
      <c r="W290" s="26">
        <f t="shared" si="48"/>
        <v>59.5</v>
      </c>
      <c r="X290" s="166">
        <f t="shared" si="58"/>
        <v>11.9</v>
      </c>
      <c r="Y290" s="160">
        <v>53</v>
      </c>
      <c r="Z290" s="112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3"/>
    </row>
    <row r="291" spans="1:44" s="111" customFormat="1" x14ac:dyDescent="0.3">
      <c r="A291" s="165">
        <v>285</v>
      </c>
      <c r="B291" s="140">
        <v>671485</v>
      </c>
      <c r="C291" s="141" t="s">
        <v>390</v>
      </c>
      <c r="D291" s="167">
        <v>4</v>
      </c>
      <c r="E291" s="167">
        <v>5</v>
      </c>
      <c r="F291" s="167">
        <v>6</v>
      </c>
      <c r="G291" s="167">
        <v>5</v>
      </c>
      <c r="H291" s="167">
        <v>6</v>
      </c>
      <c r="I291" s="167">
        <f t="shared" si="49"/>
        <v>26</v>
      </c>
      <c r="J291" s="167">
        <f t="shared" si="50"/>
        <v>3.9</v>
      </c>
      <c r="K291" s="174">
        <v>2.5</v>
      </c>
      <c r="L291" s="174">
        <v>2</v>
      </c>
      <c r="M291" s="174">
        <v>1</v>
      </c>
      <c r="N291" s="174">
        <v>3</v>
      </c>
      <c r="O291" s="174">
        <v>2</v>
      </c>
      <c r="P291" s="168">
        <f t="shared" si="51"/>
        <v>10.5</v>
      </c>
      <c r="Q291" s="168">
        <f t="shared" si="52"/>
        <v>0.52500000000000002</v>
      </c>
      <c r="R291" s="108">
        <f t="shared" si="53"/>
        <v>0.72499999999999998</v>
      </c>
      <c r="S291" s="108">
        <f t="shared" si="54"/>
        <v>0.85</v>
      </c>
      <c r="T291" s="108">
        <f t="shared" si="55"/>
        <v>0.95</v>
      </c>
      <c r="U291" s="108">
        <f t="shared" si="56"/>
        <v>0.9</v>
      </c>
      <c r="V291" s="108">
        <f t="shared" si="57"/>
        <v>0.99999999999999989</v>
      </c>
      <c r="W291" s="26">
        <f t="shared" si="48"/>
        <v>36.5</v>
      </c>
      <c r="X291" s="166">
        <f t="shared" si="58"/>
        <v>7.3000000000000007</v>
      </c>
      <c r="Y291" s="160">
        <v>29</v>
      </c>
      <c r="Z291" s="112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3"/>
    </row>
    <row r="292" spans="1:44" s="111" customFormat="1" x14ac:dyDescent="0.3">
      <c r="A292" s="165">
        <v>286</v>
      </c>
      <c r="B292" s="140">
        <v>671486</v>
      </c>
      <c r="C292" s="141" t="s">
        <v>391</v>
      </c>
      <c r="D292" s="167">
        <v>8</v>
      </c>
      <c r="E292" s="167">
        <v>9</v>
      </c>
      <c r="F292" s="167">
        <v>8</v>
      </c>
      <c r="G292" s="167">
        <v>9</v>
      </c>
      <c r="H292" s="167">
        <v>8</v>
      </c>
      <c r="I292" s="167">
        <f t="shared" si="49"/>
        <v>42</v>
      </c>
      <c r="J292" s="167">
        <f t="shared" si="50"/>
        <v>6.3</v>
      </c>
      <c r="K292" s="174">
        <v>4</v>
      </c>
      <c r="L292" s="174">
        <v>5</v>
      </c>
      <c r="M292" s="174">
        <v>3</v>
      </c>
      <c r="N292" s="174">
        <v>2</v>
      </c>
      <c r="O292" s="174">
        <v>4</v>
      </c>
      <c r="P292" s="168">
        <f t="shared" si="51"/>
        <v>18</v>
      </c>
      <c r="Q292" s="168">
        <f t="shared" si="52"/>
        <v>0.9</v>
      </c>
      <c r="R292" s="108">
        <f t="shared" si="53"/>
        <v>1.4</v>
      </c>
      <c r="S292" s="108">
        <f t="shared" si="54"/>
        <v>1.5999999999999999</v>
      </c>
      <c r="T292" s="108">
        <f t="shared" si="55"/>
        <v>1.35</v>
      </c>
      <c r="U292" s="108">
        <f t="shared" si="56"/>
        <v>1.45</v>
      </c>
      <c r="V292" s="108">
        <f t="shared" si="57"/>
        <v>1.4</v>
      </c>
      <c r="W292" s="26">
        <f t="shared" si="48"/>
        <v>60</v>
      </c>
      <c r="X292" s="166">
        <f t="shared" si="58"/>
        <v>12</v>
      </c>
      <c r="Y292" s="160">
        <v>28</v>
      </c>
      <c r="Z292" s="112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3"/>
    </row>
    <row r="293" spans="1:44" s="111" customFormat="1" x14ac:dyDescent="0.3">
      <c r="A293" s="165">
        <v>287</v>
      </c>
      <c r="B293" s="140">
        <v>671487</v>
      </c>
      <c r="C293" s="141" t="s">
        <v>392</v>
      </c>
      <c r="D293" s="167">
        <v>4</v>
      </c>
      <c r="E293" s="167">
        <v>5</v>
      </c>
      <c r="F293" s="167">
        <v>4</v>
      </c>
      <c r="G293" s="167">
        <v>5</v>
      </c>
      <c r="H293" s="167">
        <v>5</v>
      </c>
      <c r="I293" s="167">
        <f t="shared" si="49"/>
        <v>23</v>
      </c>
      <c r="J293" s="167">
        <f t="shared" si="50"/>
        <v>3.4499999999999997</v>
      </c>
      <c r="K293" s="11">
        <v>1</v>
      </c>
      <c r="L293" s="11">
        <v>2.5</v>
      </c>
      <c r="M293" s="11">
        <v>3</v>
      </c>
      <c r="N293" s="11">
        <v>4</v>
      </c>
      <c r="O293" s="11">
        <v>3</v>
      </c>
      <c r="P293" s="168">
        <f t="shared" si="51"/>
        <v>13.5</v>
      </c>
      <c r="Q293" s="168">
        <f t="shared" si="52"/>
        <v>0.67500000000000004</v>
      </c>
      <c r="R293" s="108">
        <f t="shared" si="53"/>
        <v>0.65</v>
      </c>
      <c r="S293" s="108">
        <f t="shared" si="54"/>
        <v>0.875</v>
      </c>
      <c r="T293" s="108">
        <f t="shared" si="55"/>
        <v>0.75</v>
      </c>
      <c r="U293" s="108">
        <f t="shared" si="56"/>
        <v>0.95</v>
      </c>
      <c r="V293" s="108">
        <f t="shared" si="57"/>
        <v>0.9</v>
      </c>
      <c r="W293" s="26">
        <f t="shared" si="48"/>
        <v>36.5</v>
      </c>
      <c r="X293" s="166">
        <f t="shared" si="58"/>
        <v>7.3000000000000007</v>
      </c>
      <c r="Y293" s="160">
        <v>25</v>
      </c>
      <c r="Z293" s="112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3"/>
    </row>
    <row r="294" spans="1:44" s="111" customFormat="1" x14ac:dyDescent="0.3">
      <c r="A294" s="165">
        <v>288</v>
      </c>
      <c r="B294" s="140">
        <v>671488</v>
      </c>
      <c r="C294" s="141" t="s">
        <v>393</v>
      </c>
      <c r="D294" s="167">
        <v>13</v>
      </c>
      <c r="E294" s="167">
        <v>14</v>
      </c>
      <c r="F294" s="167">
        <v>12</v>
      </c>
      <c r="G294" s="167">
        <v>11</v>
      </c>
      <c r="H294" s="167">
        <v>11</v>
      </c>
      <c r="I294" s="167">
        <f t="shared" si="49"/>
        <v>61</v>
      </c>
      <c r="J294" s="167">
        <f t="shared" si="50"/>
        <v>9.15</v>
      </c>
      <c r="K294" s="11">
        <v>4</v>
      </c>
      <c r="L294" s="11">
        <v>3</v>
      </c>
      <c r="M294" s="11">
        <v>4</v>
      </c>
      <c r="N294" s="11">
        <v>5</v>
      </c>
      <c r="O294" s="11">
        <v>3</v>
      </c>
      <c r="P294" s="168">
        <f t="shared" si="51"/>
        <v>19</v>
      </c>
      <c r="Q294" s="168">
        <f t="shared" si="52"/>
        <v>0.95000000000000007</v>
      </c>
      <c r="R294" s="108">
        <f t="shared" si="53"/>
        <v>2.15</v>
      </c>
      <c r="S294" s="108">
        <f t="shared" si="54"/>
        <v>2.25</v>
      </c>
      <c r="T294" s="108">
        <f t="shared" si="55"/>
        <v>1.9999999999999998</v>
      </c>
      <c r="U294" s="108">
        <f t="shared" si="56"/>
        <v>1.9</v>
      </c>
      <c r="V294" s="108">
        <f t="shared" si="57"/>
        <v>1.7999999999999998</v>
      </c>
      <c r="W294" s="26">
        <f t="shared" si="48"/>
        <v>80</v>
      </c>
      <c r="X294" s="166">
        <f t="shared" si="58"/>
        <v>16</v>
      </c>
      <c r="Y294" s="160">
        <v>56</v>
      </c>
      <c r="Z294" s="112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3"/>
    </row>
    <row r="295" spans="1:44" s="111" customFormat="1" x14ac:dyDescent="0.3">
      <c r="A295" s="165">
        <v>289</v>
      </c>
      <c r="B295" s="140">
        <v>671489</v>
      </c>
      <c r="C295" s="141" t="s">
        <v>394</v>
      </c>
      <c r="D295" s="167">
        <v>7</v>
      </c>
      <c r="E295" s="167">
        <v>8</v>
      </c>
      <c r="F295" s="167">
        <v>9</v>
      </c>
      <c r="G295" s="167">
        <v>6</v>
      </c>
      <c r="H295" s="167">
        <v>7</v>
      </c>
      <c r="I295" s="167">
        <f t="shared" si="49"/>
        <v>37</v>
      </c>
      <c r="J295" s="167">
        <f t="shared" si="50"/>
        <v>5.55</v>
      </c>
      <c r="K295" s="11">
        <v>2</v>
      </c>
      <c r="L295" s="11">
        <v>3</v>
      </c>
      <c r="M295" s="11">
        <v>2</v>
      </c>
      <c r="N295" s="11">
        <v>1</v>
      </c>
      <c r="O295" s="11">
        <v>2</v>
      </c>
      <c r="P295" s="168">
        <f t="shared" si="51"/>
        <v>10</v>
      </c>
      <c r="Q295" s="168">
        <f t="shared" si="52"/>
        <v>0.5</v>
      </c>
      <c r="R295" s="108">
        <f t="shared" si="53"/>
        <v>1.1500000000000001</v>
      </c>
      <c r="S295" s="108">
        <f t="shared" si="54"/>
        <v>1.35</v>
      </c>
      <c r="T295" s="108">
        <f t="shared" si="55"/>
        <v>1.45</v>
      </c>
      <c r="U295" s="108">
        <f t="shared" si="56"/>
        <v>0.95</v>
      </c>
      <c r="V295" s="108">
        <f t="shared" si="57"/>
        <v>1.1500000000000001</v>
      </c>
      <c r="W295" s="26">
        <f t="shared" si="48"/>
        <v>47</v>
      </c>
      <c r="X295" s="166">
        <f t="shared" si="58"/>
        <v>9.4</v>
      </c>
      <c r="Y295" s="160">
        <v>26</v>
      </c>
      <c r="Z295" s="112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3"/>
    </row>
    <row r="296" spans="1:44" s="111" customFormat="1" x14ac:dyDescent="0.3">
      <c r="A296" s="165">
        <v>290</v>
      </c>
      <c r="B296" s="140">
        <v>671490</v>
      </c>
      <c r="C296" s="141" t="s">
        <v>395</v>
      </c>
      <c r="D296" s="167">
        <v>1</v>
      </c>
      <c r="E296" s="167">
        <v>1</v>
      </c>
      <c r="F296" s="167">
        <v>1</v>
      </c>
      <c r="G296" s="167">
        <v>1</v>
      </c>
      <c r="H296" s="167">
        <v>1</v>
      </c>
      <c r="I296" s="167">
        <f t="shared" si="49"/>
        <v>5</v>
      </c>
      <c r="J296" s="167">
        <f t="shared" si="50"/>
        <v>0.75</v>
      </c>
      <c r="K296" s="11">
        <v>1</v>
      </c>
      <c r="L296" s="11">
        <v>0</v>
      </c>
      <c r="M296" s="11">
        <v>2</v>
      </c>
      <c r="N296" s="11">
        <v>1</v>
      </c>
      <c r="O296" s="11">
        <v>2</v>
      </c>
      <c r="P296" s="168">
        <f t="shared" si="51"/>
        <v>6</v>
      </c>
      <c r="Q296" s="168">
        <f t="shared" si="52"/>
        <v>0.30000000000000004</v>
      </c>
      <c r="R296" s="108">
        <f t="shared" si="53"/>
        <v>0.2</v>
      </c>
      <c r="S296" s="108">
        <f t="shared" si="54"/>
        <v>0.15</v>
      </c>
      <c r="T296" s="108">
        <f t="shared" si="55"/>
        <v>0.25</v>
      </c>
      <c r="U296" s="108">
        <f t="shared" si="56"/>
        <v>0.2</v>
      </c>
      <c r="V296" s="108">
        <f t="shared" si="57"/>
        <v>0.25</v>
      </c>
      <c r="W296" s="26">
        <f t="shared" si="48"/>
        <v>11</v>
      </c>
      <c r="X296" s="166">
        <f t="shared" si="58"/>
        <v>2.2000000000000002</v>
      </c>
      <c r="Y296" s="160">
        <v>9</v>
      </c>
      <c r="Z296" s="112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3"/>
    </row>
    <row r="297" spans="1:44" s="111" customFormat="1" x14ac:dyDescent="0.3">
      <c r="A297" s="165">
        <v>291</v>
      </c>
      <c r="B297" s="140">
        <v>671491</v>
      </c>
      <c r="C297" s="141" t="s">
        <v>396</v>
      </c>
      <c r="D297" s="167">
        <v>4</v>
      </c>
      <c r="E297" s="167">
        <v>5</v>
      </c>
      <c r="F297" s="167">
        <v>6</v>
      </c>
      <c r="G297" s="167">
        <v>4</v>
      </c>
      <c r="H297" s="167">
        <v>6</v>
      </c>
      <c r="I297" s="167">
        <f t="shared" si="49"/>
        <v>25</v>
      </c>
      <c r="J297" s="167">
        <f t="shared" si="50"/>
        <v>3.75</v>
      </c>
      <c r="K297" s="11">
        <v>3</v>
      </c>
      <c r="L297" s="11">
        <v>4</v>
      </c>
      <c r="M297" s="11">
        <v>2</v>
      </c>
      <c r="N297" s="11">
        <v>3</v>
      </c>
      <c r="O297" s="11">
        <v>2</v>
      </c>
      <c r="P297" s="168">
        <f t="shared" si="51"/>
        <v>14</v>
      </c>
      <c r="Q297" s="168">
        <f t="shared" si="52"/>
        <v>0.70000000000000007</v>
      </c>
      <c r="R297" s="108">
        <f t="shared" si="53"/>
        <v>0.75</v>
      </c>
      <c r="S297" s="108">
        <f t="shared" si="54"/>
        <v>0.95</v>
      </c>
      <c r="T297" s="108">
        <f t="shared" si="55"/>
        <v>0.99999999999999989</v>
      </c>
      <c r="U297" s="108">
        <f t="shared" si="56"/>
        <v>0.75</v>
      </c>
      <c r="V297" s="108">
        <f t="shared" si="57"/>
        <v>0.99999999999999989</v>
      </c>
      <c r="W297" s="26">
        <f t="shared" ref="W297:W358" si="59">I297+P297</f>
        <v>39</v>
      </c>
      <c r="X297" s="166">
        <f t="shared" si="58"/>
        <v>7.8000000000000007</v>
      </c>
      <c r="Y297" s="160">
        <v>26</v>
      </c>
      <c r="Z297" s="112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3"/>
    </row>
    <row r="298" spans="1:44" s="111" customFormat="1" x14ac:dyDescent="0.3">
      <c r="A298" s="165">
        <v>292</v>
      </c>
      <c r="B298" s="140">
        <v>671492</v>
      </c>
      <c r="C298" s="141" t="s">
        <v>397</v>
      </c>
      <c r="D298" s="167">
        <v>8</v>
      </c>
      <c r="E298" s="167">
        <v>9</v>
      </c>
      <c r="F298" s="167">
        <v>8</v>
      </c>
      <c r="G298" s="167">
        <v>9</v>
      </c>
      <c r="H298" s="167">
        <v>8</v>
      </c>
      <c r="I298" s="167">
        <f t="shared" si="49"/>
        <v>42</v>
      </c>
      <c r="J298" s="167">
        <f t="shared" si="50"/>
        <v>6.3</v>
      </c>
      <c r="K298" s="11">
        <v>4</v>
      </c>
      <c r="L298" s="11">
        <v>3</v>
      </c>
      <c r="M298" s="11">
        <v>4</v>
      </c>
      <c r="N298" s="11">
        <v>3.2</v>
      </c>
      <c r="O298" s="11">
        <v>4</v>
      </c>
      <c r="P298" s="168">
        <f t="shared" si="51"/>
        <v>18.2</v>
      </c>
      <c r="Q298" s="168">
        <f t="shared" si="52"/>
        <v>0.91</v>
      </c>
      <c r="R298" s="108">
        <f t="shared" si="53"/>
        <v>1.4</v>
      </c>
      <c r="S298" s="108">
        <f t="shared" si="54"/>
        <v>1.5</v>
      </c>
      <c r="T298" s="108">
        <f t="shared" si="55"/>
        <v>1.4</v>
      </c>
      <c r="U298" s="108">
        <f t="shared" si="56"/>
        <v>1.5099999999999998</v>
      </c>
      <c r="V298" s="108">
        <f t="shared" si="57"/>
        <v>1.4</v>
      </c>
      <c r="W298" s="26">
        <f t="shared" si="59"/>
        <v>60.2</v>
      </c>
      <c r="X298" s="166">
        <f t="shared" si="58"/>
        <v>12.040000000000001</v>
      </c>
      <c r="Y298" s="160">
        <v>42</v>
      </c>
      <c r="Z298" s="112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3"/>
    </row>
    <row r="299" spans="1:44" s="111" customFormat="1" x14ac:dyDescent="0.3">
      <c r="A299" s="165">
        <v>293</v>
      </c>
      <c r="B299" s="140">
        <v>671493</v>
      </c>
      <c r="C299" s="141" t="s">
        <v>398</v>
      </c>
      <c r="D299" s="167">
        <v>8</v>
      </c>
      <c r="E299" s="167">
        <v>8</v>
      </c>
      <c r="F299" s="167">
        <v>9</v>
      </c>
      <c r="G299" s="167">
        <v>9</v>
      </c>
      <c r="H299" s="167">
        <v>8</v>
      </c>
      <c r="I299" s="167">
        <f t="shared" si="49"/>
        <v>42</v>
      </c>
      <c r="J299" s="167">
        <f t="shared" si="50"/>
        <v>6.3</v>
      </c>
      <c r="K299" s="11">
        <v>4</v>
      </c>
      <c r="L299" s="11">
        <v>5</v>
      </c>
      <c r="M299" s="11">
        <v>4.2</v>
      </c>
      <c r="N299" s="11">
        <v>3</v>
      </c>
      <c r="O299" s="11">
        <v>3.5</v>
      </c>
      <c r="P299" s="168">
        <f t="shared" si="51"/>
        <v>19.7</v>
      </c>
      <c r="Q299" s="168">
        <f t="shared" si="52"/>
        <v>0.98499999999999999</v>
      </c>
      <c r="R299" s="108">
        <f t="shared" si="53"/>
        <v>1.4</v>
      </c>
      <c r="S299" s="108">
        <f t="shared" si="54"/>
        <v>1.45</v>
      </c>
      <c r="T299" s="108">
        <f t="shared" si="55"/>
        <v>1.5599999999999998</v>
      </c>
      <c r="U299" s="108">
        <f t="shared" si="56"/>
        <v>1.5</v>
      </c>
      <c r="V299" s="108">
        <f t="shared" si="57"/>
        <v>1.375</v>
      </c>
      <c r="W299" s="26">
        <f t="shared" si="59"/>
        <v>61.7</v>
      </c>
      <c r="X299" s="166">
        <f t="shared" si="58"/>
        <v>12.340000000000002</v>
      </c>
      <c r="Y299" s="160">
        <v>34</v>
      </c>
      <c r="Z299" s="112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3"/>
    </row>
    <row r="300" spans="1:44" s="111" customFormat="1" x14ac:dyDescent="0.3">
      <c r="A300" s="165">
        <v>294</v>
      </c>
      <c r="B300" s="140">
        <v>671494</v>
      </c>
      <c r="C300" s="141" t="s">
        <v>399</v>
      </c>
      <c r="D300" s="167">
        <v>5</v>
      </c>
      <c r="E300" s="167">
        <v>6</v>
      </c>
      <c r="F300" s="167">
        <v>6</v>
      </c>
      <c r="G300" s="167">
        <v>6</v>
      </c>
      <c r="H300" s="167">
        <v>6</v>
      </c>
      <c r="I300" s="167">
        <f t="shared" si="49"/>
        <v>29</v>
      </c>
      <c r="J300" s="167">
        <f t="shared" si="50"/>
        <v>4.3499999999999996</v>
      </c>
      <c r="K300" s="11">
        <v>2.5</v>
      </c>
      <c r="L300" s="11">
        <v>4.2</v>
      </c>
      <c r="M300" s="11">
        <v>4</v>
      </c>
      <c r="N300" s="11">
        <v>3.6</v>
      </c>
      <c r="O300" s="11">
        <v>4</v>
      </c>
      <c r="P300" s="168">
        <f t="shared" si="51"/>
        <v>18.299999999999997</v>
      </c>
      <c r="Q300" s="168">
        <f t="shared" si="52"/>
        <v>0.91499999999999992</v>
      </c>
      <c r="R300" s="108">
        <f t="shared" si="53"/>
        <v>0.875</v>
      </c>
      <c r="S300" s="108">
        <f t="shared" si="54"/>
        <v>1.1099999999999999</v>
      </c>
      <c r="T300" s="108">
        <f t="shared" si="55"/>
        <v>1.0999999999999999</v>
      </c>
      <c r="U300" s="108">
        <f t="shared" si="56"/>
        <v>1.0799999999999998</v>
      </c>
      <c r="V300" s="108">
        <f t="shared" si="57"/>
        <v>1.0999999999999999</v>
      </c>
      <c r="W300" s="26">
        <f t="shared" si="59"/>
        <v>47.3</v>
      </c>
      <c r="X300" s="166">
        <f t="shared" si="58"/>
        <v>9.4599999999999991</v>
      </c>
      <c r="Y300" s="160">
        <v>14</v>
      </c>
      <c r="Z300" s="112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3"/>
    </row>
    <row r="301" spans="1:44" s="111" customFormat="1" x14ac:dyDescent="0.3">
      <c r="A301" s="165">
        <v>295</v>
      </c>
      <c r="B301" s="140">
        <v>671495</v>
      </c>
      <c r="C301" s="141" t="s">
        <v>400</v>
      </c>
      <c r="D301" s="167">
        <v>8</v>
      </c>
      <c r="E301" s="167">
        <v>7</v>
      </c>
      <c r="F301" s="167">
        <v>6</v>
      </c>
      <c r="G301" s="167">
        <v>6</v>
      </c>
      <c r="H301" s="167">
        <v>6</v>
      </c>
      <c r="I301" s="167">
        <f t="shared" si="49"/>
        <v>33</v>
      </c>
      <c r="J301" s="167">
        <f t="shared" si="50"/>
        <v>4.95</v>
      </c>
      <c r="K301" s="11">
        <v>2.5</v>
      </c>
      <c r="L301" s="11">
        <v>4</v>
      </c>
      <c r="M301" s="11">
        <v>2</v>
      </c>
      <c r="N301" s="11">
        <v>2</v>
      </c>
      <c r="O301" s="11">
        <v>3</v>
      </c>
      <c r="P301" s="168">
        <f t="shared" si="51"/>
        <v>13.5</v>
      </c>
      <c r="Q301" s="168">
        <f t="shared" si="52"/>
        <v>0.67500000000000004</v>
      </c>
      <c r="R301" s="108">
        <f t="shared" si="53"/>
        <v>1.325</v>
      </c>
      <c r="S301" s="108">
        <f t="shared" si="54"/>
        <v>1.25</v>
      </c>
      <c r="T301" s="108">
        <f t="shared" si="55"/>
        <v>0.99999999999999989</v>
      </c>
      <c r="U301" s="108">
        <f t="shared" si="56"/>
        <v>0.99999999999999989</v>
      </c>
      <c r="V301" s="108">
        <f t="shared" si="57"/>
        <v>1.0499999999999998</v>
      </c>
      <c r="W301" s="26">
        <f t="shared" si="59"/>
        <v>46.5</v>
      </c>
      <c r="X301" s="166">
        <f t="shared" si="58"/>
        <v>9.3000000000000007</v>
      </c>
      <c r="Y301" s="160">
        <v>29</v>
      </c>
      <c r="Z301" s="112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3"/>
    </row>
    <row r="302" spans="1:44" s="111" customFormat="1" x14ac:dyDescent="0.3">
      <c r="A302" s="165">
        <v>296</v>
      </c>
      <c r="B302" s="140">
        <v>671496</v>
      </c>
      <c r="C302" s="141" t="s">
        <v>401</v>
      </c>
      <c r="D302" s="167">
        <v>1</v>
      </c>
      <c r="E302" s="167">
        <v>1</v>
      </c>
      <c r="F302" s="167">
        <v>1</v>
      </c>
      <c r="G302" s="167">
        <v>1</v>
      </c>
      <c r="H302" s="167">
        <v>1</v>
      </c>
      <c r="I302" s="167">
        <f t="shared" si="49"/>
        <v>5</v>
      </c>
      <c r="J302" s="167">
        <f t="shared" si="50"/>
        <v>0.75</v>
      </c>
      <c r="K302" s="11">
        <v>2</v>
      </c>
      <c r="L302" s="11">
        <v>1</v>
      </c>
      <c r="M302" s="11">
        <v>0</v>
      </c>
      <c r="N302" s="11">
        <v>2</v>
      </c>
      <c r="O302" s="11">
        <v>1</v>
      </c>
      <c r="P302" s="168">
        <f t="shared" si="51"/>
        <v>6</v>
      </c>
      <c r="Q302" s="168">
        <f t="shared" si="52"/>
        <v>0.30000000000000004</v>
      </c>
      <c r="R302" s="108">
        <f t="shared" si="53"/>
        <v>0.25</v>
      </c>
      <c r="S302" s="108">
        <f t="shared" si="54"/>
        <v>0.2</v>
      </c>
      <c r="T302" s="108">
        <f t="shared" si="55"/>
        <v>0.15</v>
      </c>
      <c r="U302" s="108">
        <f t="shared" si="56"/>
        <v>0.25</v>
      </c>
      <c r="V302" s="108">
        <f t="shared" si="57"/>
        <v>0.2</v>
      </c>
      <c r="W302" s="26">
        <f t="shared" si="59"/>
        <v>11</v>
      </c>
      <c r="X302" s="166">
        <f t="shared" si="58"/>
        <v>2.2000000000000002</v>
      </c>
      <c r="Y302" s="160">
        <v>20</v>
      </c>
      <c r="Z302" s="112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3"/>
    </row>
    <row r="303" spans="1:44" s="111" customFormat="1" x14ac:dyDescent="0.3">
      <c r="A303" s="165">
        <v>297</v>
      </c>
      <c r="B303" s="140">
        <v>671497</v>
      </c>
      <c r="C303" s="141" t="s">
        <v>402</v>
      </c>
      <c r="D303" s="167">
        <v>5</v>
      </c>
      <c r="E303" s="167">
        <v>6</v>
      </c>
      <c r="F303" s="167">
        <v>7</v>
      </c>
      <c r="G303" s="167">
        <v>5</v>
      </c>
      <c r="H303" s="167">
        <v>6</v>
      </c>
      <c r="I303" s="167">
        <f t="shared" si="49"/>
        <v>29</v>
      </c>
      <c r="J303" s="167">
        <f t="shared" si="50"/>
        <v>4.3499999999999996</v>
      </c>
      <c r="K303" s="11">
        <v>3</v>
      </c>
      <c r="L303" s="11">
        <v>2.2000000000000002</v>
      </c>
      <c r="M303" s="11">
        <v>3</v>
      </c>
      <c r="N303" s="11">
        <v>4</v>
      </c>
      <c r="O303" s="11">
        <v>4.2</v>
      </c>
      <c r="P303" s="168">
        <f t="shared" si="51"/>
        <v>16.399999999999999</v>
      </c>
      <c r="Q303" s="168">
        <f t="shared" si="52"/>
        <v>0.82</v>
      </c>
      <c r="R303" s="108">
        <f t="shared" si="53"/>
        <v>0.9</v>
      </c>
      <c r="S303" s="108">
        <f t="shared" si="54"/>
        <v>1.01</v>
      </c>
      <c r="T303" s="108">
        <f t="shared" si="55"/>
        <v>1.2000000000000002</v>
      </c>
      <c r="U303" s="108">
        <f t="shared" si="56"/>
        <v>0.95</v>
      </c>
      <c r="V303" s="108">
        <f t="shared" si="57"/>
        <v>1.1099999999999999</v>
      </c>
      <c r="W303" s="26">
        <f t="shared" si="59"/>
        <v>45.4</v>
      </c>
      <c r="X303" s="166">
        <f t="shared" si="58"/>
        <v>9.08</v>
      </c>
      <c r="Y303" s="160">
        <v>41</v>
      </c>
      <c r="Z303" s="112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3"/>
    </row>
    <row r="304" spans="1:44" s="111" customFormat="1" x14ac:dyDescent="0.3">
      <c r="A304" s="165">
        <v>298</v>
      </c>
      <c r="B304" s="140">
        <v>671498</v>
      </c>
      <c r="C304" s="141" t="s">
        <v>403</v>
      </c>
      <c r="D304" s="167">
        <v>3</v>
      </c>
      <c r="E304" s="167">
        <v>2</v>
      </c>
      <c r="F304" s="167">
        <v>3</v>
      </c>
      <c r="G304" s="167">
        <v>2</v>
      </c>
      <c r="H304" s="167">
        <v>3</v>
      </c>
      <c r="I304" s="167">
        <f t="shared" si="49"/>
        <v>13</v>
      </c>
      <c r="J304" s="167">
        <f t="shared" si="50"/>
        <v>1.95</v>
      </c>
      <c r="K304" s="11">
        <v>3.2</v>
      </c>
      <c r="L304" s="11">
        <v>2</v>
      </c>
      <c r="M304" s="11">
        <v>2</v>
      </c>
      <c r="N304" s="11">
        <v>5</v>
      </c>
      <c r="O304" s="11">
        <v>4</v>
      </c>
      <c r="P304" s="168">
        <f t="shared" si="51"/>
        <v>16.2</v>
      </c>
      <c r="Q304" s="168">
        <f t="shared" si="52"/>
        <v>0.81</v>
      </c>
      <c r="R304" s="108">
        <f t="shared" si="53"/>
        <v>0.61</v>
      </c>
      <c r="S304" s="108">
        <f t="shared" si="54"/>
        <v>0.4</v>
      </c>
      <c r="T304" s="108">
        <f t="shared" si="55"/>
        <v>0.54999999999999993</v>
      </c>
      <c r="U304" s="108">
        <f t="shared" si="56"/>
        <v>0.55000000000000004</v>
      </c>
      <c r="V304" s="108">
        <f t="shared" si="57"/>
        <v>0.64999999999999991</v>
      </c>
      <c r="W304" s="26">
        <f t="shared" si="59"/>
        <v>29.2</v>
      </c>
      <c r="X304" s="166">
        <f t="shared" si="58"/>
        <v>5.84</v>
      </c>
      <c r="Y304" s="160">
        <v>16</v>
      </c>
      <c r="Z304" s="112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3"/>
    </row>
    <row r="305" spans="1:44" s="111" customFormat="1" x14ac:dyDescent="0.3">
      <c r="A305" s="165">
        <v>299</v>
      </c>
      <c r="B305" s="140">
        <v>671499</v>
      </c>
      <c r="C305" s="141" t="s">
        <v>404</v>
      </c>
      <c r="D305" s="167">
        <v>13</v>
      </c>
      <c r="E305" s="167">
        <v>14</v>
      </c>
      <c r="F305" s="167">
        <v>12</v>
      </c>
      <c r="G305" s="167">
        <v>11</v>
      </c>
      <c r="H305" s="167">
        <v>10</v>
      </c>
      <c r="I305" s="167">
        <f t="shared" si="49"/>
        <v>60</v>
      </c>
      <c r="J305" s="167">
        <f t="shared" si="50"/>
        <v>9</v>
      </c>
      <c r="K305" s="11">
        <v>2</v>
      </c>
      <c r="L305" s="11">
        <v>2</v>
      </c>
      <c r="M305" s="11">
        <v>1</v>
      </c>
      <c r="N305" s="11">
        <v>2.2000000000000002</v>
      </c>
      <c r="O305" s="11">
        <v>3</v>
      </c>
      <c r="P305" s="168">
        <f t="shared" si="51"/>
        <v>10.199999999999999</v>
      </c>
      <c r="Q305" s="168">
        <f t="shared" si="52"/>
        <v>0.51</v>
      </c>
      <c r="R305" s="108">
        <f t="shared" si="53"/>
        <v>2.0499999999999998</v>
      </c>
      <c r="S305" s="108">
        <f t="shared" si="54"/>
        <v>2.2000000000000002</v>
      </c>
      <c r="T305" s="108">
        <f t="shared" si="55"/>
        <v>1.8499999999999999</v>
      </c>
      <c r="U305" s="108">
        <f t="shared" si="56"/>
        <v>1.76</v>
      </c>
      <c r="V305" s="108">
        <f t="shared" si="57"/>
        <v>1.65</v>
      </c>
      <c r="W305" s="26">
        <f t="shared" si="59"/>
        <v>70.2</v>
      </c>
      <c r="X305" s="166">
        <f t="shared" si="58"/>
        <v>14.040000000000001</v>
      </c>
      <c r="Y305" s="160">
        <v>40</v>
      </c>
      <c r="Z305" s="112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3"/>
    </row>
    <row r="306" spans="1:44" s="111" customFormat="1" x14ac:dyDescent="0.3">
      <c r="A306" s="165">
        <v>300</v>
      </c>
      <c r="B306" s="140">
        <v>671500</v>
      </c>
      <c r="C306" s="141" t="s">
        <v>405</v>
      </c>
      <c r="D306" s="167">
        <v>9</v>
      </c>
      <c r="E306" s="167">
        <v>8</v>
      </c>
      <c r="F306" s="167">
        <v>9</v>
      </c>
      <c r="G306" s="167">
        <v>8</v>
      </c>
      <c r="H306" s="167">
        <v>9</v>
      </c>
      <c r="I306" s="167">
        <f t="shared" si="49"/>
        <v>43</v>
      </c>
      <c r="J306" s="167">
        <f t="shared" si="50"/>
        <v>6.45</v>
      </c>
      <c r="K306" s="11">
        <v>4</v>
      </c>
      <c r="L306" s="11">
        <v>3</v>
      </c>
      <c r="M306" s="11">
        <v>2.5</v>
      </c>
      <c r="N306" s="11">
        <v>2</v>
      </c>
      <c r="O306" s="11">
        <v>4</v>
      </c>
      <c r="P306" s="168">
        <f t="shared" si="51"/>
        <v>15.5</v>
      </c>
      <c r="Q306" s="168">
        <f t="shared" si="52"/>
        <v>0.77500000000000002</v>
      </c>
      <c r="R306" s="108">
        <f t="shared" si="53"/>
        <v>1.5499999999999998</v>
      </c>
      <c r="S306" s="108">
        <f t="shared" si="54"/>
        <v>1.35</v>
      </c>
      <c r="T306" s="108">
        <f t="shared" si="55"/>
        <v>1.4749999999999999</v>
      </c>
      <c r="U306" s="108">
        <f t="shared" si="56"/>
        <v>1.3</v>
      </c>
      <c r="V306" s="108">
        <f t="shared" si="57"/>
        <v>1.5499999999999998</v>
      </c>
      <c r="W306" s="26">
        <f t="shared" si="59"/>
        <v>58.5</v>
      </c>
      <c r="X306" s="166">
        <f t="shared" si="58"/>
        <v>11.700000000000001</v>
      </c>
      <c r="Y306" s="160">
        <v>40</v>
      </c>
      <c r="Z306" s="112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3"/>
    </row>
    <row r="307" spans="1:44" s="111" customFormat="1" x14ac:dyDescent="0.3">
      <c r="A307" s="165">
        <v>301</v>
      </c>
      <c r="B307" s="140">
        <v>671501</v>
      </c>
      <c r="C307" s="141" t="s">
        <v>406</v>
      </c>
      <c r="D307" s="167">
        <v>7</v>
      </c>
      <c r="E307" s="167">
        <v>8</v>
      </c>
      <c r="F307" s="167">
        <v>6</v>
      </c>
      <c r="G307" s="167">
        <v>7</v>
      </c>
      <c r="H307" s="167">
        <v>6</v>
      </c>
      <c r="I307" s="167">
        <f t="shared" si="49"/>
        <v>34</v>
      </c>
      <c r="J307" s="167">
        <f t="shared" si="50"/>
        <v>5.0999999999999996</v>
      </c>
      <c r="K307" s="11">
        <v>2</v>
      </c>
      <c r="L307" s="11">
        <v>3</v>
      </c>
      <c r="M307" s="11">
        <v>4</v>
      </c>
      <c r="N307" s="11">
        <v>3</v>
      </c>
      <c r="O307" s="11">
        <v>2.2000000000000002</v>
      </c>
      <c r="P307" s="168">
        <f t="shared" si="51"/>
        <v>14.2</v>
      </c>
      <c r="Q307" s="168">
        <f t="shared" si="52"/>
        <v>0.71</v>
      </c>
      <c r="R307" s="108">
        <f t="shared" si="53"/>
        <v>1.1500000000000001</v>
      </c>
      <c r="S307" s="108">
        <f t="shared" si="54"/>
        <v>1.35</v>
      </c>
      <c r="T307" s="108">
        <f t="shared" si="55"/>
        <v>1.0999999999999999</v>
      </c>
      <c r="U307" s="108">
        <f t="shared" si="56"/>
        <v>1.2000000000000002</v>
      </c>
      <c r="V307" s="108">
        <f t="shared" si="57"/>
        <v>1.01</v>
      </c>
      <c r="W307" s="26">
        <f t="shared" si="59"/>
        <v>48.2</v>
      </c>
      <c r="X307" s="166">
        <f t="shared" si="58"/>
        <v>9.64</v>
      </c>
      <c r="Y307" s="160">
        <v>33</v>
      </c>
      <c r="Z307" s="112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3"/>
    </row>
    <row r="308" spans="1:44" s="111" customFormat="1" x14ac:dyDescent="0.3">
      <c r="A308" s="165">
        <v>302</v>
      </c>
      <c r="B308" s="140">
        <v>671502</v>
      </c>
      <c r="C308" s="141" t="s">
        <v>407</v>
      </c>
      <c r="D308" s="167">
        <v>11</v>
      </c>
      <c r="E308" s="167">
        <v>12</v>
      </c>
      <c r="F308" s="167">
        <v>11</v>
      </c>
      <c r="G308" s="167">
        <v>10</v>
      </c>
      <c r="H308" s="167">
        <v>9</v>
      </c>
      <c r="I308" s="167">
        <f t="shared" si="49"/>
        <v>53</v>
      </c>
      <c r="J308" s="167">
        <f t="shared" si="50"/>
        <v>7.9499999999999993</v>
      </c>
      <c r="K308" s="174">
        <v>4</v>
      </c>
      <c r="L308" s="174">
        <v>3</v>
      </c>
      <c r="M308" s="174">
        <v>2</v>
      </c>
      <c r="N308" s="174">
        <v>1</v>
      </c>
      <c r="O308" s="174">
        <v>2.4</v>
      </c>
      <c r="P308" s="168">
        <f t="shared" si="51"/>
        <v>12.4</v>
      </c>
      <c r="Q308" s="168">
        <f t="shared" si="52"/>
        <v>0.62000000000000011</v>
      </c>
      <c r="R308" s="108">
        <f t="shared" si="53"/>
        <v>1.8499999999999999</v>
      </c>
      <c r="S308" s="108">
        <f t="shared" si="54"/>
        <v>1.9499999999999997</v>
      </c>
      <c r="T308" s="108">
        <f t="shared" si="55"/>
        <v>1.75</v>
      </c>
      <c r="U308" s="108">
        <f t="shared" si="56"/>
        <v>1.55</v>
      </c>
      <c r="V308" s="108">
        <f t="shared" si="57"/>
        <v>1.4699999999999998</v>
      </c>
      <c r="W308" s="26">
        <f t="shared" si="59"/>
        <v>65.400000000000006</v>
      </c>
      <c r="X308" s="166">
        <f t="shared" si="58"/>
        <v>13.080000000000002</v>
      </c>
      <c r="Y308" s="160">
        <v>42</v>
      </c>
      <c r="Z308" s="112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3"/>
    </row>
    <row r="309" spans="1:44" s="111" customFormat="1" x14ac:dyDescent="0.3">
      <c r="A309" s="165">
        <v>303</v>
      </c>
      <c r="B309" s="140">
        <v>671503</v>
      </c>
      <c r="C309" s="141" t="s">
        <v>408</v>
      </c>
      <c r="D309" s="167">
        <v>2</v>
      </c>
      <c r="E309" s="167">
        <v>3</v>
      </c>
      <c r="F309" s="167">
        <v>1</v>
      </c>
      <c r="G309" s="167">
        <v>1</v>
      </c>
      <c r="H309" s="167">
        <v>2</v>
      </c>
      <c r="I309" s="167">
        <f t="shared" si="49"/>
        <v>9</v>
      </c>
      <c r="J309" s="167">
        <f t="shared" si="50"/>
        <v>1.3499999999999999</v>
      </c>
      <c r="K309" s="174">
        <v>3</v>
      </c>
      <c r="L309" s="174">
        <v>3.2</v>
      </c>
      <c r="M309" s="174">
        <v>4</v>
      </c>
      <c r="N309" s="174">
        <v>2</v>
      </c>
      <c r="O309" s="174">
        <v>2</v>
      </c>
      <c r="P309" s="168">
        <f t="shared" si="51"/>
        <v>14.2</v>
      </c>
      <c r="Q309" s="168">
        <f t="shared" si="52"/>
        <v>0.71</v>
      </c>
      <c r="R309" s="108">
        <f t="shared" si="53"/>
        <v>0.45</v>
      </c>
      <c r="S309" s="108">
        <f t="shared" si="54"/>
        <v>0.61</v>
      </c>
      <c r="T309" s="108">
        <f t="shared" si="55"/>
        <v>0.35</v>
      </c>
      <c r="U309" s="108">
        <f t="shared" si="56"/>
        <v>0.25</v>
      </c>
      <c r="V309" s="108">
        <f t="shared" si="57"/>
        <v>0.4</v>
      </c>
      <c r="W309" s="26">
        <f t="shared" si="59"/>
        <v>23.2</v>
      </c>
      <c r="X309" s="166">
        <f t="shared" si="58"/>
        <v>4.6399999999999997</v>
      </c>
      <c r="Y309" s="160">
        <v>16</v>
      </c>
      <c r="Z309" s="112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3"/>
    </row>
    <row r="310" spans="1:44" s="111" customFormat="1" x14ac:dyDescent="0.3">
      <c r="A310" s="165">
        <v>304</v>
      </c>
      <c r="B310" s="140">
        <v>671504</v>
      </c>
      <c r="C310" s="141" t="s">
        <v>409</v>
      </c>
      <c r="D310" s="167">
        <v>7</v>
      </c>
      <c r="E310" s="167">
        <v>6</v>
      </c>
      <c r="F310" s="167">
        <v>5</v>
      </c>
      <c r="G310" s="167">
        <v>6</v>
      </c>
      <c r="H310" s="167">
        <v>6</v>
      </c>
      <c r="I310" s="167">
        <f t="shared" si="49"/>
        <v>30</v>
      </c>
      <c r="J310" s="167">
        <f t="shared" si="50"/>
        <v>4.5</v>
      </c>
      <c r="K310" s="174">
        <v>3</v>
      </c>
      <c r="L310" s="174">
        <v>1</v>
      </c>
      <c r="M310" s="174">
        <v>4</v>
      </c>
      <c r="N310" s="174">
        <v>2</v>
      </c>
      <c r="O310" s="174">
        <v>3</v>
      </c>
      <c r="P310" s="168">
        <f t="shared" si="51"/>
        <v>13</v>
      </c>
      <c r="Q310" s="168">
        <f t="shared" si="52"/>
        <v>0.65</v>
      </c>
      <c r="R310" s="108">
        <f t="shared" si="53"/>
        <v>1.2000000000000002</v>
      </c>
      <c r="S310" s="108">
        <f t="shared" si="54"/>
        <v>0.95</v>
      </c>
      <c r="T310" s="108">
        <f t="shared" si="55"/>
        <v>0.95</v>
      </c>
      <c r="U310" s="108">
        <f t="shared" si="56"/>
        <v>0.99999999999999989</v>
      </c>
      <c r="V310" s="108">
        <f t="shared" si="57"/>
        <v>1.0499999999999998</v>
      </c>
      <c r="W310" s="26">
        <f t="shared" si="59"/>
        <v>43</v>
      </c>
      <c r="X310" s="166">
        <f t="shared" si="58"/>
        <v>8.6</v>
      </c>
      <c r="Y310" s="160">
        <v>16</v>
      </c>
      <c r="Z310" s="112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3"/>
    </row>
    <row r="311" spans="1:44" s="111" customFormat="1" x14ac:dyDescent="0.3">
      <c r="A311" s="165">
        <v>305</v>
      </c>
      <c r="B311" s="140">
        <v>671505</v>
      </c>
      <c r="C311" s="141" t="s">
        <v>410</v>
      </c>
      <c r="D311" s="167"/>
      <c r="E311" s="167"/>
      <c r="F311" s="167"/>
      <c r="G311" s="167"/>
      <c r="H311" s="167"/>
      <c r="I311" s="167">
        <f t="shared" si="49"/>
        <v>0</v>
      </c>
      <c r="J311" s="167">
        <f t="shared" si="50"/>
        <v>0</v>
      </c>
      <c r="K311" s="174"/>
      <c r="L311" s="174"/>
      <c r="M311" s="174"/>
      <c r="N311" s="174"/>
      <c r="O311" s="174"/>
      <c r="P311" s="168">
        <f t="shared" si="51"/>
        <v>0</v>
      </c>
      <c r="Q311" s="168">
        <f t="shared" si="52"/>
        <v>0</v>
      </c>
      <c r="R311" s="108">
        <f t="shared" si="53"/>
        <v>0</v>
      </c>
      <c r="S311" s="108">
        <f t="shared" si="54"/>
        <v>0</v>
      </c>
      <c r="T311" s="108">
        <f t="shared" si="55"/>
        <v>0</v>
      </c>
      <c r="U311" s="108">
        <f t="shared" si="56"/>
        <v>0</v>
      </c>
      <c r="V311" s="108">
        <f t="shared" si="57"/>
        <v>0</v>
      </c>
      <c r="W311" s="26">
        <f t="shared" si="59"/>
        <v>0</v>
      </c>
      <c r="X311" s="166">
        <f t="shared" si="58"/>
        <v>0</v>
      </c>
      <c r="Y311" s="160" t="s">
        <v>105</v>
      </c>
      <c r="Z311" s="112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3"/>
    </row>
    <row r="312" spans="1:44" s="111" customFormat="1" x14ac:dyDescent="0.3">
      <c r="A312" s="165">
        <v>306</v>
      </c>
      <c r="B312" s="140">
        <v>671506</v>
      </c>
      <c r="C312" s="141" t="s">
        <v>411</v>
      </c>
      <c r="D312" s="167">
        <v>6</v>
      </c>
      <c r="E312" s="167">
        <v>5</v>
      </c>
      <c r="F312" s="167">
        <v>4</v>
      </c>
      <c r="G312" s="167">
        <v>5</v>
      </c>
      <c r="H312" s="167">
        <v>4</v>
      </c>
      <c r="I312" s="167">
        <f t="shared" si="49"/>
        <v>24</v>
      </c>
      <c r="J312" s="167">
        <f t="shared" si="50"/>
        <v>3.5999999999999996</v>
      </c>
      <c r="K312" s="174">
        <v>2</v>
      </c>
      <c r="L312" s="174">
        <v>3</v>
      </c>
      <c r="M312" s="174">
        <v>2.1</v>
      </c>
      <c r="N312" s="174">
        <v>2</v>
      </c>
      <c r="O312" s="174">
        <v>4</v>
      </c>
      <c r="P312" s="168">
        <f t="shared" si="51"/>
        <v>13.1</v>
      </c>
      <c r="Q312" s="168">
        <f t="shared" si="52"/>
        <v>0.65500000000000003</v>
      </c>
      <c r="R312" s="108">
        <f t="shared" si="53"/>
        <v>0.99999999999999989</v>
      </c>
      <c r="S312" s="108">
        <f t="shared" si="54"/>
        <v>0.9</v>
      </c>
      <c r="T312" s="108">
        <f t="shared" si="55"/>
        <v>0.70499999999999996</v>
      </c>
      <c r="U312" s="108">
        <f t="shared" si="56"/>
        <v>0.85</v>
      </c>
      <c r="V312" s="108">
        <f t="shared" si="57"/>
        <v>0.8</v>
      </c>
      <c r="W312" s="26">
        <f t="shared" si="59"/>
        <v>37.1</v>
      </c>
      <c r="X312" s="166">
        <f t="shared" si="58"/>
        <v>7.4200000000000008</v>
      </c>
      <c r="Y312" s="160">
        <v>40</v>
      </c>
      <c r="Z312" s="112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3"/>
    </row>
    <row r="313" spans="1:44" s="111" customFormat="1" x14ac:dyDescent="0.3">
      <c r="A313" s="165">
        <v>307</v>
      </c>
      <c r="B313" s="140">
        <v>671507</v>
      </c>
      <c r="C313" s="141" t="s">
        <v>412</v>
      </c>
      <c r="D313" s="167">
        <v>6</v>
      </c>
      <c r="E313" s="167">
        <v>5</v>
      </c>
      <c r="F313" s="167">
        <v>4</v>
      </c>
      <c r="G313" s="167">
        <v>5</v>
      </c>
      <c r="H313" s="167">
        <v>6</v>
      </c>
      <c r="I313" s="167">
        <f t="shared" si="49"/>
        <v>26</v>
      </c>
      <c r="J313" s="167">
        <f t="shared" si="50"/>
        <v>3.9</v>
      </c>
      <c r="K313" s="174">
        <v>3</v>
      </c>
      <c r="L313" s="174">
        <v>4</v>
      </c>
      <c r="M313" s="174">
        <v>2.1</v>
      </c>
      <c r="N313" s="174">
        <v>3</v>
      </c>
      <c r="O313" s="174">
        <v>2</v>
      </c>
      <c r="P313" s="168">
        <f t="shared" si="51"/>
        <v>14.1</v>
      </c>
      <c r="Q313" s="168">
        <f t="shared" si="52"/>
        <v>0.70500000000000007</v>
      </c>
      <c r="R313" s="108">
        <f t="shared" si="53"/>
        <v>1.0499999999999998</v>
      </c>
      <c r="S313" s="108">
        <f t="shared" si="54"/>
        <v>0.95</v>
      </c>
      <c r="T313" s="108">
        <f t="shared" si="55"/>
        <v>0.70499999999999996</v>
      </c>
      <c r="U313" s="108">
        <f t="shared" si="56"/>
        <v>0.9</v>
      </c>
      <c r="V313" s="108">
        <f t="shared" si="57"/>
        <v>0.99999999999999989</v>
      </c>
      <c r="W313" s="26">
        <f t="shared" si="59"/>
        <v>40.1</v>
      </c>
      <c r="X313" s="166">
        <f t="shared" si="58"/>
        <v>8.0200000000000014</v>
      </c>
      <c r="Y313" s="160">
        <v>45</v>
      </c>
      <c r="Z313" s="112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3"/>
    </row>
    <row r="314" spans="1:44" s="111" customFormat="1" x14ac:dyDescent="0.3">
      <c r="A314" s="165">
        <v>308</v>
      </c>
      <c r="B314" s="140">
        <v>671508</v>
      </c>
      <c r="C314" s="141" t="s">
        <v>413</v>
      </c>
      <c r="D314" s="167">
        <v>8</v>
      </c>
      <c r="E314" s="167">
        <v>7</v>
      </c>
      <c r="F314" s="167">
        <v>6</v>
      </c>
      <c r="G314" s="167">
        <v>8</v>
      </c>
      <c r="H314" s="167">
        <v>6</v>
      </c>
      <c r="I314" s="167">
        <f t="shared" si="49"/>
        <v>35</v>
      </c>
      <c r="J314" s="167">
        <f t="shared" si="50"/>
        <v>5.25</v>
      </c>
      <c r="K314" s="174">
        <v>4</v>
      </c>
      <c r="L314" s="174">
        <v>2</v>
      </c>
      <c r="M314" s="174">
        <v>3</v>
      </c>
      <c r="N314" s="174">
        <v>3.1</v>
      </c>
      <c r="O314" s="174">
        <v>2</v>
      </c>
      <c r="P314" s="168">
        <f t="shared" si="51"/>
        <v>14.1</v>
      </c>
      <c r="Q314" s="168">
        <f t="shared" si="52"/>
        <v>0.70500000000000007</v>
      </c>
      <c r="R314" s="108">
        <f t="shared" si="53"/>
        <v>1.4</v>
      </c>
      <c r="S314" s="108">
        <f t="shared" si="54"/>
        <v>1.1500000000000001</v>
      </c>
      <c r="T314" s="108">
        <f t="shared" si="55"/>
        <v>1.0499999999999998</v>
      </c>
      <c r="U314" s="108">
        <f t="shared" si="56"/>
        <v>1.355</v>
      </c>
      <c r="V314" s="108">
        <f t="shared" si="57"/>
        <v>0.99999999999999989</v>
      </c>
      <c r="W314" s="26">
        <f t="shared" si="59"/>
        <v>49.1</v>
      </c>
      <c r="X314" s="166">
        <f t="shared" si="58"/>
        <v>9.82</v>
      </c>
      <c r="Y314" s="160">
        <v>71</v>
      </c>
      <c r="Z314" s="112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3"/>
    </row>
    <row r="315" spans="1:44" s="111" customFormat="1" x14ac:dyDescent="0.3">
      <c r="A315" s="165">
        <v>309</v>
      </c>
      <c r="B315" s="140">
        <v>671509</v>
      </c>
      <c r="C315" s="141" t="s">
        <v>414</v>
      </c>
      <c r="D315" s="167">
        <v>6</v>
      </c>
      <c r="E315" s="167">
        <v>7</v>
      </c>
      <c r="F315" s="167">
        <v>8</v>
      </c>
      <c r="G315" s="167">
        <v>5</v>
      </c>
      <c r="H315" s="167">
        <v>8</v>
      </c>
      <c r="I315" s="167">
        <f t="shared" si="49"/>
        <v>34</v>
      </c>
      <c r="J315" s="167">
        <f t="shared" si="50"/>
        <v>5.0999999999999996</v>
      </c>
      <c r="K315" s="174">
        <v>3</v>
      </c>
      <c r="L315" s="174">
        <v>4</v>
      </c>
      <c r="M315" s="174">
        <v>3</v>
      </c>
      <c r="N315" s="174">
        <v>2.1</v>
      </c>
      <c r="O315" s="174">
        <v>3</v>
      </c>
      <c r="P315" s="168">
        <f t="shared" si="51"/>
        <v>15.1</v>
      </c>
      <c r="Q315" s="168">
        <f t="shared" si="52"/>
        <v>0.755</v>
      </c>
      <c r="R315" s="108">
        <f t="shared" si="53"/>
        <v>1.0499999999999998</v>
      </c>
      <c r="S315" s="108">
        <f t="shared" si="54"/>
        <v>1.25</v>
      </c>
      <c r="T315" s="108">
        <f t="shared" si="55"/>
        <v>1.35</v>
      </c>
      <c r="U315" s="108">
        <f t="shared" si="56"/>
        <v>0.85499999999999998</v>
      </c>
      <c r="V315" s="108">
        <f t="shared" si="57"/>
        <v>1.35</v>
      </c>
      <c r="W315" s="26">
        <f t="shared" si="59"/>
        <v>49.1</v>
      </c>
      <c r="X315" s="166">
        <f t="shared" si="58"/>
        <v>9.82</v>
      </c>
      <c r="Y315" s="160">
        <v>74</v>
      </c>
      <c r="Z315" s="112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3"/>
    </row>
    <row r="316" spans="1:44" s="111" customFormat="1" x14ac:dyDescent="0.3">
      <c r="A316" s="165">
        <v>310</v>
      </c>
      <c r="B316" s="140">
        <v>671510</v>
      </c>
      <c r="C316" s="141" t="s">
        <v>415</v>
      </c>
      <c r="D316" s="167">
        <v>4</v>
      </c>
      <c r="E316" s="167">
        <v>4</v>
      </c>
      <c r="F316" s="167">
        <v>5</v>
      </c>
      <c r="G316" s="167">
        <v>4</v>
      </c>
      <c r="H316" s="167">
        <v>6</v>
      </c>
      <c r="I316" s="167">
        <f t="shared" si="49"/>
        <v>23</v>
      </c>
      <c r="J316" s="167">
        <f t="shared" si="50"/>
        <v>3.4499999999999997</v>
      </c>
      <c r="K316" s="174">
        <v>2</v>
      </c>
      <c r="L316" s="174">
        <v>2</v>
      </c>
      <c r="M316" s="174">
        <v>3</v>
      </c>
      <c r="N316" s="174">
        <v>1</v>
      </c>
      <c r="O316" s="174">
        <v>2.1</v>
      </c>
      <c r="P316" s="168">
        <f t="shared" si="51"/>
        <v>10.1</v>
      </c>
      <c r="Q316" s="168">
        <f t="shared" si="52"/>
        <v>0.505</v>
      </c>
      <c r="R316" s="108">
        <f t="shared" si="53"/>
        <v>0.7</v>
      </c>
      <c r="S316" s="108">
        <f t="shared" si="54"/>
        <v>0.7</v>
      </c>
      <c r="T316" s="108">
        <f t="shared" si="55"/>
        <v>0.9</v>
      </c>
      <c r="U316" s="108">
        <f t="shared" si="56"/>
        <v>0.65</v>
      </c>
      <c r="V316" s="108">
        <f t="shared" si="57"/>
        <v>1.0049999999999999</v>
      </c>
      <c r="W316" s="26">
        <f t="shared" si="59"/>
        <v>33.1</v>
      </c>
      <c r="X316" s="166">
        <f t="shared" si="58"/>
        <v>6.620000000000001</v>
      </c>
      <c r="Y316" s="160">
        <v>36</v>
      </c>
      <c r="Z316" s="112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3"/>
    </row>
    <row r="317" spans="1:44" s="111" customFormat="1" x14ac:dyDescent="0.3">
      <c r="A317" s="165">
        <v>311</v>
      </c>
      <c r="B317" s="140">
        <v>671511</v>
      </c>
      <c r="C317" s="141" t="s">
        <v>416</v>
      </c>
      <c r="D317" s="167">
        <v>4</v>
      </c>
      <c r="E317" s="167">
        <v>4</v>
      </c>
      <c r="F317" s="167">
        <v>5</v>
      </c>
      <c r="G317" s="167">
        <v>4</v>
      </c>
      <c r="H317" s="167">
        <v>5</v>
      </c>
      <c r="I317" s="167">
        <f t="shared" si="49"/>
        <v>22</v>
      </c>
      <c r="J317" s="167">
        <f t="shared" si="50"/>
        <v>3.3</v>
      </c>
      <c r="K317" s="174">
        <v>2</v>
      </c>
      <c r="L317" s="174">
        <v>2</v>
      </c>
      <c r="M317" s="174">
        <v>1</v>
      </c>
      <c r="N317" s="174">
        <v>2.1</v>
      </c>
      <c r="O317" s="174">
        <v>3</v>
      </c>
      <c r="P317" s="168">
        <f t="shared" si="51"/>
        <v>10.1</v>
      </c>
      <c r="Q317" s="168">
        <f t="shared" si="52"/>
        <v>0.505</v>
      </c>
      <c r="R317" s="108">
        <f t="shared" si="53"/>
        <v>0.7</v>
      </c>
      <c r="S317" s="108">
        <f t="shared" si="54"/>
        <v>0.7</v>
      </c>
      <c r="T317" s="108">
        <f t="shared" si="55"/>
        <v>0.8</v>
      </c>
      <c r="U317" s="108">
        <f t="shared" si="56"/>
        <v>0.70499999999999996</v>
      </c>
      <c r="V317" s="108">
        <f t="shared" si="57"/>
        <v>0.9</v>
      </c>
      <c r="W317" s="26">
        <f t="shared" si="59"/>
        <v>32.1</v>
      </c>
      <c r="X317" s="166">
        <f t="shared" si="58"/>
        <v>6.4200000000000008</v>
      </c>
      <c r="Y317" s="160">
        <v>45</v>
      </c>
      <c r="Z317" s="112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3"/>
    </row>
    <row r="318" spans="1:44" s="111" customFormat="1" x14ac:dyDescent="0.3">
      <c r="A318" s="165">
        <v>312</v>
      </c>
      <c r="B318" s="140">
        <v>671512</v>
      </c>
      <c r="C318" s="141" t="s">
        <v>417</v>
      </c>
      <c r="D318" s="167">
        <v>7</v>
      </c>
      <c r="E318" s="167">
        <v>8</v>
      </c>
      <c r="F318" s="167">
        <v>7</v>
      </c>
      <c r="G318" s="167">
        <v>8</v>
      </c>
      <c r="H318" s="167">
        <v>8</v>
      </c>
      <c r="I318" s="167">
        <f t="shared" si="49"/>
        <v>38</v>
      </c>
      <c r="J318" s="167">
        <f t="shared" si="50"/>
        <v>5.7</v>
      </c>
      <c r="K318" s="174">
        <v>2.1</v>
      </c>
      <c r="L318" s="174">
        <v>2</v>
      </c>
      <c r="M318" s="174">
        <v>3</v>
      </c>
      <c r="N318" s="174">
        <v>1</v>
      </c>
      <c r="O318" s="174">
        <v>2.2000000000000002</v>
      </c>
      <c r="P318" s="168">
        <f t="shared" si="51"/>
        <v>10.3</v>
      </c>
      <c r="Q318" s="168">
        <f t="shared" si="52"/>
        <v>0.51500000000000001</v>
      </c>
      <c r="R318" s="108">
        <f t="shared" si="53"/>
        <v>1.155</v>
      </c>
      <c r="S318" s="108">
        <f t="shared" si="54"/>
        <v>1.3</v>
      </c>
      <c r="T318" s="108">
        <f t="shared" si="55"/>
        <v>1.2000000000000002</v>
      </c>
      <c r="U318" s="108">
        <f t="shared" si="56"/>
        <v>1.25</v>
      </c>
      <c r="V318" s="108">
        <f t="shared" si="57"/>
        <v>1.31</v>
      </c>
      <c r="W318" s="26">
        <f t="shared" si="59"/>
        <v>48.3</v>
      </c>
      <c r="X318" s="166">
        <f t="shared" si="58"/>
        <v>9.66</v>
      </c>
      <c r="Y318" s="160">
        <v>72</v>
      </c>
      <c r="Z318" s="112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3"/>
    </row>
    <row r="319" spans="1:44" s="111" customFormat="1" x14ac:dyDescent="0.3">
      <c r="A319" s="165">
        <v>313</v>
      </c>
      <c r="B319" s="140">
        <v>671513</v>
      </c>
      <c r="C319" s="141" t="s">
        <v>418</v>
      </c>
      <c r="D319" s="167">
        <v>7</v>
      </c>
      <c r="E319" s="167">
        <v>6</v>
      </c>
      <c r="F319" s="167">
        <v>5</v>
      </c>
      <c r="G319" s="167">
        <v>4</v>
      </c>
      <c r="H319" s="167">
        <v>5</v>
      </c>
      <c r="I319" s="167">
        <f t="shared" si="49"/>
        <v>27</v>
      </c>
      <c r="J319" s="167">
        <f t="shared" si="50"/>
        <v>4.05</v>
      </c>
      <c r="K319" s="174">
        <v>4</v>
      </c>
      <c r="L319" s="174">
        <v>4.2</v>
      </c>
      <c r="M319" s="174">
        <v>3</v>
      </c>
      <c r="N319" s="174">
        <v>4</v>
      </c>
      <c r="O319" s="174">
        <v>2</v>
      </c>
      <c r="P319" s="168">
        <f t="shared" si="51"/>
        <v>17.2</v>
      </c>
      <c r="Q319" s="168">
        <f t="shared" si="52"/>
        <v>0.86</v>
      </c>
      <c r="R319" s="108">
        <f t="shared" si="53"/>
        <v>1.25</v>
      </c>
      <c r="S319" s="108">
        <f t="shared" si="54"/>
        <v>1.1099999999999999</v>
      </c>
      <c r="T319" s="108">
        <f t="shared" si="55"/>
        <v>0.9</v>
      </c>
      <c r="U319" s="108">
        <f t="shared" si="56"/>
        <v>0.8</v>
      </c>
      <c r="V319" s="108">
        <f t="shared" si="57"/>
        <v>0.85</v>
      </c>
      <c r="W319" s="26">
        <f t="shared" si="59"/>
        <v>44.2</v>
      </c>
      <c r="X319" s="166">
        <f t="shared" si="58"/>
        <v>8.8400000000000016</v>
      </c>
      <c r="Y319" s="160">
        <v>38</v>
      </c>
      <c r="Z319" s="112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3"/>
    </row>
    <row r="320" spans="1:44" s="111" customFormat="1" x14ac:dyDescent="0.3">
      <c r="A320" s="165">
        <v>314</v>
      </c>
      <c r="B320" s="140">
        <v>671514</v>
      </c>
      <c r="C320" s="141" t="s">
        <v>419</v>
      </c>
      <c r="D320" s="167">
        <v>6</v>
      </c>
      <c r="E320" s="167">
        <v>7</v>
      </c>
      <c r="F320" s="167">
        <v>7</v>
      </c>
      <c r="G320" s="167">
        <v>8</v>
      </c>
      <c r="H320" s="167">
        <v>9</v>
      </c>
      <c r="I320" s="167">
        <f t="shared" si="49"/>
        <v>37</v>
      </c>
      <c r="J320" s="167">
        <f t="shared" si="50"/>
        <v>5.55</v>
      </c>
      <c r="K320" s="174">
        <v>4</v>
      </c>
      <c r="L320" s="174">
        <v>3.6</v>
      </c>
      <c r="M320" s="174">
        <v>4</v>
      </c>
      <c r="N320" s="174">
        <v>3</v>
      </c>
      <c r="O320" s="174">
        <v>4.2</v>
      </c>
      <c r="P320" s="168">
        <f t="shared" si="51"/>
        <v>18.8</v>
      </c>
      <c r="Q320" s="168">
        <f t="shared" si="52"/>
        <v>0.94000000000000006</v>
      </c>
      <c r="R320" s="108">
        <f t="shared" si="53"/>
        <v>1.0999999999999999</v>
      </c>
      <c r="S320" s="108">
        <f t="shared" si="54"/>
        <v>1.23</v>
      </c>
      <c r="T320" s="108">
        <f t="shared" si="55"/>
        <v>1.25</v>
      </c>
      <c r="U320" s="108">
        <f t="shared" si="56"/>
        <v>1.35</v>
      </c>
      <c r="V320" s="108">
        <f t="shared" si="57"/>
        <v>1.5599999999999998</v>
      </c>
      <c r="W320" s="26">
        <f t="shared" si="59"/>
        <v>55.8</v>
      </c>
      <c r="X320" s="166">
        <f t="shared" si="58"/>
        <v>11.16</v>
      </c>
      <c r="Y320" s="160">
        <v>66</v>
      </c>
      <c r="Z320" s="112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3"/>
    </row>
    <row r="321" spans="1:44" s="111" customFormat="1" x14ac:dyDescent="0.3">
      <c r="A321" s="165">
        <v>315</v>
      </c>
      <c r="B321" s="140">
        <v>671515</v>
      </c>
      <c r="C321" s="141" t="s">
        <v>420</v>
      </c>
      <c r="D321" s="167"/>
      <c r="E321" s="167"/>
      <c r="F321" s="167"/>
      <c r="G321" s="167"/>
      <c r="H321" s="167"/>
      <c r="I321" s="167">
        <f t="shared" si="49"/>
        <v>0</v>
      </c>
      <c r="J321" s="167">
        <f t="shared" si="50"/>
        <v>0</v>
      </c>
      <c r="K321" s="174"/>
      <c r="L321" s="174"/>
      <c r="M321" s="174"/>
      <c r="N321" s="174"/>
      <c r="O321" s="174"/>
      <c r="P321" s="168">
        <f t="shared" si="51"/>
        <v>0</v>
      </c>
      <c r="Q321" s="168">
        <f t="shared" si="52"/>
        <v>0</v>
      </c>
      <c r="R321" s="108">
        <f t="shared" si="53"/>
        <v>0</v>
      </c>
      <c r="S321" s="108">
        <f t="shared" si="54"/>
        <v>0</v>
      </c>
      <c r="T321" s="108">
        <f t="shared" si="55"/>
        <v>0</v>
      </c>
      <c r="U321" s="108">
        <f t="shared" si="56"/>
        <v>0</v>
      </c>
      <c r="V321" s="108">
        <f t="shared" si="57"/>
        <v>0</v>
      </c>
      <c r="W321" s="26">
        <f t="shared" si="59"/>
        <v>0</v>
      </c>
      <c r="X321" s="166">
        <f t="shared" si="58"/>
        <v>0</v>
      </c>
      <c r="Y321" s="160">
        <v>11</v>
      </c>
      <c r="Z321" s="112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3"/>
    </row>
    <row r="322" spans="1:44" s="111" customFormat="1" x14ac:dyDescent="0.3">
      <c r="A322" s="165">
        <v>316</v>
      </c>
      <c r="B322" s="140">
        <v>671516</v>
      </c>
      <c r="C322" s="141" t="s">
        <v>421</v>
      </c>
      <c r="D322" s="167">
        <v>6</v>
      </c>
      <c r="E322" s="167">
        <v>7</v>
      </c>
      <c r="F322" s="167">
        <v>7</v>
      </c>
      <c r="G322" s="167">
        <v>7</v>
      </c>
      <c r="H322" s="167">
        <v>7</v>
      </c>
      <c r="I322" s="167">
        <f t="shared" si="49"/>
        <v>34</v>
      </c>
      <c r="J322" s="167">
        <f t="shared" si="50"/>
        <v>5.0999999999999996</v>
      </c>
      <c r="K322" s="174">
        <v>4</v>
      </c>
      <c r="L322" s="174">
        <v>5</v>
      </c>
      <c r="M322" s="174">
        <v>3.2</v>
      </c>
      <c r="N322" s="174">
        <v>4</v>
      </c>
      <c r="O322" s="174">
        <v>4</v>
      </c>
      <c r="P322" s="168">
        <f t="shared" si="51"/>
        <v>20.2</v>
      </c>
      <c r="Q322" s="168">
        <f t="shared" si="52"/>
        <v>1.01</v>
      </c>
      <c r="R322" s="108">
        <f t="shared" si="53"/>
        <v>1.0999999999999999</v>
      </c>
      <c r="S322" s="108">
        <f t="shared" si="54"/>
        <v>1.3</v>
      </c>
      <c r="T322" s="108">
        <f t="shared" si="55"/>
        <v>1.21</v>
      </c>
      <c r="U322" s="108">
        <f t="shared" si="56"/>
        <v>1.25</v>
      </c>
      <c r="V322" s="108">
        <f t="shared" si="57"/>
        <v>1.25</v>
      </c>
      <c r="W322" s="26">
        <f t="shared" si="59"/>
        <v>54.2</v>
      </c>
      <c r="X322" s="166">
        <f t="shared" si="58"/>
        <v>10.840000000000002</v>
      </c>
      <c r="Y322" s="160">
        <v>77</v>
      </c>
      <c r="Z322" s="112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3"/>
    </row>
    <row r="323" spans="1:44" s="111" customFormat="1" x14ac:dyDescent="0.3">
      <c r="A323" s="165">
        <v>317</v>
      </c>
      <c r="B323" s="140">
        <v>671517</v>
      </c>
      <c r="C323" s="141" t="s">
        <v>422</v>
      </c>
      <c r="D323" s="167">
        <v>9</v>
      </c>
      <c r="E323" s="167">
        <v>8</v>
      </c>
      <c r="F323" s="167">
        <v>9</v>
      </c>
      <c r="G323" s="167">
        <v>8</v>
      </c>
      <c r="H323" s="167">
        <v>8</v>
      </c>
      <c r="I323" s="167">
        <f t="shared" si="49"/>
        <v>42</v>
      </c>
      <c r="J323" s="167">
        <f t="shared" si="50"/>
        <v>6.3</v>
      </c>
      <c r="K323" s="174">
        <v>4</v>
      </c>
      <c r="L323" s="174">
        <v>3</v>
      </c>
      <c r="M323" s="174">
        <v>2</v>
      </c>
      <c r="N323" s="174">
        <v>1</v>
      </c>
      <c r="O323" s="174">
        <v>2</v>
      </c>
      <c r="P323" s="168">
        <f t="shared" si="51"/>
        <v>12</v>
      </c>
      <c r="Q323" s="168">
        <f t="shared" si="52"/>
        <v>0.60000000000000009</v>
      </c>
      <c r="R323" s="108">
        <f t="shared" si="53"/>
        <v>1.5499999999999998</v>
      </c>
      <c r="S323" s="108">
        <f t="shared" si="54"/>
        <v>1.35</v>
      </c>
      <c r="T323" s="108">
        <f t="shared" si="55"/>
        <v>1.45</v>
      </c>
      <c r="U323" s="108">
        <f t="shared" si="56"/>
        <v>1.25</v>
      </c>
      <c r="V323" s="108">
        <f t="shared" si="57"/>
        <v>1.3</v>
      </c>
      <c r="W323" s="26">
        <f t="shared" si="59"/>
        <v>54</v>
      </c>
      <c r="X323" s="166">
        <f t="shared" si="58"/>
        <v>10.8</v>
      </c>
      <c r="Y323" s="160">
        <v>63</v>
      </c>
      <c r="Z323" s="112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3"/>
    </row>
    <row r="324" spans="1:44" s="111" customFormat="1" x14ac:dyDescent="0.3">
      <c r="A324" s="165">
        <v>318</v>
      </c>
      <c r="B324" s="140">
        <v>671518</v>
      </c>
      <c r="C324" s="141" t="s">
        <v>423</v>
      </c>
      <c r="D324" s="167">
        <v>8</v>
      </c>
      <c r="E324" s="167">
        <v>8</v>
      </c>
      <c r="F324" s="167">
        <v>6</v>
      </c>
      <c r="G324" s="167">
        <v>7</v>
      </c>
      <c r="H324" s="167">
        <v>6</v>
      </c>
      <c r="I324" s="167">
        <f t="shared" si="49"/>
        <v>35</v>
      </c>
      <c r="J324" s="167">
        <f t="shared" si="50"/>
        <v>5.25</v>
      </c>
      <c r="K324" s="174">
        <v>2</v>
      </c>
      <c r="L324" s="174">
        <v>2</v>
      </c>
      <c r="M324" s="174">
        <v>3</v>
      </c>
      <c r="N324" s="174">
        <v>2.1</v>
      </c>
      <c r="O324" s="174">
        <v>3</v>
      </c>
      <c r="P324" s="168">
        <f t="shared" si="51"/>
        <v>12.1</v>
      </c>
      <c r="Q324" s="168">
        <f t="shared" si="52"/>
        <v>0.60499999999999998</v>
      </c>
      <c r="R324" s="108">
        <f t="shared" si="53"/>
        <v>1.3</v>
      </c>
      <c r="S324" s="108">
        <f t="shared" si="54"/>
        <v>1.3</v>
      </c>
      <c r="T324" s="108">
        <f t="shared" si="55"/>
        <v>1.0499999999999998</v>
      </c>
      <c r="U324" s="108">
        <f t="shared" si="56"/>
        <v>1.155</v>
      </c>
      <c r="V324" s="108">
        <f t="shared" si="57"/>
        <v>1.0499999999999998</v>
      </c>
      <c r="W324" s="26">
        <f t="shared" si="59"/>
        <v>47.1</v>
      </c>
      <c r="X324" s="166">
        <f t="shared" si="58"/>
        <v>9.42</v>
      </c>
      <c r="Y324" s="160">
        <v>78</v>
      </c>
      <c r="Z324" s="112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3"/>
    </row>
    <row r="325" spans="1:44" s="111" customFormat="1" x14ac:dyDescent="0.3">
      <c r="A325" s="165">
        <v>319</v>
      </c>
      <c r="B325" s="140">
        <v>671519</v>
      </c>
      <c r="C325" s="141" t="s">
        <v>424</v>
      </c>
      <c r="D325" s="167">
        <v>6</v>
      </c>
      <c r="E325" s="167">
        <v>5</v>
      </c>
      <c r="F325" s="167">
        <v>4</v>
      </c>
      <c r="G325" s="167">
        <v>5</v>
      </c>
      <c r="H325" s="167">
        <v>6</v>
      </c>
      <c r="I325" s="167">
        <f t="shared" si="49"/>
        <v>26</v>
      </c>
      <c r="J325" s="167">
        <f t="shared" si="50"/>
        <v>3.9</v>
      </c>
      <c r="K325" s="174">
        <v>2</v>
      </c>
      <c r="L325" s="174">
        <v>2</v>
      </c>
      <c r="M325" s="174">
        <v>3</v>
      </c>
      <c r="N325" s="174">
        <v>2</v>
      </c>
      <c r="O325" s="174">
        <v>1.2</v>
      </c>
      <c r="P325" s="168">
        <f t="shared" si="51"/>
        <v>10.199999999999999</v>
      </c>
      <c r="Q325" s="168">
        <f t="shared" si="52"/>
        <v>0.51</v>
      </c>
      <c r="R325" s="108">
        <f t="shared" si="53"/>
        <v>0.99999999999999989</v>
      </c>
      <c r="S325" s="108">
        <f t="shared" si="54"/>
        <v>0.85</v>
      </c>
      <c r="T325" s="108">
        <f t="shared" si="55"/>
        <v>0.75</v>
      </c>
      <c r="U325" s="108">
        <f t="shared" si="56"/>
        <v>0.85</v>
      </c>
      <c r="V325" s="108">
        <f t="shared" si="57"/>
        <v>0.96</v>
      </c>
      <c r="W325" s="26">
        <f t="shared" si="59"/>
        <v>36.200000000000003</v>
      </c>
      <c r="X325" s="166">
        <f t="shared" si="58"/>
        <v>7.2400000000000011</v>
      </c>
      <c r="Y325" s="160">
        <v>64</v>
      </c>
      <c r="Z325" s="112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3"/>
    </row>
    <row r="326" spans="1:44" s="111" customFormat="1" x14ac:dyDescent="0.3">
      <c r="A326" s="165">
        <v>320</v>
      </c>
      <c r="B326" s="140">
        <v>671520</v>
      </c>
      <c r="C326" s="141" t="s">
        <v>425</v>
      </c>
      <c r="D326" s="167">
        <v>8</v>
      </c>
      <c r="E326" s="167">
        <v>9</v>
      </c>
      <c r="F326" s="167">
        <v>8</v>
      </c>
      <c r="G326" s="167">
        <v>9</v>
      </c>
      <c r="H326" s="167">
        <v>8</v>
      </c>
      <c r="I326" s="167">
        <f t="shared" si="49"/>
        <v>42</v>
      </c>
      <c r="J326" s="167">
        <f t="shared" si="50"/>
        <v>6.3</v>
      </c>
      <c r="K326" s="174">
        <v>3</v>
      </c>
      <c r="L326" s="174">
        <v>4</v>
      </c>
      <c r="M326" s="174">
        <v>5</v>
      </c>
      <c r="N326" s="174">
        <v>4.5</v>
      </c>
      <c r="O326" s="174">
        <v>3</v>
      </c>
      <c r="P326" s="168">
        <f t="shared" si="51"/>
        <v>19.5</v>
      </c>
      <c r="Q326" s="168">
        <f t="shared" si="52"/>
        <v>0.97500000000000009</v>
      </c>
      <c r="R326" s="108">
        <f t="shared" si="53"/>
        <v>1.35</v>
      </c>
      <c r="S326" s="108">
        <f t="shared" si="54"/>
        <v>1.5499999999999998</v>
      </c>
      <c r="T326" s="108">
        <f t="shared" si="55"/>
        <v>1.45</v>
      </c>
      <c r="U326" s="108">
        <f t="shared" si="56"/>
        <v>1.575</v>
      </c>
      <c r="V326" s="108">
        <f t="shared" si="57"/>
        <v>1.35</v>
      </c>
      <c r="W326" s="26">
        <f t="shared" si="59"/>
        <v>61.5</v>
      </c>
      <c r="X326" s="166">
        <f t="shared" si="58"/>
        <v>12.3</v>
      </c>
      <c r="Y326" s="160">
        <v>62</v>
      </c>
      <c r="Z326" s="112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3"/>
    </row>
    <row r="327" spans="1:44" s="111" customFormat="1" x14ac:dyDescent="0.3">
      <c r="A327" s="165">
        <v>321</v>
      </c>
      <c r="B327" s="140">
        <v>671521</v>
      </c>
      <c r="C327" s="141" t="s">
        <v>426</v>
      </c>
      <c r="D327" s="167">
        <v>2</v>
      </c>
      <c r="E327" s="167">
        <v>3</v>
      </c>
      <c r="F327" s="167">
        <v>2</v>
      </c>
      <c r="G327" s="167">
        <v>3</v>
      </c>
      <c r="H327" s="167">
        <v>5</v>
      </c>
      <c r="I327" s="167">
        <f t="shared" si="49"/>
        <v>15</v>
      </c>
      <c r="J327" s="167">
        <f t="shared" si="50"/>
        <v>2.25</v>
      </c>
      <c r="K327" s="174">
        <v>2</v>
      </c>
      <c r="L327" s="174">
        <v>4.2</v>
      </c>
      <c r="M327" s="174">
        <v>3</v>
      </c>
      <c r="N327" s="174">
        <v>4</v>
      </c>
      <c r="O327" s="174">
        <v>2</v>
      </c>
      <c r="P327" s="168">
        <f t="shared" si="51"/>
        <v>15.2</v>
      </c>
      <c r="Q327" s="168">
        <f t="shared" si="52"/>
        <v>0.76</v>
      </c>
      <c r="R327" s="108">
        <f t="shared" si="53"/>
        <v>0.4</v>
      </c>
      <c r="S327" s="108">
        <f t="shared" si="54"/>
        <v>0.65999999999999992</v>
      </c>
      <c r="T327" s="108">
        <f t="shared" si="55"/>
        <v>0.45</v>
      </c>
      <c r="U327" s="108">
        <f t="shared" si="56"/>
        <v>0.64999999999999991</v>
      </c>
      <c r="V327" s="108">
        <f t="shared" si="57"/>
        <v>0.85</v>
      </c>
      <c r="W327" s="26">
        <f t="shared" si="59"/>
        <v>30.2</v>
      </c>
      <c r="X327" s="166">
        <f t="shared" si="58"/>
        <v>6.04</v>
      </c>
      <c r="Y327" s="160">
        <v>63</v>
      </c>
      <c r="Z327" s="112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3"/>
    </row>
    <row r="328" spans="1:44" s="111" customFormat="1" x14ac:dyDescent="0.3">
      <c r="A328" s="165">
        <v>322</v>
      </c>
      <c r="B328" s="140">
        <v>671522</v>
      </c>
      <c r="C328" s="141" t="s">
        <v>427</v>
      </c>
      <c r="D328" s="167">
        <v>9</v>
      </c>
      <c r="E328" s="167">
        <v>9</v>
      </c>
      <c r="F328" s="167">
        <v>9</v>
      </c>
      <c r="G328" s="167">
        <v>7</v>
      </c>
      <c r="H328" s="167">
        <v>8</v>
      </c>
      <c r="I328" s="167">
        <f t="shared" ref="I328:I358" si="60">SUM(D328:H328)</f>
        <v>42</v>
      </c>
      <c r="J328" s="167">
        <f t="shared" ref="J328:J358" si="61">I328*0.15</f>
        <v>6.3</v>
      </c>
      <c r="K328" s="174">
        <v>5</v>
      </c>
      <c r="L328" s="174">
        <v>4.5</v>
      </c>
      <c r="M328" s="174">
        <v>4</v>
      </c>
      <c r="N328" s="174">
        <v>3.5</v>
      </c>
      <c r="O328" s="174">
        <v>4</v>
      </c>
      <c r="P328" s="168">
        <f t="shared" ref="P328:P358" si="62">SUM(K328:O328)</f>
        <v>21</v>
      </c>
      <c r="Q328" s="168">
        <f t="shared" ref="Q328:Q358" si="63">P328*0.05</f>
        <v>1.05</v>
      </c>
      <c r="R328" s="108">
        <f t="shared" ref="R328:R358" si="64">D328*0.15+K328*0.05</f>
        <v>1.5999999999999999</v>
      </c>
      <c r="S328" s="108">
        <f t="shared" ref="S328:S358" si="65">E328*0.15+L328*0.05</f>
        <v>1.575</v>
      </c>
      <c r="T328" s="108">
        <f t="shared" ref="T328:T358" si="66">F328*0.15+M328*0.05</f>
        <v>1.5499999999999998</v>
      </c>
      <c r="U328" s="108">
        <f t="shared" ref="U328:U358" si="67">G328*0.15+N328*0.05</f>
        <v>1.2250000000000001</v>
      </c>
      <c r="V328" s="108">
        <f t="shared" ref="V328:V358" si="68">H328*0.15+O328*0.05</f>
        <v>1.4</v>
      </c>
      <c r="W328" s="26">
        <f t="shared" si="59"/>
        <v>63</v>
      </c>
      <c r="X328" s="166">
        <f t="shared" ref="X328:X358" si="69">W328*0.2</f>
        <v>12.600000000000001</v>
      </c>
      <c r="Y328" s="160">
        <v>61</v>
      </c>
      <c r="Z328" s="112">
        <f t="shared" si="25"/>
        <v>48.800000000000004</v>
      </c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3"/>
    </row>
    <row r="329" spans="1:44" s="111" customFormat="1" x14ac:dyDescent="0.3">
      <c r="A329" s="165">
        <v>323</v>
      </c>
      <c r="B329" s="140">
        <v>671523</v>
      </c>
      <c r="C329" s="141" t="s">
        <v>428</v>
      </c>
      <c r="D329" s="167">
        <v>1</v>
      </c>
      <c r="E329" s="167">
        <v>1</v>
      </c>
      <c r="F329" s="167">
        <v>1</v>
      </c>
      <c r="G329" s="167">
        <v>1</v>
      </c>
      <c r="H329" s="167">
        <v>1</v>
      </c>
      <c r="I329" s="167">
        <f t="shared" si="60"/>
        <v>5</v>
      </c>
      <c r="J329" s="167">
        <f t="shared" si="61"/>
        <v>0.75</v>
      </c>
      <c r="K329" s="174">
        <v>1</v>
      </c>
      <c r="L329" s="174">
        <v>2</v>
      </c>
      <c r="M329" s="174">
        <v>2.5</v>
      </c>
      <c r="N329" s="174">
        <v>3</v>
      </c>
      <c r="O329" s="174">
        <v>2</v>
      </c>
      <c r="P329" s="168">
        <f t="shared" si="62"/>
        <v>10.5</v>
      </c>
      <c r="Q329" s="168">
        <f t="shared" si="63"/>
        <v>0.52500000000000002</v>
      </c>
      <c r="R329" s="108">
        <f t="shared" si="64"/>
        <v>0.2</v>
      </c>
      <c r="S329" s="108">
        <f t="shared" si="65"/>
        <v>0.25</v>
      </c>
      <c r="T329" s="108">
        <f t="shared" si="66"/>
        <v>0.27500000000000002</v>
      </c>
      <c r="U329" s="108">
        <f t="shared" si="67"/>
        <v>0.30000000000000004</v>
      </c>
      <c r="V329" s="108">
        <f t="shared" si="68"/>
        <v>0.25</v>
      </c>
      <c r="W329" s="26">
        <f t="shared" si="59"/>
        <v>15.5</v>
      </c>
      <c r="X329" s="166">
        <f t="shared" si="69"/>
        <v>3.1</v>
      </c>
      <c r="Y329" s="160">
        <v>42</v>
      </c>
      <c r="Z329" s="112">
        <f t="shared" si="25"/>
        <v>33.6</v>
      </c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3"/>
    </row>
    <row r="330" spans="1:44" s="111" customFormat="1" x14ac:dyDescent="0.3">
      <c r="A330" s="165">
        <v>324</v>
      </c>
      <c r="B330" s="140">
        <v>671524</v>
      </c>
      <c r="C330" s="141" t="s">
        <v>429</v>
      </c>
      <c r="D330" s="167">
        <v>8</v>
      </c>
      <c r="E330" s="167">
        <v>7</v>
      </c>
      <c r="F330" s="167">
        <v>8</v>
      </c>
      <c r="G330" s="167">
        <v>8</v>
      </c>
      <c r="H330" s="167">
        <v>8</v>
      </c>
      <c r="I330" s="167">
        <f t="shared" si="60"/>
        <v>39</v>
      </c>
      <c r="J330" s="167">
        <f t="shared" si="61"/>
        <v>5.85</v>
      </c>
      <c r="K330" s="174">
        <v>2</v>
      </c>
      <c r="L330" s="174">
        <v>0</v>
      </c>
      <c r="M330" s="174">
        <v>1</v>
      </c>
      <c r="N330" s="174">
        <v>1</v>
      </c>
      <c r="O330" s="174">
        <v>0</v>
      </c>
      <c r="P330" s="168">
        <f t="shared" si="62"/>
        <v>4</v>
      </c>
      <c r="Q330" s="168">
        <f t="shared" si="63"/>
        <v>0.2</v>
      </c>
      <c r="R330" s="108">
        <f t="shared" si="64"/>
        <v>1.3</v>
      </c>
      <c r="S330" s="108">
        <f t="shared" si="65"/>
        <v>1.05</v>
      </c>
      <c r="T330" s="108">
        <f t="shared" si="66"/>
        <v>1.25</v>
      </c>
      <c r="U330" s="108">
        <f t="shared" si="67"/>
        <v>1.25</v>
      </c>
      <c r="V330" s="108">
        <f t="shared" si="68"/>
        <v>1.2</v>
      </c>
      <c r="W330" s="26">
        <f t="shared" si="59"/>
        <v>43</v>
      </c>
      <c r="X330" s="166">
        <f t="shared" si="69"/>
        <v>8.6</v>
      </c>
      <c r="Y330" s="160">
        <v>53</v>
      </c>
      <c r="Z330" s="112">
        <f t="shared" si="25"/>
        <v>42.400000000000006</v>
      </c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3"/>
    </row>
    <row r="331" spans="1:44" s="111" customFormat="1" x14ac:dyDescent="0.3">
      <c r="A331" s="165">
        <v>325</v>
      </c>
      <c r="B331" s="140">
        <v>671525</v>
      </c>
      <c r="C331" s="141" t="s">
        <v>430</v>
      </c>
      <c r="D331" s="167">
        <v>5</v>
      </c>
      <c r="E331" s="167">
        <v>6</v>
      </c>
      <c r="F331" s="167">
        <v>5</v>
      </c>
      <c r="G331" s="167">
        <v>6</v>
      </c>
      <c r="H331" s="167">
        <v>5</v>
      </c>
      <c r="I331" s="167">
        <f t="shared" si="60"/>
        <v>27</v>
      </c>
      <c r="J331" s="167">
        <f t="shared" si="61"/>
        <v>4.05</v>
      </c>
      <c r="K331" s="174">
        <v>3</v>
      </c>
      <c r="L331" s="174">
        <v>4</v>
      </c>
      <c r="M331" s="174">
        <v>4.0999999999999996</v>
      </c>
      <c r="N331" s="174">
        <v>3</v>
      </c>
      <c r="O331" s="174">
        <v>5</v>
      </c>
      <c r="P331" s="168">
        <f t="shared" si="62"/>
        <v>19.100000000000001</v>
      </c>
      <c r="Q331" s="168">
        <f t="shared" si="63"/>
        <v>0.95500000000000007</v>
      </c>
      <c r="R331" s="108">
        <f t="shared" si="64"/>
        <v>0.9</v>
      </c>
      <c r="S331" s="108">
        <f t="shared" si="65"/>
        <v>1.0999999999999999</v>
      </c>
      <c r="T331" s="108">
        <f t="shared" si="66"/>
        <v>0.95499999999999996</v>
      </c>
      <c r="U331" s="108">
        <f t="shared" si="67"/>
        <v>1.0499999999999998</v>
      </c>
      <c r="V331" s="108">
        <f t="shared" si="68"/>
        <v>1</v>
      </c>
      <c r="W331" s="26">
        <f t="shared" si="59"/>
        <v>46.1</v>
      </c>
      <c r="X331" s="166">
        <f t="shared" si="69"/>
        <v>9.2200000000000006</v>
      </c>
      <c r="Y331" s="160">
        <v>57</v>
      </c>
      <c r="Z331" s="112">
        <f t="shared" si="25"/>
        <v>45.6</v>
      </c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3"/>
    </row>
    <row r="332" spans="1:44" s="111" customFormat="1" x14ac:dyDescent="0.3">
      <c r="A332" s="165">
        <v>326</v>
      </c>
      <c r="B332" s="140">
        <v>671526</v>
      </c>
      <c r="C332" s="141" t="s">
        <v>431</v>
      </c>
      <c r="D332" s="167">
        <v>4</v>
      </c>
      <c r="E332" s="167">
        <v>3</v>
      </c>
      <c r="F332" s="167">
        <v>3</v>
      </c>
      <c r="G332" s="167">
        <v>3</v>
      </c>
      <c r="H332" s="167">
        <v>3</v>
      </c>
      <c r="I332" s="167">
        <f t="shared" si="60"/>
        <v>16</v>
      </c>
      <c r="J332" s="167">
        <f t="shared" si="61"/>
        <v>2.4</v>
      </c>
      <c r="K332" s="11">
        <v>5</v>
      </c>
      <c r="L332" s="11">
        <v>4</v>
      </c>
      <c r="M332" s="11">
        <v>4.2</v>
      </c>
      <c r="N332" s="11">
        <v>4</v>
      </c>
      <c r="O332" s="11">
        <v>3</v>
      </c>
      <c r="P332" s="168">
        <f t="shared" si="62"/>
        <v>20.2</v>
      </c>
      <c r="Q332" s="168">
        <f t="shared" si="63"/>
        <v>1.01</v>
      </c>
      <c r="R332" s="108">
        <f t="shared" si="64"/>
        <v>0.85</v>
      </c>
      <c r="S332" s="108">
        <f t="shared" si="65"/>
        <v>0.64999999999999991</v>
      </c>
      <c r="T332" s="108">
        <f t="shared" si="66"/>
        <v>0.65999999999999992</v>
      </c>
      <c r="U332" s="108">
        <f t="shared" si="67"/>
        <v>0.64999999999999991</v>
      </c>
      <c r="V332" s="108">
        <f t="shared" si="68"/>
        <v>0.6</v>
      </c>
      <c r="W332" s="26">
        <f t="shared" si="59"/>
        <v>36.200000000000003</v>
      </c>
      <c r="X332" s="166">
        <f t="shared" si="69"/>
        <v>7.2400000000000011</v>
      </c>
      <c r="Y332" s="160">
        <v>66</v>
      </c>
      <c r="Z332" s="112">
        <f t="shared" si="25"/>
        <v>52.800000000000004</v>
      </c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3"/>
    </row>
    <row r="333" spans="1:44" s="111" customFormat="1" x14ac:dyDescent="0.3">
      <c r="A333" s="165">
        <v>327</v>
      </c>
      <c r="B333" s="140">
        <v>671527</v>
      </c>
      <c r="C333" s="141" t="s">
        <v>432</v>
      </c>
      <c r="D333" s="167">
        <v>1</v>
      </c>
      <c r="E333" s="167">
        <v>1</v>
      </c>
      <c r="F333" s="167">
        <v>1</v>
      </c>
      <c r="G333" s="167">
        <v>1</v>
      </c>
      <c r="H333" s="167">
        <v>1</v>
      </c>
      <c r="I333" s="167">
        <f t="shared" si="60"/>
        <v>5</v>
      </c>
      <c r="J333" s="167">
        <f t="shared" si="61"/>
        <v>0.75</v>
      </c>
      <c r="K333" s="11">
        <v>3</v>
      </c>
      <c r="L333" s="11">
        <v>4</v>
      </c>
      <c r="M333" s="11">
        <v>4</v>
      </c>
      <c r="N333" s="11">
        <v>4.2</v>
      </c>
      <c r="O333" s="11">
        <v>3</v>
      </c>
      <c r="P333" s="168">
        <f t="shared" si="62"/>
        <v>18.2</v>
      </c>
      <c r="Q333" s="168">
        <f t="shared" si="63"/>
        <v>0.91</v>
      </c>
      <c r="R333" s="108">
        <f t="shared" si="64"/>
        <v>0.30000000000000004</v>
      </c>
      <c r="S333" s="108">
        <f t="shared" si="65"/>
        <v>0.35</v>
      </c>
      <c r="T333" s="108">
        <f t="shared" si="66"/>
        <v>0.35</v>
      </c>
      <c r="U333" s="108">
        <f t="shared" si="67"/>
        <v>0.36</v>
      </c>
      <c r="V333" s="108">
        <f t="shared" si="68"/>
        <v>0.30000000000000004</v>
      </c>
      <c r="W333" s="26">
        <f t="shared" si="59"/>
        <v>23.2</v>
      </c>
      <c r="X333" s="166">
        <f t="shared" si="69"/>
        <v>4.6399999999999997</v>
      </c>
      <c r="Y333" s="160">
        <v>76</v>
      </c>
      <c r="Z333" s="112">
        <f t="shared" si="25"/>
        <v>60.800000000000004</v>
      </c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3"/>
    </row>
    <row r="334" spans="1:44" s="111" customFormat="1" x14ac:dyDescent="0.3">
      <c r="A334" s="165">
        <v>328</v>
      </c>
      <c r="B334" s="140">
        <v>671528</v>
      </c>
      <c r="C334" s="141" t="s">
        <v>433</v>
      </c>
      <c r="D334" s="167">
        <v>3</v>
      </c>
      <c r="E334" s="167">
        <v>4</v>
      </c>
      <c r="F334" s="167">
        <v>8</v>
      </c>
      <c r="G334" s="167">
        <v>7</v>
      </c>
      <c r="H334" s="167">
        <v>8</v>
      </c>
      <c r="I334" s="167">
        <f t="shared" si="60"/>
        <v>30</v>
      </c>
      <c r="J334" s="167">
        <f t="shared" si="61"/>
        <v>4.5</v>
      </c>
      <c r="K334" s="11">
        <v>5</v>
      </c>
      <c r="L334" s="11">
        <v>4</v>
      </c>
      <c r="M334" s="11">
        <v>5</v>
      </c>
      <c r="N334" s="11">
        <v>4.2</v>
      </c>
      <c r="O334" s="11">
        <v>4</v>
      </c>
      <c r="P334" s="168">
        <f t="shared" si="62"/>
        <v>22.2</v>
      </c>
      <c r="Q334" s="168">
        <f t="shared" si="63"/>
        <v>1.1100000000000001</v>
      </c>
      <c r="R334" s="108">
        <f t="shared" si="64"/>
        <v>0.7</v>
      </c>
      <c r="S334" s="108">
        <f t="shared" si="65"/>
        <v>0.8</v>
      </c>
      <c r="T334" s="108">
        <f t="shared" si="66"/>
        <v>1.45</v>
      </c>
      <c r="U334" s="108">
        <f t="shared" si="67"/>
        <v>1.26</v>
      </c>
      <c r="V334" s="108">
        <f t="shared" si="68"/>
        <v>1.4</v>
      </c>
      <c r="W334" s="26">
        <f t="shared" si="59"/>
        <v>52.2</v>
      </c>
      <c r="X334" s="166">
        <f t="shared" si="69"/>
        <v>10.440000000000001</v>
      </c>
      <c r="Y334" s="160">
        <v>81</v>
      </c>
      <c r="Z334" s="112">
        <f t="shared" si="25"/>
        <v>64.8</v>
      </c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3"/>
    </row>
    <row r="335" spans="1:44" s="111" customFormat="1" x14ac:dyDescent="0.3">
      <c r="A335" s="165">
        <v>329</v>
      </c>
      <c r="B335" s="140">
        <v>671529</v>
      </c>
      <c r="C335" s="141" t="s">
        <v>434</v>
      </c>
      <c r="D335" s="167"/>
      <c r="E335" s="167"/>
      <c r="F335" s="167"/>
      <c r="G335" s="167"/>
      <c r="H335" s="167"/>
      <c r="I335" s="167">
        <f t="shared" si="60"/>
        <v>0</v>
      </c>
      <c r="J335" s="167">
        <f t="shared" si="61"/>
        <v>0</v>
      </c>
      <c r="K335" s="11"/>
      <c r="L335" s="11"/>
      <c r="M335" s="11"/>
      <c r="N335" s="11"/>
      <c r="O335" s="11"/>
      <c r="P335" s="168">
        <f t="shared" si="62"/>
        <v>0</v>
      </c>
      <c r="Q335" s="168">
        <f t="shared" si="63"/>
        <v>0</v>
      </c>
      <c r="R335" s="108">
        <f t="shared" si="64"/>
        <v>0</v>
      </c>
      <c r="S335" s="108">
        <f t="shared" si="65"/>
        <v>0</v>
      </c>
      <c r="T335" s="108">
        <f t="shared" si="66"/>
        <v>0</v>
      </c>
      <c r="U335" s="108">
        <f t="shared" si="67"/>
        <v>0</v>
      </c>
      <c r="V335" s="108">
        <f t="shared" si="68"/>
        <v>0</v>
      </c>
      <c r="W335" s="26">
        <f t="shared" si="59"/>
        <v>0</v>
      </c>
      <c r="X335" s="166">
        <f t="shared" si="69"/>
        <v>0</v>
      </c>
      <c r="Y335" s="160" t="s">
        <v>105</v>
      </c>
      <c r="Z335" s="112" t="e">
        <f t="shared" si="25"/>
        <v>#VALUE!</v>
      </c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3"/>
    </row>
    <row r="336" spans="1:44" s="111" customFormat="1" x14ac:dyDescent="0.3">
      <c r="A336" s="165">
        <v>330</v>
      </c>
      <c r="B336" s="140">
        <v>671530</v>
      </c>
      <c r="C336" s="141" t="s">
        <v>435</v>
      </c>
      <c r="D336" s="167">
        <v>11</v>
      </c>
      <c r="E336" s="167">
        <v>14</v>
      </c>
      <c r="F336" s="167">
        <v>12</v>
      </c>
      <c r="G336" s="167">
        <v>12</v>
      </c>
      <c r="H336" s="167">
        <v>11</v>
      </c>
      <c r="I336" s="167">
        <f t="shared" si="60"/>
        <v>60</v>
      </c>
      <c r="J336" s="167">
        <f t="shared" si="61"/>
        <v>9</v>
      </c>
      <c r="K336" s="11">
        <v>3</v>
      </c>
      <c r="L336" s="11">
        <v>4</v>
      </c>
      <c r="M336" s="11">
        <v>5</v>
      </c>
      <c r="N336" s="11">
        <v>4.9000000000000004</v>
      </c>
      <c r="O336" s="11">
        <v>5</v>
      </c>
      <c r="P336" s="168">
        <f t="shared" si="62"/>
        <v>21.9</v>
      </c>
      <c r="Q336" s="168">
        <f t="shared" si="63"/>
        <v>1.095</v>
      </c>
      <c r="R336" s="108">
        <f t="shared" si="64"/>
        <v>1.7999999999999998</v>
      </c>
      <c r="S336" s="108">
        <f t="shared" si="65"/>
        <v>2.3000000000000003</v>
      </c>
      <c r="T336" s="108">
        <f t="shared" si="66"/>
        <v>2.0499999999999998</v>
      </c>
      <c r="U336" s="108">
        <f t="shared" si="67"/>
        <v>2.0449999999999999</v>
      </c>
      <c r="V336" s="108">
        <f t="shared" si="68"/>
        <v>1.9</v>
      </c>
      <c r="W336" s="26">
        <f t="shared" si="59"/>
        <v>81.900000000000006</v>
      </c>
      <c r="X336" s="166">
        <f t="shared" si="69"/>
        <v>16.380000000000003</v>
      </c>
      <c r="Y336" s="160">
        <v>65</v>
      </c>
      <c r="Z336" s="112">
        <f t="shared" si="25"/>
        <v>52</v>
      </c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3"/>
    </row>
    <row r="337" spans="1:44" s="111" customFormat="1" x14ac:dyDescent="0.3">
      <c r="A337" s="165">
        <v>331</v>
      </c>
      <c r="B337" s="140">
        <v>671531</v>
      </c>
      <c r="C337" s="141" t="s">
        <v>436</v>
      </c>
      <c r="D337" s="167">
        <v>2</v>
      </c>
      <c r="E337" s="167">
        <v>3</v>
      </c>
      <c r="F337" s="167">
        <v>2</v>
      </c>
      <c r="G337" s="167">
        <v>4</v>
      </c>
      <c r="H337" s="167">
        <v>3</v>
      </c>
      <c r="I337" s="167">
        <f t="shared" si="60"/>
        <v>14</v>
      </c>
      <c r="J337" s="167">
        <f t="shared" si="61"/>
        <v>2.1</v>
      </c>
      <c r="K337" s="158">
        <v>2</v>
      </c>
      <c r="L337" s="11">
        <v>3</v>
      </c>
      <c r="M337" s="11">
        <v>2.5</v>
      </c>
      <c r="N337" s="11">
        <v>3</v>
      </c>
      <c r="O337" s="11">
        <v>2</v>
      </c>
      <c r="P337" s="168">
        <f t="shared" si="62"/>
        <v>12.5</v>
      </c>
      <c r="Q337" s="168">
        <f t="shared" si="63"/>
        <v>0.625</v>
      </c>
      <c r="R337" s="108">
        <f t="shared" si="64"/>
        <v>0.4</v>
      </c>
      <c r="S337" s="108">
        <f t="shared" si="65"/>
        <v>0.6</v>
      </c>
      <c r="T337" s="108">
        <f t="shared" si="66"/>
        <v>0.42499999999999999</v>
      </c>
      <c r="U337" s="108">
        <f t="shared" si="67"/>
        <v>0.75</v>
      </c>
      <c r="V337" s="108">
        <f t="shared" si="68"/>
        <v>0.54999999999999993</v>
      </c>
      <c r="W337" s="26">
        <f t="shared" si="59"/>
        <v>26.5</v>
      </c>
      <c r="X337" s="166">
        <f t="shared" si="69"/>
        <v>5.3000000000000007</v>
      </c>
      <c r="Y337" s="160">
        <v>49</v>
      </c>
      <c r="Z337" s="112">
        <f t="shared" si="25"/>
        <v>39.200000000000003</v>
      </c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3"/>
    </row>
    <row r="338" spans="1:44" s="111" customFormat="1" x14ac:dyDescent="0.3">
      <c r="A338" s="165">
        <v>332</v>
      </c>
      <c r="B338" s="140">
        <v>671532</v>
      </c>
      <c r="C338" s="141" t="s">
        <v>437</v>
      </c>
      <c r="D338" s="167">
        <v>7</v>
      </c>
      <c r="E338" s="167">
        <v>8</v>
      </c>
      <c r="F338" s="167">
        <v>7</v>
      </c>
      <c r="G338" s="167">
        <v>8</v>
      </c>
      <c r="H338" s="167">
        <v>9</v>
      </c>
      <c r="I338" s="167">
        <f t="shared" si="60"/>
        <v>39</v>
      </c>
      <c r="J338" s="167">
        <f t="shared" si="61"/>
        <v>5.85</v>
      </c>
      <c r="K338" s="11">
        <v>0</v>
      </c>
      <c r="L338" s="11">
        <v>0</v>
      </c>
      <c r="M338" s="11">
        <v>0</v>
      </c>
      <c r="N338" s="11">
        <v>1</v>
      </c>
      <c r="O338" s="11">
        <v>0</v>
      </c>
      <c r="P338" s="168">
        <f t="shared" si="62"/>
        <v>1</v>
      </c>
      <c r="Q338" s="168">
        <f t="shared" si="63"/>
        <v>0.05</v>
      </c>
      <c r="R338" s="108">
        <f t="shared" si="64"/>
        <v>1.05</v>
      </c>
      <c r="S338" s="108">
        <f t="shared" si="65"/>
        <v>1.2</v>
      </c>
      <c r="T338" s="108">
        <f t="shared" si="66"/>
        <v>1.05</v>
      </c>
      <c r="U338" s="108">
        <f t="shared" si="67"/>
        <v>1.25</v>
      </c>
      <c r="V338" s="108">
        <f t="shared" si="68"/>
        <v>1.3499999999999999</v>
      </c>
      <c r="W338" s="26">
        <f t="shared" si="59"/>
        <v>40</v>
      </c>
      <c r="X338" s="166">
        <f t="shared" si="69"/>
        <v>8</v>
      </c>
      <c r="Y338" s="160">
        <v>40</v>
      </c>
      <c r="Z338" s="112">
        <f t="shared" si="25"/>
        <v>32</v>
      </c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3"/>
    </row>
    <row r="339" spans="1:44" s="111" customFormat="1" x14ac:dyDescent="0.3">
      <c r="A339" s="165">
        <v>333</v>
      </c>
      <c r="B339" s="140">
        <v>671533</v>
      </c>
      <c r="C339" s="141" t="s">
        <v>438</v>
      </c>
      <c r="D339" s="167">
        <v>4</v>
      </c>
      <c r="E339" s="167">
        <v>3</v>
      </c>
      <c r="F339" s="167">
        <v>4</v>
      </c>
      <c r="G339" s="167">
        <v>3</v>
      </c>
      <c r="H339" s="167">
        <v>4</v>
      </c>
      <c r="I339" s="167">
        <f t="shared" si="60"/>
        <v>18</v>
      </c>
      <c r="J339" s="167">
        <f t="shared" si="61"/>
        <v>2.6999999999999997</v>
      </c>
      <c r="K339" s="11">
        <v>2</v>
      </c>
      <c r="L339" s="11">
        <v>2.1</v>
      </c>
      <c r="M339" s="11">
        <v>3</v>
      </c>
      <c r="N339" s="11">
        <v>4</v>
      </c>
      <c r="O339" s="11">
        <v>3.1</v>
      </c>
      <c r="P339" s="168">
        <f t="shared" si="62"/>
        <v>14.2</v>
      </c>
      <c r="Q339" s="168">
        <f t="shared" si="63"/>
        <v>0.71</v>
      </c>
      <c r="R339" s="108">
        <f t="shared" si="64"/>
        <v>0.7</v>
      </c>
      <c r="S339" s="108">
        <f t="shared" si="65"/>
        <v>0.55499999999999994</v>
      </c>
      <c r="T339" s="108">
        <f t="shared" si="66"/>
        <v>0.75</v>
      </c>
      <c r="U339" s="108">
        <f t="shared" si="67"/>
        <v>0.64999999999999991</v>
      </c>
      <c r="V339" s="108">
        <f t="shared" si="68"/>
        <v>0.755</v>
      </c>
      <c r="W339" s="26">
        <f t="shared" si="59"/>
        <v>32.200000000000003</v>
      </c>
      <c r="X339" s="166">
        <f t="shared" si="69"/>
        <v>6.4400000000000013</v>
      </c>
      <c r="Y339" s="160">
        <v>61</v>
      </c>
      <c r="Z339" s="112">
        <f t="shared" si="25"/>
        <v>48.800000000000004</v>
      </c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3"/>
    </row>
    <row r="340" spans="1:44" s="111" customFormat="1" x14ac:dyDescent="0.3">
      <c r="A340" s="165">
        <v>334</v>
      </c>
      <c r="B340" s="140">
        <v>671534</v>
      </c>
      <c r="C340" s="141" t="s">
        <v>439</v>
      </c>
      <c r="D340" s="167">
        <v>5</v>
      </c>
      <c r="E340" s="167">
        <v>6</v>
      </c>
      <c r="F340" s="167">
        <v>5</v>
      </c>
      <c r="G340" s="167">
        <v>6</v>
      </c>
      <c r="H340" s="167">
        <v>7</v>
      </c>
      <c r="I340" s="167">
        <f t="shared" si="60"/>
        <v>29</v>
      </c>
      <c r="J340" s="167">
        <f t="shared" si="61"/>
        <v>4.3499999999999996</v>
      </c>
      <c r="K340" s="11">
        <v>3</v>
      </c>
      <c r="L340" s="11">
        <v>4.0999999999999996</v>
      </c>
      <c r="M340" s="11">
        <v>1</v>
      </c>
      <c r="N340" s="11">
        <v>2.1</v>
      </c>
      <c r="O340" s="11">
        <v>3</v>
      </c>
      <c r="P340" s="168">
        <f t="shared" si="62"/>
        <v>13.2</v>
      </c>
      <c r="Q340" s="168">
        <f t="shared" si="63"/>
        <v>0.66</v>
      </c>
      <c r="R340" s="108">
        <f t="shared" si="64"/>
        <v>0.9</v>
      </c>
      <c r="S340" s="108">
        <f t="shared" si="65"/>
        <v>1.105</v>
      </c>
      <c r="T340" s="108">
        <f t="shared" si="66"/>
        <v>0.8</v>
      </c>
      <c r="U340" s="108">
        <f t="shared" si="67"/>
        <v>1.0049999999999999</v>
      </c>
      <c r="V340" s="108">
        <f t="shared" si="68"/>
        <v>1.2000000000000002</v>
      </c>
      <c r="W340" s="26">
        <f t="shared" si="59"/>
        <v>42.2</v>
      </c>
      <c r="X340" s="166">
        <f t="shared" si="69"/>
        <v>8.4400000000000013</v>
      </c>
      <c r="Y340" s="160">
        <v>42</v>
      </c>
      <c r="Z340" s="112">
        <f t="shared" si="25"/>
        <v>33.6</v>
      </c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3"/>
    </row>
    <row r="341" spans="1:44" s="111" customFormat="1" x14ac:dyDescent="0.3">
      <c r="A341" s="165">
        <v>335</v>
      </c>
      <c r="B341" s="140">
        <v>671535</v>
      </c>
      <c r="C341" s="141" t="s">
        <v>440</v>
      </c>
      <c r="D341" s="167">
        <v>2</v>
      </c>
      <c r="E341" s="167">
        <v>3</v>
      </c>
      <c r="F341" s="167">
        <v>2</v>
      </c>
      <c r="G341" s="167">
        <v>3</v>
      </c>
      <c r="H341" s="167">
        <v>2</v>
      </c>
      <c r="I341" s="167">
        <f t="shared" si="60"/>
        <v>12</v>
      </c>
      <c r="J341" s="167">
        <f t="shared" si="61"/>
        <v>1.7999999999999998</v>
      </c>
      <c r="K341" s="11">
        <v>2</v>
      </c>
      <c r="L341" s="11">
        <v>1</v>
      </c>
      <c r="M341" s="11">
        <v>2</v>
      </c>
      <c r="N341" s="11">
        <v>3</v>
      </c>
      <c r="O341" s="11">
        <v>0</v>
      </c>
      <c r="P341" s="168">
        <f t="shared" si="62"/>
        <v>8</v>
      </c>
      <c r="Q341" s="168">
        <f t="shared" si="63"/>
        <v>0.4</v>
      </c>
      <c r="R341" s="108">
        <f t="shared" si="64"/>
        <v>0.4</v>
      </c>
      <c r="S341" s="108">
        <f t="shared" si="65"/>
        <v>0.49999999999999994</v>
      </c>
      <c r="T341" s="108">
        <f t="shared" si="66"/>
        <v>0.4</v>
      </c>
      <c r="U341" s="108">
        <f t="shared" si="67"/>
        <v>0.6</v>
      </c>
      <c r="V341" s="108">
        <f t="shared" si="68"/>
        <v>0.3</v>
      </c>
      <c r="W341" s="26">
        <f t="shared" si="59"/>
        <v>20</v>
      </c>
      <c r="X341" s="166">
        <f t="shared" si="69"/>
        <v>4</v>
      </c>
      <c r="Y341" s="160">
        <v>47</v>
      </c>
      <c r="Z341" s="112">
        <f t="shared" si="25"/>
        <v>37.6</v>
      </c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3"/>
    </row>
    <row r="342" spans="1:44" s="111" customFormat="1" x14ac:dyDescent="0.3">
      <c r="A342" s="165">
        <v>336</v>
      </c>
      <c r="B342" s="140">
        <v>671536</v>
      </c>
      <c r="C342" s="141" t="s">
        <v>441</v>
      </c>
      <c r="D342" s="167">
        <v>4</v>
      </c>
      <c r="E342" s="167">
        <v>5</v>
      </c>
      <c r="F342" s="167">
        <v>7</v>
      </c>
      <c r="G342" s="167">
        <v>8</v>
      </c>
      <c r="H342" s="167">
        <v>6</v>
      </c>
      <c r="I342" s="167">
        <v>30</v>
      </c>
      <c r="J342" s="167">
        <f t="shared" si="61"/>
        <v>4.5</v>
      </c>
      <c r="K342" s="174">
        <v>2.5</v>
      </c>
      <c r="L342" s="174">
        <v>3</v>
      </c>
      <c r="M342" s="174">
        <v>2.1</v>
      </c>
      <c r="N342" s="174">
        <v>2</v>
      </c>
      <c r="O342" s="174">
        <v>4</v>
      </c>
      <c r="P342" s="168">
        <f t="shared" si="62"/>
        <v>13.6</v>
      </c>
      <c r="Q342" s="168">
        <f t="shared" si="63"/>
        <v>0.68</v>
      </c>
      <c r="R342" s="108">
        <f t="shared" si="64"/>
        <v>0.72499999999999998</v>
      </c>
      <c r="S342" s="108">
        <f t="shared" si="65"/>
        <v>0.9</v>
      </c>
      <c r="T342" s="108">
        <f t="shared" si="66"/>
        <v>1.155</v>
      </c>
      <c r="U342" s="108">
        <f t="shared" si="67"/>
        <v>1.3</v>
      </c>
      <c r="V342" s="108">
        <f t="shared" si="68"/>
        <v>1.0999999999999999</v>
      </c>
      <c r="W342" s="26">
        <f t="shared" si="59"/>
        <v>43.6</v>
      </c>
      <c r="X342" s="166">
        <f t="shared" si="69"/>
        <v>8.7200000000000006</v>
      </c>
      <c r="Y342" s="160">
        <v>58</v>
      </c>
      <c r="Z342" s="112">
        <f t="shared" si="25"/>
        <v>46.400000000000006</v>
      </c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3"/>
    </row>
    <row r="343" spans="1:44" s="111" customFormat="1" x14ac:dyDescent="0.3">
      <c r="A343" s="165">
        <v>337</v>
      </c>
      <c r="B343" s="140">
        <v>671537</v>
      </c>
      <c r="C343" s="141" t="s">
        <v>442</v>
      </c>
      <c r="D343" s="167">
        <v>11</v>
      </c>
      <c r="E343" s="167">
        <v>11</v>
      </c>
      <c r="F343" s="167">
        <v>11</v>
      </c>
      <c r="G343" s="167">
        <v>11</v>
      </c>
      <c r="H343" s="167">
        <v>11</v>
      </c>
      <c r="I343" s="167">
        <f t="shared" si="60"/>
        <v>55</v>
      </c>
      <c r="J343" s="167">
        <f t="shared" si="61"/>
        <v>8.25</v>
      </c>
      <c r="K343" s="174">
        <v>3</v>
      </c>
      <c r="L343" s="174">
        <v>5</v>
      </c>
      <c r="M343" s="174">
        <v>4</v>
      </c>
      <c r="N343" s="174">
        <v>3</v>
      </c>
      <c r="O343" s="174">
        <v>2</v>
      </c>
      <c r="P343" s="168">
        <f t="shared" si="62"/>
        <v>17</v>
      </c>
      <c r="Q343" s="168">
        <f t="shared" si="63"/>
        <v>0.85000000000000009</v>
      </c>
      <c r="R343" s="108">
        <f t="shared" si="64"/>
        <v>1.7999999999999998</v>
      </c>
      <c r="S343" s="108">
        <f t="shared" si="65"/>
        <v>1.9</v>
      </c>
      <c r="T343" s="108">
        <f t="shared" si="66"/>
        <v>1.8499999999999999</v>
      </c>
      <c r="U343" s="108">
        <f t="shared" si="67"/>
        <v>1.7999999999999998</v>
      </c>
      <c r="V343" s="108">
        <f t="shared" si="68"/>
        <v>1.75</v>
      </c>
      <c r="W343" s="26">
        <f t="shared" si="59"/>
        <v>72</v>
      </c>
      <c r="X343" s="166">
        <f t="shared" si="69"/>
        <v>14.4</v>
      </c>
      <c r="Y343" s="160">
        <v>62</v>
      </c>
      <c r="Z343" s="112">
        <f t="shared" si="25"/>
        <v>49.6</v>
      </c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3"/>
    </row>
    <row r="344" spans="1:44" s="111" customFormat="1" x14ac:dyDescent="0.3">
      <c r="A344" s="165">
        <v>338</v>
      </c>
      <c r="B344" s="140">
        <v>671538</v>
      </c>
      <c r="C344" s="141" t="s">
        <v>443</v>
      </c>
      <c r="D344" s="167">
        <v>9</v>
      </c>
      <c r="E344" s="167">
        <v>8</v>
      </c>
      <c r="F344" s="167">
        <v>8</v>
      </c>
      <c r="G344" s="167">
        <v>9</v>
      </c>
      <c r="H344" s="167">
        <v>8</v>
      </c>
      <c r="I344" s="167">
        <f t="shared" si="60"/>
        <v>42</v>
      </c>
      <c r="J344" s="167">
        <f t="shared" si="61"/>
        <v>6.3</v>
      </c>
      <c r="K344" s="174">
        <v>4</v>
      </c>
      <c r="L344" s="174">
        <v>2</v>
      </c>
      <c r="M344" s="174">
        <v>3</v>
      </c>
      <c r="N344" s="174">
        <v>3.1</v>
      </c>
      <c r="O344" s="174">
        <v>2</v>
      </c>
      <c r="P344" s="168">
        <f t="shared" si="62"/>
        <v>14.1</v>
      </c>
      <c r="Q344" s="168">
        <f t="shared" si="63"/>
        <v>0.70500000000000007</v>
      </c>
      <c r="R344" s="108">
        <f t="shared" si="64"/>
        <v>1.5499999999999998</v>
      </c>
      <c r="S344" s="108">
        <f t="shared" si="65"/>
        <v>1.3</v>
      </c>
      <c r="T344" s="108">
        <f t="shared" si="66"/>
        <v>1.35</v>
      </c>
      <c r="U344" s="108">
        <f t="shared" si="67"/>
        <v>1.5049999999999999</v>
      </c>
      <c r="V344" s="108">
        <f t="shared" si="68"/>
        <v>1.3</v>
      </c>
      <c r="W344" s="26">
        <f t="shared" si="59"/>
        <v>56.1</v>
      </c>
      <c r="X344" s="166">
        <f t="shared" si="69"/>
        <v>11.22</v>
      </c>
      <c r="Y344" s="160">
        <v>39</v>
      </c>
      <c r="Z344" s="112">
        <f t="shared" si="25"/>
        <v>31.200000000000003</v>
      </c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3"/>
    </row>
    <row r="345" spans="1:44" s="111" customFormat="1" x14ac:dyDescent="0.3">
      <c r="A345" s="165">
        <v>339</v>
      </c>
      <c r="B345" s="140">
        <v>671539</v>
      </c>
      <c r="C345" s="141" t="s">
        <v>444</v>
      </c>
      <c r="D345" s="167">
        <v>6</v>
      </c>
      <c r="E345" s="167">
        <v>5</v>
      </c>
      <c r="F345" s="167">
        <v>5</v>
      </c>
      <c r="G345" s="167">
        <v>5</v>
      </c>
      <c r="H345" s="167">
        <v>5</v>
      </c>
      <c r="I345" s="167">
        <f t="shared" si="60"/>
        <v>26</v>
      </c>
      <c r="J345" s="167">
        <f t="shared" si="61"/>
        <v>3.9</v>
      </c>
      <c r="K345" s="174">
        <v>3</v>
      </c>
      <c r="L345" s="174">
        <v>4</v>
      </c>
      <c r="M345" s="174">
        <v>3</v>
      </c>
      <c r="N345" s="174">
        <v>2.1</v>
      </c>
      <c r="O345" s="174">
        <v>3</v>
      </c>
      <c r="P345" s="168">
        <f t="shared" si="62"/>
        <v>15.1</v>
      </c>
      <c r="Q345" s="168">
        <f t="shared" si="63"/>
        <v>0.755</v>
      </c>
      <c r="R345" s="108">
        <f t="shared" si="64"/>
        <v>1.0499999999999998</v>
      </c>
      <c r="S345" s="108">
        <f t="shared" si="65"/>
        <v>0.95</v>
      </c>
      <c r="T345" s="108">
        <f t="shared" si="66"/>
        <v>0.9</v>
      </c>
      <c r="U345" s="108">
        <f t="shared" si="67"/>
        <v>0.85499999999999998</v>
      </c>
      <c r="V345" s="108">
        <f t="shared" si="68"/>
        <v>0.9</v>
      </c>
      <c r="W345" s="26">
        <f t="shared" si="59"/>
        <v>41.1</v>
      </c>
      <c r="X345" s="166">
        <f t="shared" si="69"/>
        <v>8.2200000000000006</v>
      </c>
      <c r="Y345" s="160">
        <v>41</v>
      </c>
      <c r="Z345" s="112">
        <f t="shared" si="25"/>
        <v>32.800000000000004</v>
      </c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3"/>
    </row>
    <row r="346" spans="1:44" s="111" customFormat="1" x14ac:dyDescent="0.3">
      <c r="A346" s="165">
        <v>340</v>
      </c>
      <c r="B346" s="140">
        <v>671540</v>
      </c>
      <c r="C346" s="141" t="s">
        <v>445</v>
      </c>
      <c r="D346" s="167">
        <v>7</v>
      </c>
      <c r="E346" s="167">
        <v>8</v>
      </c>
      <c r="F346" s="167">
        <v>6</v>
      </c>
      <c r="G346" s="167">
        <v>7</v>
      </c>
      <c r="H346" s="167">
        <v>8</v>
      </c>
      <c r="I346" s="167">
        <f t="shared" si="60"/>
        <v>36</v>
      </c>
      <c r="J346" s="167">
        <f t="shared" si="61"/>
        <v>5.3999999999999995</v>
      </c>
      <c r="K346" s="174">
        <v>3</v>
      </c>
      <c r="L346" s="174">
        <v>1</v>
      </c>
      <c r="M346" s="174">
        <v>3</v>
      </c>
      <c r="N346" s="174">
        <v>1</v>
      </c>
      <c r="O346" s="174">
        <v>2.1</v>
      </c>
      <c r="P346" s="168">
        <f t="shared" si="62"/>
        <v>10.1</v>
      </c>
      <c r="Q346" s="168">
        <f t="shared" si="63"/>
        <v>0.505</v>
      </c>
      <c r="R346" s="108">
        <f t="shared" si="64"/>
        <v>1.2000000000000002</v>
      </c>
      <c r="S346" s="108">
        <f t="shared" si="65"/>
        <v>1.25</v>
      </c>
      <c r="T346" s="108">
        <f t="shared" si="66"/>
        <v>1.0499999999999998</v>
      </c>
      <c r="U346" s="108">
        <f t="shared" si="67"/>
        <v>1.1000000000000001</v>
      </c>
      <c r="V346" s="108">
        <f t="shared" si="68"/>
        <v>1.3049999999999999</v>
      </c>
      <c r="W346" s="26">
        <f t="shared" si="59"/>
        <v>46.1</v>
      </c>
      <c r="X346" s="166">
        <f t="shared" si="69"/>
        <v>9.2200000000000006</v>
      </c>
      <c r="Y346" s="160">
        <v>49</v>
      </c>
      <c r="Z346" s="112">
        <f t="shared" si="25"/>
        <v>39.200000000000003</v>
      </c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3"/>
    </row>
    <row r="347" spans="1:44" s="111" customFormat="1" x14ac:dyDescent="0.3">
      <c r="A347" s="165">
        <v>341</v>
      </c>
      <c r="B347" s="140">
        <v>671541</v>
      </c>
      <c r="C347" s="141" t="s">
        <v>446</v>
      </c>
      <c r="D347" s="167">
        <v>5</v>
      </c>
      <c r="E347" s="167">
        <v>4</v>
      </c>
      <c r="F347" s="167">
        <v>5</v>
      </c>
      <c r="G347" s="167">
        <v>4</v>
      </c>
      <c r="H347" s="167">
        <v>5</v>
      </c>
      <c r="I347" s="167">
        <f t="shared" si="60"/>
        <v>23</v>
      </c>
      <c r="J347" s="167">
        <f t="shared" si="61"/>
        <v>3.4499999999999997</v>
      </c>
      <c r="K347" s="174">
        <v>2</v>
      </c>
      <c r="L347" s="174">
        <v>2</v>
      </c>
      <c r="M347" s="174">
        <v>1</v>
      </c>
      <c r="N347" s="174">
        <v>2.1</v>
      </c>
      <c r="O347" s="174">
        <v>3</v>
      </c>
      <c r="P347" s="168">
        <f t="shared" si="62"/>
        <v>10.1</v>
      </c>
      <c r="Q347" s="168">
        <f t="shared" si="63"/>
        <v>0.505</v>
      </c>
      <c r="R347" s="108">
        <f t="shared" si="64"/>
        <v>0.85</v>
      </c>
      <c r="S347" s="108">
        <f t="shared" si="65"/>
        <v>0.7</v>
      </c>
      <c r="T347" s="108">
        <f t="shared" si="66"/>
        <v>0.8</v>
      </c>
      <c r="U347" s="108">
        <f t="shared" si="67"/>
        <v>0.70499999999999996</v>
      </c>
      <c r="V347" s="108">
        <f t="shared" si="68"/>
        <v>0.9</v>
      </c>
      <c r="W347" s="26">
        <f t="shared" si="59"/>
        <v>33.1</v>
      </c>
      <c r="X347" s="166">
        <f t="shared" si="69"/>
        <v>6.620000000000001</v>
      </c>
      <c r="Y347" s="160">
        <v>39</v>
      </c>
      <c r="Z347" s="112">
        <f t="shared" si="25"/>
        <v>31.200000000000003</v>
      </c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3"/>
    </row>
    <row r="348" spans="1:44" s="111" customFormat="1" x14ac:dyDescent="0.3">
      <c r="A348" s="165">
        <v>342</v>
      </c>
      <c r="B348" s="140">
        <v>671542</v>
      </c>
      <c r="C348" s="141" t="s">
        <v>447</v>
      </c>
      <c r="D348" s="167">
        <v>1</v>
      </c>
      <c r="E348" s="167">
        <v>1</v>
      </c>
      <c r="F348" s="167">
        <v>1</v>
      </c>
      <c r="G348" s="167">
        <v>1</v>
      </c>
      <c r="H348" s="167">
        <v>1</v>
      </c>
      <c r="I348" s="167">
        <f t="shared" si="60"/>
        <v>5</v>
      </c>
      <c r="J348" s="167">
        <f t="shared" si="61"/>
        <v>0.75</v>
      </c>
      <c r="K348" s="174">
        <v>1</v>
      </c>
      <c r="L348" s="174">
        <v>2</v>
      </c>
      <c r="M348" s="174">
        <v>3</v>
      </c>
      <c r="N348" s="174">
        <v>1</v>
      </c>
      <c r="O348" s="174">
        <v>3</v>
      </c>
      <c r="P348" s="168">
        <f t="shared" si="62"/>
        <v>10</v>
      </c>
      <c r="Q348" s="168">
        <f t="shared" si="63"/>
        <v>0.5</v>
      </c>
      <c r="R348" s="108">
        <f t="shared" si="64"/>
        <v>0.2</v>
      </c>
      <c r="S348" s="108">
        <f t="shared" si="65"/>
        <v>0.25</v>
      </c>
      <c r="T348" s="108">
        <f t="shared" si="66"/>
        <v>0.30000000000000004</v>
      </c>
      <c r="U348" s="108">
        <f t="shared" si="67"/>
        <v>0.2</v>
      </c>
      <c r="V348" s="108">
        <f t="shared" si="68"/>
        <v>0.30000000000000004</v>
      </c>
      <c r="W348" s="26">
        <f t="shared" si="59"/>
        <v>15</v>
      </c>
      <c r="X348" s="166">
        <f t="shared" si="69"/>
        <v>3</v>
      </c>
      <c r="Y348" s="160">
        <v>39</v>
      </c>
      <c r="Z348" s="112">
        <f t="shared" si="25"/>
        <v>31.200000000000003</v>
      </c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3"/>
    </row>
    <row r="349" spans="1:44" s="111" customFormat="1" x14ac:dyDescent="0.3">
      <c r="A349" s="165">
        <v>343</v>
      </c>
      <c r="B349" s="140">
        <v>671543</v>
      </c>
      <c r="C349" s="141" t="s">
        <v>448</v>
      </c>
      <c r="D349" s="167">
        <v>4</v>
      </c>
      <c r="E349" s="167">
        <v>3</v>
      </c>
      <c r="F349" s="167">
        <v>4</v>
      </c>
      <c r="G349" s="167">
        <v>3</v>
      </c>
      <c r="H349" s="167">
        <v>3</v>
      </c>
      <c r="I349" s="167">
        <f t="shared" si="60"/>
        <v>17</v>
      </c>
      <c r="J349" s="167">
        <f t="shared" si="61"/>
        <v>2.5499999999999998</v>
      </c>
      <c r="K349" s="174">
        <v>4</v>
      </c>
      <c r="L349" s="174">
        <v>4.2</v>
      </c>
      <c r="M349" s="174">
        <v>3</v>
      </c>
      <c r="N349" s="174">
        <v>4</v>
      </c>
      <c r="O349" s="174">
        <v>2</v>
      </c>
      <c r="P349" s="168">
        <f t="shared" si="62"/>
        <v>17.2</v>
      </c>
      <c r="Q349" s="168">
        <f t="shared" si="63"/>
        <v>0.86</v>
      </c>
      <c r="R349" s="108">
        <f t="shared" si="64"/>
        <v>0.8</v>
      </c>
      <c r="S349" s="108">
        <f t="shared" si="65"/>
        <v>0.65999999999999992</v>
      </c>
      <c r="T349" s="108">
        <f t="shared" si="66"/>
        <v>0.75</v>
      </c>
      <c r="U349" s="108">
        <f t="shared" si="67"/>
        <v>0.64999999999999991</v>
      </c>
      <c r="V349" s="108">
        <f t="shared" si="68"/>
        <v>0.54999999999999993</v>
      </c>
      <c r="W349" s="26">
        <f t="shared" si="59"/>
        <v>34.200000000000003</v>
      </c>
      <c r="X349" s="166">
        <f t="shared" si="69"/>
        <v>6.8400000000000007</v>
      </c>
      <c r="Y349" s="160">
        <v>40</v>
      </c>
      <c r="Z349" s="112">
        <f t="shared" si="25"/>
        <v>32</v>
      </c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3"/>
    </row>
    <row r="350" spans="1:44" s="111" customFormat="1" x14ac:dyDescent="0.3">
      <c r="A350" s="165">
        <v>344</v>
      </c>
      <c r="B350" s="140">
        <v>671544</v>
      </c>
      <c r="C350" s="141" t="s">
        <v>449</v>
      </c>
      <c r="D350" s="167">
        <v>14</v>
      </c>
      <c r="E350" s="167">
        <v>16</v>
      </c>
      <c r="F350" s="167">
        <v>13</v>
      </c>
      <c r="G350" s="167">
        <v>13</v>
      </c>
      <c r="H350" s="167">
        <v>14</v>
      </c>
      <c r="I350" s="167">
        <f t="shared" si="60"/>
        <v>70</v>
      </c>
      <c r="J350" s="167">
        <f t="shared" si="61"/>
        <v>10.5</v>
      </c>
      <c r="K350" s="174">
        <v>5</v>
      </c>
      <c r="L350" s="174">
        <v>3.5</v>
      </c>
      <c r="M350" s="174">
        <v>4</v>
      </c>
      <c r="N350" s="174">
        <v>3</v>
      </c>
      <c r="O350" s="174">
        <v>4.2</v>
      </c>
      <c r="P350" s="168">
        <f t="shared" si="62"/>
        <v>19.7</v>
      </c>
      <c r="Q350" s="168">
        <f t="shared" si="63"/>
        <v>0.98499999999999999</v>
      </c>
      <c r="R350" s="108">
        <f t="shared" si="64"/>
        <v>2.35</v>
      </c>
      <c r="S350" s="108">
        <f t="shared" si="65"/>
        <v>2.5749999999999997</v>
      </c>
      <c r="T350" s="108">
        <f t="shared" si="66"/>
        <v>2.15</v>
      </c>
      <c r="U350" s="108">
        <f t="shared" si="67"/>
        <v>2.1</v>
      </c>
      <c r="V350" s="108">
        <f t="shared" si="68"/>
        <v>2.31</v>
      </c>
      <c r="W350" s="26">
        <f t="shared" si="59"/>
        <v>89.7</v>
      </c>
      <c r="X350" s="166">
        <f t="shared" si="69"/>
        <v>17.940000000000001</v>
      </c>
      <c r="Y350" s="160">
        <v>50</v>
      </c>
      <c r="Z350" s="112">
        <f t="shared" si="25"/>
        <v>40</v>
      </c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3"/>
    </row>
    <row r="351" spans="1:44" s="111" customFormat="1" x14ac:dyDescent="0.3">
      <c r="A351" s="165">
        <v>345</v>
      </c>
      <c r="B351" s="140">
        <v>671545</v>
      </c>
      <c r="C351" s="141" t="s">
        <v>450</v>
      </c>
      <c r="D351" s="167">
        <v>11</v>
      </c>
      <c r="E351" s="167">
        <v>12</v>
      </c>
      <c r="F351" s="167">
        <v>12</v>
      </c>
      <c r="G351" s="167">
        <v>12</v>
      </c>
      <c r="H351" s="167">
        <v>11</v>
      </c>
      <c r="I351" s="167">
        <f t="shared" si="60"/>
        <v>58</v>
      </c>
      <c r="J351" s="167">
        <f t="shared" si="61"/>
        <v>8.6999999999999993</v>
      </c>
      <c r="K351" s="174">
        <v>4</v>
      </c>
      <c r="L351" s="174">
        <v>2</v>
      </c>
      <c r="M351" s="174">
        <v>3</v>
      </c>
      <c r="N351" s="174">
        <v>3.1</v>
      </c>
      <c r="O351" s="174">
        <v>2</v>
      </c>
      <c r="P351" s="168">
        <f t="shared" si="62"/>
        <v>14.1</v>
      </c>
      <c r="Q351" s="168">
        <f t="shared" si="63"/>
        <v>0.70500000000000007</v>
      </c>
      <c r="R351" s="108">
        <f t="shared" si="64"/>
        <v>1.8499999999999999</v>
      </c>
      <c r="S351" s="108">
        <f t="shared" si="65"/>
        <v>1.9</v>
      </c>
      <c r="T351" s="108">
        <f t="shared" si="66"/>
        <v>1.9499999999999997</v>
      </c>
      <c r="U351" s="108">
        <f t="shared" si="67"/>
        <v>1.9549999999999998</v>
      </c>
      <c r="V351" s="108">
        <f t="shared" si="68"/>
        <v>1.75</v>
      </c>
      <c r="W351" s="26">
        <f t="shared" si="59"/>
        <v>72.099999999999994</v>
      </c>
      <c r="X351" s="166">
        <f t="shared" si="69"/>
        <v>14.42</v>
      </c>
      <c r="Y351" s="160">
        <v>50</v>
      </c>
      <c r="Z351" s="112">
        <f t="shared" si="25"/>
        <v>40</v>
      </c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3"/>
    </row>
    <row r="352" spans="1:44" s="111" customFormat="1" x14ac:dyDescent="0.3">
      <c r="A352" s="165">
        <v>346</v>
      </c>
      <c r="B352" s="140">
        <v>671546</v>
      </c>
      <c r="C352" s="141" t="s">
        <v>450</v>
      </c>
      <c r="D352" s="167">
        <v>3</v>
      </c>
      <c r="E352" s="167">
        <v>4</v>
      </c>
      <c r="F352" s="167">
        <v>3</v>
      </c>
      <c r="G352" s="167">
        <v>4</v>
      </c>
      <c r="H352" s="167">
        <v>4</v>
      </c>
      <c r="I352" s="167">
        <f t="shared" si="60"/>
        <v>18</v>
      </c>
      <c r="J352" s="167">
        <f t="shared" si="61"/>
        <v>2.6999999999999997</v>
      </c>
      <c r="K352" s="174">
        <v>3</v>
      </c>
      <c r="L352" s="174">
        <v>4</v>
      </c>
      <c r="M352" s="174">
        <v>3</v>
      </c>
      <c r="N352" s="174">
        <v>2.1</v>
      </c>
      <c r="O352" s="174">
        <v>3</v>
      </c>
      <c r="P352" s="168">
        <f t="shared" si="62"/>
        <v>15.1</v>
      </c>
      <c r="Q352" s="168">
        <f t="shared" si="63"/>
        <v>0.755</v>
      </c>
      <c r="R352" s="108">
        <f t="shared" si="64"/>
        <v>0.6</v>
      </c>
      <c r="S352" s="108">
        <f t="shared" si="65"/>
        <v>0.8</v>
      </c>
      <c r="T352" s="108">
        <f t="shared" si="66"/>
        <v>0.6</v>
      </c>
      <c r="U352" s="108">
        <f t="shared" si="67"/>
        <v>0.70499999999999996</v>
      </c>
      <c r="V352" s="108">
        <f t="shared" si="68"/>
        <v>0.75</v>
      </c>
      <c r="W352" s="26">
        <f t="shared" si="59"/>
        <v>33.1</v>
      </c>
      <c r="X352" s="166">
        <f t="shared" si="69"/>
        <v>6.620000000000001</v>
      </c>
      <c r="Y352" s="160">
        <v>38</v>
      </c>
      <c r="Z352" s="112">
        <f t="shared" si="25"/>
        <v>30.400000000000002</v>
      </c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3"/>
    </row>
    <row r="353" spans="1:44" s="111" customFormat="1" x14ac:dyDescent="0.3">
      <c r="A353" s="165">
        <v>347</v>
      </c>
      <c r="B353" s="140">
        <v>671547</v>
      </c>
      <c r="C353" s="141" t="s">
        <v>451</v>
      </c>
      <c r="D353" s="167">
        <v>6</v>
      </c>
      <c r="E353" s="167">
        <v>5</v>
      </c>
      <c r="F353" s="167">
        <v>4</v>
      </c>
      <c r="G353" s="167">
        <v>5</v>
      </c>
      <c r="H353" s="167">
        <v>4</v>
      </c>
      <c r="I353" s="167">
        <f t="shared" si="60"/>
        <v>24</v>
      </c>
      <c r="J353" s="167">
        <f t="shared" si="61"/>
        <v>3.5999999999999996</v>
      </c>
      <c r="K353" s="174">
        <v>5</v>
      </c>
      <c r="L353" s="174">
        <v>1</v>
      </c>
      <c r="M353" s="174">
        <v>4</v>
      </c>
      <c r="N353" s="174">
        <v>1</v>
      </c>
      <c r="O353" s="174">
        <v>2.1</v>
      </c>
      <c r="P353" s="168">
        <f t="shared" si="62"/>
        <v>13.1</v>
      </c>
      <c r="Q353" s="168">
        <f t="shared" si="63"/>
        <v>0.65500000000000003</v>
      </c>
      <c r="R353" s="108">
        <f t="shared" si="64"/>
        <v>1.1499999999999999</v>
      </c>
      <c r="S353" s="108">
        <f t="shared" si="65"/>
        <v>0.8</v>
      </c>
      <c r="T353" s="108">
        <f t="shared" si="66"/>
        <v>0.8</v>
      </c>
      <c r="U353" s="108">
        <f t="shared" si="67"/>
        <v>0.8</v>
      </c>
      <c r="V353" s="108">
        <f t="shared" si="68"/>
        <v>0.70499999999999996</v>
      </c>
      <c r="W353" s="26">
        <f t="shared" si="59"/>
        <v>37.1</v>
      </c>
      <c r="X353" s="166">
        <f t="shared" si="69"/>
        <v>7.4200000000000008</v>
      </c>
      <c r="Y353" s="160">
        <v>53</v>
      </c>
      <c r="Z353" s="112">
        <f t="shared" si="25"/>
        <v>42.400000000000006</v>
      </c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3"/>
    </row>
    <row r="354" spans="1:44" s="111" customFormat="1" x14ac:dyDescent="0.3">
      <c r="A354" s="165">
        <v>348</v>
      </c>
      <c r="B354" s="140">
        <v>671548</v>
      </c>
      <c r="C354" s="141" t="s">
        <v>452</v>
      </c>
      <c r="D354" s="167">
        <v>1</v>
      </c>
      <c r="E354" s="167">
        <v>1</v>
      </c>
      <c r="F354" s="167">
        <v>1</v>
      </c>
      <c r="G354" s="167">
        <v>1</v>
      </c>
      <c r="H354" s="167">
        <v>1</v>
      </c>
      <c r="I354" s="167">
        <f t="shared" si="60"/>
        <v>5</v>
      </c>
      <c r="J354" s="167">
        <f t="shared" si="61"/>
        <v>0.75</v>
      </c>
      <c r="K354" s="174">
        <v>2</v>
      </c>
      <c r="L354" s="174">
        <v>3</v>
      </c>
      <c r="M354" s="174">
        <v>1</v>
      </c>
      <c r="N354" s="174">
        <v>2.1</v>
      </c>
      <c r="O354" s="174">
        <v>3</v>
      </c>
      <c r="P354" s="168">
        <f t="shared" si="62"/>
        <v>11.1</v>
      </c>
      <c r="Q354" s="168">
        <f t="shared" si="63"/>
        <v>0.55500000000000005</v>
      </c>
      <c r="R354" s="108">
        <f t="shared" si="64"/>
        <v>0.25</v>
      </c>
      <c r="S354" s="108">
        <f t="shared" si="65"/>
        <v>0.30000000000000004</v>
      </c>
      <c r="T354" s="108">
        <f t="shared" si="66"/>
        <v>0.2</v>
      </c>
      <c r="U354" s="108">
        <f t="shared" si="67"/>
        <v>0.255</v>
      </c>
      <c r="V354" s="108">
        <f t="shared" si="68"/>
        <v>0.30000000000000004</v>
      </c>
      <c r="W354" s="26">
        <f t="shared" si="59"/>
        <v>16.100000000000001</v>
      </c>
      <c r="X354" s="166">
        <f t="shared" si="69"/>
        <v>3.2200000000000006</v>
      </c>
      <c r="Y354" s="160">
        <v>15</v>
      </c>
      <c r="Z354" s="112">
        <f t="shared" si="25"/>
        <v>12</v>
      </c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3"/>
    </row>
    <row r="355" spans="1:44" s="111" customFormat="1" x14ac:dyDescent="0.3">
      <c r="A355" s="165">
        <v>349</v>
      </c>
      <c r="B355" s="140">
        <v>671549</v>
      </c>
      <c r="C355" s="141" t="s">
        <v>453</v>
      </c>
      <c r="D355" s="167">
        <v>1</v>
      </c>
      <c r="E355" s="167">
        <v>1</v>
      </c>
      <c r="F355" s="167">
        <v>1</v>
      </c>
      <c r="G355" s="167">
        <v>1</v>
      </c>
      <c r="H355" s="167">
        <v>1</v>
      </c>
      <c r="I355" s="167">
        <f t="shared" si="60"/>
        <v>5</v>
      </c>
      <c r="J355" s="167">
        <f t="shared" si="61"/>
        <v>0.75</v>
      </c>
      <c r="K355" s="174">
        <v>1</v>
      </c>
      <c r="L355" s="174">
        <v>2</v>
      </c>
      <c r="M355" s="174">
        <v>2</v>
      </c>
      <c r="N355" s="174">
        <v>2</v>
      </c>
      <c r="O355" s="174">
        <v>1</v>
      </c>
      <c r="P355" s="168">
        <f t="shared" si="62"/>
        <v>8</v>
      </c>
      <c r="Q355" s="168">
        <f t="shared" si="63"/>
        <v>0.4</v>
      </c>
      <c r="R355" s="108">
        <f t="shared" si="64"/>
        <v>0.2</v>
      </c>
      <c r="S355" s="108">
        <f t="shared" si="65"/>
        <v>0.25</v>
      </c>
      <c r="T355" s="108">
        <f t="shared" si="66"/>
        <v>0.25</v>
      </c>
      <c r="U355" s="108">
        <f t="shared" si="67"/>
        <v>0.25</v>
      </c>
      <c r="V355" s="108">
        <f t="shared" si="68"/>
        <v>0.2</v>
      </c>
      <c r="W355" s="26">
        <f t="shared" si="59"/>
        <v>13</v>
      </c>
      <c r="X355" s="166">
        <f t="shared" si="69"/>
        <v>2.6</v>
      </c>
      <c r="Y355" s="160">
        <v>27</v>
      </c>
      <c r="Z355" s="112">
        <f t="shared" si="25"/>
        <v>21.6</v>
      </c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3"/>
    </row>
    <row r="356" spans="1:44" s="111" customFormat="1" x14ac:dyDescent="0.3">
      <c r="A356" s="165">
        <v>350</v>
      </c>
      <c r="B356" s="140">
        <v>671550</v>
      </c>
      <c r="C356" s="141" t="s">
        <v>454</v>
      </c>
      <c r="D356" s="167">
        <v>5</v>
      </c>
      <c r="E356" s="167">
        <v>4</v>
      </c>
      <c r="F356" s="167">
        <v>3</v>
      </c>
      <c r="G356" s="167">
        <v>5</v>
      </c>
      <c r="H356" s="167">
        <v>6</v>
      </c>
      <c r="I356" s="167">
        <f t="shared" si="60"/>
        <v>23</v>
      </c>
      <c r="J356" s="167">
        <f t="shared" si="61"/>
        <v>3.4499999999999997</v>
      </c>
      <c r="K356" s="174">
        <v>3</v>
      </c>
      <c r="L356" s="174">
        <v>4</v>
      </c>
      <c r="M356" s="174">
        <v>5</v>
      </c>
      <c r="N356" s="174">
        <v>3</v>
      </c>
      <c r="O356" s="174">
        <v>2</v>
      </c>
      <c r="P356" s="168">
        <f t="shared" si="62"/>
        <v>17</v>
      </c>
      <c r="Q356" s="168">
        <f t="shared" si="63"/>
        <v>0.85000000000000009</v>
      </c>
      <c r="R356" s="108">
        <f t="shared" si="64"/>
        <v>0.9</v>
      </c>
      <c r="S356" s="108">
        <f t="shared" si="65"/>
        <v>0.8</v>
      </c>
      <c r="T356" s="108">
        <f t="shared" si="66"/>
        <v>0.7</v>
      </c>
      <c r="U356" s="108">
        <f t="shared" si="67"/>
        <v>0.9</v>
      </c>
      <c r="V356" s="108">
        <f t="shared" si="68"/>
        <v>0.99999999999999989</v>
      </c>
      <c r="W356" s="26">
        <f t="shared" si="59"/>
        <v>40</v>
      </c>
      <c r="X356" s="166">
        <f t="shared" si="69"/>
        <v>8</v>
      </c>
      <c r="Y356" s="160">
        <v>41</v>
      </c>
      <c r="Z356" s="112">
        <f t="shared" si="25"/>
        <v>32.800000000000004</v>
      </c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3"/>
    </row>
    <row r="357" spans="1:44" s="111" customFormat="1" x14ac:dyDescent="0.3">
      <c r="A357" s="165">
        <v>351</v>
      </c>
      <c r="B357" s="140">
        <v>671551</v>
      </c>
      <c r="C357" s="141" t="s">
        <v>455</v>
      </c>
      <c r="D357" s="167">
        <v>8</v>
      </c>
      <c r="E357" s="167">
        <v>9</v>
      </c>
      <c r="F357" s="167">
        <v>7</v>
      </c>
      <c r="G357" s="167">
        <v>8</v>
      </c>
      <c r="H357" s="167">
        <v>9</v>
      </c>
      <c r="I357" s="167">
        <f t="shared" si="60"/>
        <v>41</v>
      </c>
      <c r="J357" s="167">
        <f t="shared" si="61"/>
        <v>6.1499999999999995</v>
      </c>
      <c r="K357" s="174">
        <v>4</v>
      </c>
      <c r="L357" s="174">
        <v>3</v>
      </c>
      <c r="M357" s="174">
        <v>4</v>
      </c>
      <c r="N357" s="174">
        <v>3</v>
      </c>
      <c r="O357" s="174">
        <v>4.2</v>
      </c>
      <c r="P357" s="168">
        <f t="shared" si="62"/>
        <v>18.2</v>
      </c>
      <c r="Q357" s="168">
        <f t="shared" si="63"/>
        <v>0.91</v>
      </c>
      <c r="R357" s="108">
        <f t="shared" si="64"/>
        <v>1.4</v>
      </c>
      <c r="S357" s="108">
        <f t="shared" si="65"/>
        <v>1.5</v>
      </c>
      <c r="T357" s="108">
        <f t="shared" si="66"/>
        <v>1.25</v>
      </c>
      <c r="U357" s="108">
        <f t="shared" si="67"/>
        <v>1.35</v>
      </c>
      <c r="V357" s="108">
        <f t="shared" si="68"/>
        <v>1.5599999999999998</v>
      </c>
      <c r="W357" s="26">
        <f t="shared" si="59"/>
        <v>59.2</v>
      </c>
      <c r="X357" s="166">
        <f t="shared" si="69"/>
        <v>11.840000000000002</v>
      </c>
      <c r="Y357" s="160">
        <v>70</v>
      </c>
      <c r="Z357" s="112">
        <f t="shared" si="25"/>
        <v>56</v>
      </c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3"/>
    </row>
    <row r="358" spans="1:44" s="111" customFormat="1" x14ac:dyDescent="0.3">
      <c r="A358" s="165">
        <v>352</v>
      </c>
      <c r="B358" s="140">
        <v>671552</v>
      </c>
      <c r="C358" s="141" t="s">
        <v>456</v>
      </c>
      <c r="D358" s="167">
        <v>3</v>
      </c>
      <c r="E358" s="167">
        <v>2</v>
      </c>
      <c r="F358" s="167">
        <v>2</v>
      </c>
      <c r="G358" s="167">
        <v>2</v>
      </c>
      <c r="H358" s="167">
        <v>2</v>
      </c>
      <c r="I358" s="167">
        <f t="shared" si="60"/>
        <v>11</v>
      </c>
      <c r="J358" s="167">
        <f t="shared" si="61"/>
        <v>1.65</v>
      </c>
      <c r="K358" s="168">
        <v>2</v>
      </c>
      <c r="L358" s="168">
        <v>3</v>
      </c>
      <c r="M358" s="168">
        <v>4</v>
      </c>
      <c r="N358" s="168">
        <v>3</v>
      </c>
      <c r="O358" s="168">
        <v>2</v>
      </c>
      <c r="P358" s="168">
        <f t="shared" si="62"/>
        <v>14</v>
      </c>
      <c r="Q358" s="168">
        <f t="shared" si="63"/>
        <v>0.70000000000000007</v>
      </c>
      <c r="R358" s="108">
        <f t="shared" si="64"/>
        <v>0.54999999999999993</v>
      </c>
      <c r="S358" s="108">
        <f t="shared" si="65"/>
        <v>0.45</v>
      </c>
      <c r="T358" s="108">
        <f t="shared" si="66"/>
        <v>0.5</v>
      </c>
      <c r="U358" s="108">
        <f t="shared" si="67"/>
        <v>0.45</v>
      </c>
      <c r="V358" s="108">
        <f t="shared" si="68"/>
        <v>0.4</v>
      </c>
      <c r="W358" s="26">
        <f t="shared" si="59"/>
        <v>25</v>
      </c>
      <c r="X358" s="166">
        <f t="shared" si="69"/>
        <v>5</v>
      </c>
      <c r="Y358" s="160">
        <v>58</v>
      </c>
      <c r="Z358" s="112">
        <f t="shared" si="25"/>
        <v>46.400000000000006</v>
      </c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3"/>
    </row>
    <row r="359" spans="1:44" ht="21" thickBot="1" x14ac:dyDescent="0.35"/>
    <row r="360" spans="1:44" x14ac:dyDescent="0.3">
      <c r="A360" s="177" t="s">
        <v>16</v>
      </c>
      <c r="B360" s="178"/>
      <c r="C360" s="179"/>
      <c r="D360" s="6">
        <f t="shared" ref="D360:Z360" si="70">COUNT(D7:D358)</f>
        <v>335</v>
      </c>
      <c r="E360" s="6">
        <f t="shared" si="70"/>
        <v>335</v>
      </c>
      <c r="F360" s="6">
        <f t="shared" si="70"/>
        <v>335</v>
      </c>
      <c r="G360" s="6">
        <f t="shared" si="70"/>
        <v>335</v>
      </c>
      <c r="H360" s="6">
        <f t="shared" si="70"/>
        <v>335</v>
      </c>
      <c r="I360" s="6">
        <f t="shared" si="70"/>
        <v>339</v>
      </c>
      <c r="J360" s="6">
        <f t="shared" si="70"/>
        <v>339</v>
      </c>
      <c r="K360" s="6">
        <f t="shared" si="70"/>
        <v>332</v>
      </c>
      <c r="L360" s="6">
        <f t="shared" si="70"/>
        <v>332</v>
      </c>
      <c r="M360" s="6">
        <f t="shared" si="70"/>
        <v>332</v>
      </c>
      <c r="N360" s="6">
        <f t="shared" si="70"/>
        <v>332</v>
      </c>
      <c r="O360" s="6">
        <f t="shared" si="70"/>
        <v>332</v>
      </c>
      <c r="P360" s="6">
        <f t="shared" si="70"/>
        <v>334</v>
      </c>
      <c r="Q360" s="6">
        <f t="shared" si="70"/>
        <v>335</v>
      </c>
      <c r="R360" s="6">
        <f t="shared" si="70"/>
        <v>352</v>
      </c>
      <c r="S360" s="6">
        <f t="shared" si="70"/>
        <v>352</v>
      </c>
      <c r="T360" s="6">
        <f t="shared" si="70"/>
        <v>352</v>
      </c>
      <c r="U360" s="6">
        <f t="shared" si="70"/>
        <v>352</v>
      </c>
      <c r="V360" s="6">
        <f t="shared" si="70"/>
        <v>352</v>
      </c>
      <c r="W360" s="6">
        <f t="shared" si="70"/>
        <v>352</v>
      </c>
      <c r="X360" s="6">
        <f t="shared" si="70"/>
        <v>352</v>
      </c>
      <c r="Y360" s="6">
        <f t="shared" si="70"/>
        <v>342</v>
      </c>
      <c r="Z360" s="6">
        <f t="shared" si="70"/>
        <v>112</v>
      </c>
    </row>
    <row r="361" spans="1:44" ht="21" customHeight="1" x14ac:dyDescent="0.3">
      <c r="A361" s="180" t="s">
        <v>17</v>
      </c>
      <c r="B361" s="181"/>
      <c r="C361" s="182"/>
      <c r="D361" s="7">
        <v>20</v>
      </c>
      <c r="E361" s="8">
        <v>20</v>
      </c>
      <c r="F361" s="8">
        <v>20</v>
      </c>
      <c r="G361" s="8">
        <v>20</v>
      </c>
      <c r="H361" s="77">
        <v>20</v>
      </c>
      <c r="I361" s="9">
        <f>SUM(D361:H361)</f>
        <v>100</v>
      </c>
      <c r="J361" s="78">
        <f>I361*0.15</f>
        <v>15</v>
      </c>
      <c r="K361" s="75">
        <v>6</v>
      </c>
      <c r="L361" s="11">
        <v>6</v>
      </c>
      <c r="M361" s="11">
        <v>6</v>
      </c>
      <c r="N361" s="11">
        <v>6</v>
      </c>
      <c r="O361" s="76">
        <v>6</v>
      </c>
      <c r="P361" s="73">
        <f>SUM(K361:O361)</f>
        <v>30</v>
      </c>
      <c r="Q361" s="83">
        <f>P361*0.05</f>
        <v>1.5</v>
      </c>
      <c r="R361" s="84">
        <f>(D361*0.15+K361*0.05)</f>
        <v>3.3</v>
      </c>
      <c r="S361" s="13">
        <f>((E361*0.15+L361*0.05))</f>
        <v>3.3</v>
      </c>
      <c r="T361" s="13">
        <f t="shared" ref="T361:U361" si="71">((F361*0.15+M361*0.05))</f>
        <v>3.3</v>
      </c>
      <c r="U361" s="13">
        <f t="shared" si="71"/>
        <v>3.3</v>
      </c>
      <c r="V361" s="14">
        <f>((H361*0.15+O361*0.05))</f>
        <v>3.3</v>
      </c>
      <c r="W361" s="86">
        <v>130</v>
      </c>
      <c r="X361" s="85">
        <f>W361*0.2</f>
        <v>26</v>
      </c>
      <c r="Y361" s="12">
        <v>100</v>
      </c>
      <c r="Z361" s="73">
        <f>Y361*0.8</f>
        <v>80</v>
      </c>
    </row>
    <row r="362" spans="1:44" x14ac:dyDescent="0.3">
      <c r="A362" s="180" t="s">
        <v>78</v>
      </c>
      <c r="B362" s="181"/>
      <c r="C362" s="182"/>
      <c r="D362" s="7">
        <f>D361*0.4</f>
        <v>8</v>
      </c>
      <c r="E362" s="8">
        <f>E361*0.4</f>
        <v>8</v>
      </c>
      <c r="F362" s="8">
        <f t="shared" ref="F362:J362" si="72">F361*0.4</f>
        <v>8</v>
      </c>
      <c r="G362" s="8">
        <f t="shared" si="72"/>
        <v>8</v>
      </c>
      <c r="H362" s="77">
        <f t="shared" si="72"/>
        <v>8</v>
      </c>
      <c r="I362" s="9">
        <f t="shared" si="72"/>
        <v>40</v>
      </c>
      <c r="J362" s="78">
        <f t="shared" si="72"/>
        <v>6</v>
      </c>
      <c r="K362" s="75">
        <f>K361*0.4</f>
        <v>2.4000000000000004</v>
      </c>
      <c r="L362" s="11">
        <f>L361*0.4</f>
        <v>2.4000000000000004</v>
      </c>
      <c r="M362" s="11">
        <f t="shared" ref="M362:Z362" si="73">M361*0.4</f>
        <v>2.4000000000000004</v>
      </c>
      <c r="N362" s="11">
        <f t="shared" si="73"/>
        <v>2.4000000000000004</v>
      </c>
      <c r="O362" s="76">
        <f t="shared" si="73"/>
        <v>2.4000000000000004</v>
      </c>
      <c r="P362" s="73">
        <f t="shared" si="73"/>
        <v>12</v>
      </c>
      <c r="Q362" s="83">
        <f t="shared" si="73"/>
        <v>0.60000000000000009</v>
      </c>
      <c r="R362" s="84">
        <f t="shared" si="73"/>
        <v>1.32</v>
      </c>
      <c r="S362" s="13">
        <f t="shared" si="73"/>
        <v>1.32</v>
      </c>
      <c r="T362" s="13">
        <f t="shared" si="73"/>
        <v>1.32</v>
      </c>
      <c r="U362" s="13">
        <f t="shared" si="73"/>
        <v>1.32</v>
      </c>
      <c r="V362" s="14">
        <f t="shared" si="73"/>
        <v>1.32</v>
      </c>
      <c r="W362" s="86">
        <f t="shared" si="73"/>
        <v>52</v>
      </c>
      <c r="X362" s="85">
        <f t="shared" si="73"/>
        <v>10.4</v>
      </c>
      <c r="Y362" s="12">
        <f t="shared" si="73"/>
        <v>40</v>
      </c>
      <c r="Z362" s="73">
        <f t="shared" si="73"/>
        <v>32</v>
      </c>
    </row>
    <row r="363" spans="1:44" ht="21" customHeight="1" x14ac:dyDescent="0.3">
      <c r="A363" s="180" t="s">
        <v>18</v>
      </c>
      <c r="B363" s="181"/>
      <c r="C363" s="182"/>
      <c r="D363" s="7">
        <f>COUNTIF(D7:D358, "&gt;=8")</f>
        <v>109</v>
      </c>
      <c r="E363" s="7">
        <f t="shared" ref="E363:H363" si="74">COUNTIF(E7:E358, "&gt;=8")</f>
        <v>117</v>
      </c>
      <c r="F363" s="7">
        <f t="shared" si="74"/>
        <v>100</v>
      </c>
      <c r="G363" s="7">
        <f t="shared" si="74"/>
        <v>112</v>
      </c>
      <c r="H363" s="7">
        <f t="shared" si="74"/>
        <v>110</v>
      </c>
      <c r="I363" s="7">
        <f>COUNTIF(I7:I358, "&gt;=40")</f>
        <v>94</v>
      </c>
      <c r="J363" s="7">
        <f>COUNTIF(J7:J358, "&gt;=6")</f>
        <v>94</v>
      </c>
      <c r="K363" s="7">
        <f>COUNTIF(K7:K358, "&gt;=2.4")</f>
        <v>204</v>
      </c>
      <c r="L363" s="7">
        <f t="shared" ref="L363:O363" si="75">COUNTIF(L7:L358, "&gt;=2.4")</f>
        <v>234</v>
      </c>
      <c r="M363" s="7">
        <f t="shared" si="75"/>
        <v>232</v>
      </c>
      <c r="N363" s="7">
        <f t="shared" si="75"/>
        <v>215</v>
      </c>
      <c r="O363" s="7">
        <f t="shared" si="75"/>
        <v>206</v>
      </c>
      <c r="P363" s="7">
        <f>COUNTIF(P7:P358, "&gt;=12")</f>
        <v>259</v>
      </c>
      <c r="Q363" s="7">
        <f>COUNTIF(Q7:Q358, "&gt;=.6")</f>
        <v>260</v>
      </c>
      <c r="R363" s="7">
        <f>COUNTIF(R7:R358, "&gt;=1.32")</f>
        <v>103</v>
      </c>
      <c r="S363" s="7">
        <f t="shared" ref="S363:V363" si="76">COUNTIF(S7:S358, "&gt;=1.32")</f>
        <v>103</v>
      </c>
      <c r="T363" s="7">
        <f t="shared" si="76"/>
        <v>92</v>
      </c>
      <c r="U363" s="7">
        <f t="shared" si="76"/>
        <v>93</v>
      </c>
      <c r="V363" s="7">
        <f t="shared" si="76"/>
        <v>98</v>
      </c>
      <c r="W363" s="7">
        <f>COUNTIF(W7:W358, "&gt;=52")</f>
        <v>109</v>
      </c>
      <c r="X363" s="7">
        <f>COUNTIF(X7:X358, "&gt;=10.4")</f>
        <v>109</v>
      </c>
      <c r="Y363" s="7">
        <f>COUNTIF(Y7:Y358, "&gt;=40")</f>
        <v>218</v>
      </c>
      <c r="Z363" s="7">
        <f>COUNTIF(Z7:Z358, "&gt;=32")</f>
        <v>61</v>
      </c>
    </row>
    <row r="364" spans="1:44" x14ac:dyDescent="0.3">
      <c r="A364" s="180" t="s">
        <v>19</v>
      </c>
      <c r="B364" s="181"/>
      <c r="C364" s="182"/>
      <c r="D364" s="79" t="str">
        <f xml:space="preserve"> IF(((D363/COUNT(D7:D358))*100)&gt;=60,"3", IF(AND(((D363/COUNT(D7:D358))*100)&lt;60, ((D363/COUNT(D7:D358))*100)&gt;=50),"2", IF( AND(((D363/COUNT(D7:D358))*100)&lt;50, ((D363/COUNT(D7:D358))*100)&gt;=40),"1","0")))</f>
        <v>0</v>
      </c>
      <c r="E364" s="79" t="str">
        <f t="shared" ref="E364:Z364" si="77" xml:space="preserve"> IF(((E363/COUNT(E7:E358))*100)&gt;=60,"3", IF(AND(((E363/COUNT(E7:E358))*100)&lt;60, ((E363/COUNT(E7:E358))*100)&gt;=50),"2", IF( AND(((E363/COUNT(E7:E358))*100)&lt;50, ((E363/COUNT(E7:E358))*100)&gt;=40),"1","0")))</f>
        <v>0</v>
      </c>
      <c r="F364" s="79" t="str">
        <f t="shared" si="77"/>
        <v>0</v>
      </c>
      <c r="G364" s="79" t="str">
        <f t="shared" si="77"/>
        <v>0</v>
      </c>
      <c r="H364" s="79" t="str">
        <f t="shared" si="77"/>
        <v>0</v>
      </c>
      <c r="I364" s="79" t="str">
        <f t="shared" si="77"/>
        <v>0</v>
      </c>
      <c r="J364" s="79" t="str">
        <f t="shared" si="77"/>
        <v>0</v>
      </c>
      <c r="K364" s="79" t="str">
        <f t="shared" si="77"/>
        <v>3</v>
      </c>
      <c r="L364" s="79" t="str">
        <f t="shared" si="77"/>
        <v>3</v>
      </c>
      <c r="M364" s="79" t="str">
        <f t="shared" si="77"/>
        <v>3</v>
      </c>
      <c r="N364" s="79" t="str">
        <f t="shared" si="77"/>
        <v>3</v>
      </c>
      <c r="O364" s="79" t="str">
        <f t="shared" si="77"/>
        <v>3</v>
      </c>
      <c r="P364" s="79" t="str">
        <f t="shared" si="77"/>
        <v>3</v>
      </c>
      <c r="Q364" s="79" t="str">
        <f t="shared" si="77"/>
        <v>3</v>
      </c>
      <c r="R364" s="79" t="str">
        <f t="shared" si="77"/>
        <v>0</v>
      </c>
      <c r="S364" s="79" t="str">
        <f t="shared" si="77"/>
        <v>0</v>
      </c>
      <c r="T364" s="79" t="str">
        <f t="shared" si="77"/>
        <v>0</v>
      </c>
      <c r="U364" s="79" t="str">
        <f t="shared" si="77"/>
        <v>0</v>
      </c>
      <c r="V364" s="79" t="str">
        <f t="shared" si="77"/>
        <v>0</v>
      </c>
      <c r="W364" s="79" t="str">
        <f t="shared" si="77"/>
        <v>0</v>
      </c>
      <c r="X364" s="79" t="str">
        <f t="shared" si="77"/>
        <v>0</v>
      </c>
      <c r="Y364" s="79" t="str">
        <f t="shared" si="77"/>
        <v>3</v>
      </c>
      <c r="Z364" s="79" t="str">
        <f t="shared" si="77"/>
        <v>2</v>
      </c>
    </row>
    <row r="365" spans="1:44" ht="21" thickBot="1" x14ac:dyDescent="0.35">
      <c r="A365" s="225" t="s">
        <v>20</v>
      </c>
      <c r="B365" s="226"/>
      <c r="C365" s="227"/>
      <c r="D365" s="10">
        <f>((D363/COUNT(D7:D358))*D364)</f>
        <v>0</v>
      </c>
      <c r="E365" s="10">
        <f t="shared" ref="E365:Z365" si="78">((E363/COUNT(E7:E358))*E364)</f>
        <v>0</v>
      </c>
      <c r="F365" s="10">
        <f t="shared" si="78"/>
        <v>0</v>
      </c>
      <c r="G365" s="10">
        <f t="shared" si="78"/>
        <v>0</v>
      </c>
      <c r="H365" s="10">
        <f t="shared" si="78"/>
        <v>0</v>
      </c>
      <c r="I365" s="10">
        <f t="shared" si="78"/>
        <v>0</v>
      </c>
      <c r="J365" s="10">
        <f t="shared" si="78"/>
        <v>0</v>
      </c>
      <c r="K365" s="10">
        <f t="shared" si="78"/>
        <v>1.8433734939759034</v>
      </c>
      <c r="L365" s="10">
        <f t="shared" si="78"/>
        <v>2.1144578313253013</v>
      </c>
      <c r="M365" s="10">
        <f t="shared" si="78"/>
        <v>2.096385542168675</v>
      </c>
      <c r="N365" s="10">
        <f t="shared" si="78"/>
        <v>1.9427710843373491</v>
      </c>
      <c r="O365" s="10">
        <f t="shared" si="78"/>
        <v>1.8614457831325302</v>
      </c>
      <c r="P365" s="10">
        <f t="shared" si="78"/>
        <v>2.3263473053892216</v>
      </c>
      <c r="Q365" s="10">
        <f t="shared" si="78"/>
        <v>2.3283582089552239</v>
      </c>
      <c r="R365" s="10">
        <f t="shared" si="78"/>
        <v>0</v>
      </c>
      <c r="S365" s="10">
        <f t="shared" si="78"/>
        <v>0</v>
      </c>
      <c r="T365" s="10">
        <f t="shared" si="78"/>
        <v>0</v>
      </c>
      <c r="U365" s="10">
        <f t="shared" si="78"/>
        <v>0</v>
      </c>
      <c r="V365" s="10">
        <f t="shared" si="78"/>
        <v>0</v>
      </c>
      <c r="W365" s="10">
        <f t="shared" si="78"/>
        <v>0</v>
      </c>
      <c r="X365" s="10">
        <f t="shared" si="78"/>
        <v>0</v>
      </c>
      <c r="Y365" s="10">
        <f t="shared" si="78"/>
        <v>1.9122807017543861</v>
      </c>
      <c r="Z365" s="10">
        <f t="shared" si="78"/>
        <v>1.0892857142857142</v>
      </c>
    </row>
    <row r="366" spans="1:44" ht="21" thickBot="1" x14ac:dyDescent="0.35">
      <c r="A366" s="2"/>
      <c r="B366" s="2"/>
      <c r="C366" s="2"/>
      <c r="D366" s="2"/>
    </row>
    <row r="367" spans="1:44" x14ac:dyDescent="0.3">
      <c r="A367" s="228" t="s">
        <v>21</v>
      </c>
      <c r="B367" s="229"/>
      <c r="C367" s="230"/>
      <c r="D367" s="2"/>
      <c r="E367" s="207" t="s">
        <v>22</v>
      </c>
      <c r="F367" s="208"/>
      <c r="G367" s="208"/>
      <c r="H367" s="208"/>
      <c r="I367" s="208"/>
      <c r="J367" s="208"/>
      <c r="K367" s="208"/>
      <c r="L367" s="208"/>
      <c r="M367" s="208"/>
      <c r="N367" s="209"/>
      <c r="O367" s="74" t="s">
        <v>12</v>
      </c>
      <c r="P367" s="17" t="s">
        <v>3</v>
      </c>
      <c r="Q367" s="17" t="s">
        <v>4</v>
      </c>
      <c r="R367" s="17" t="s">
        <v>5</v>
      </c>
      <c r="S367" s="18" t="s">
        <v>6</v>
      </c>
    </row>
    <row r="368" spans="1:44" ht="21" thickBot="1" x14ac:dyDescent="0.35">
      <c r="A368" s="19" t="s">
        <v>79</v>
      </c>
      <c r="B368" s="3"/>
      <c r="C368" s="20"/>
      <c r="D368" s="2"/>
      <c r="E368" s="210"/>
      <c r="F368" s="211"/>
      <c r="G368" s="211"/>
      <c r="H368" s="211"/>
      <c r="I368" s="211"/>
      <c r="J368" s="211"/>
      <c r="K368" s="211"/>
      <c r="L368" s="211"/>
      <c r="M368" s="211"/>
      <c r="N368" s="212"/>
      <c r="O368" s="4">
        <f>(R365*0.2+Z365*0.8)</f>
        <v>0.87142857142857144</v>
      </c>
      <c r="P368" s="4">
        <f>(S365*0.2+Z365*0.8)</f>
        <v>0.87142857142857144</v>
      </c>
      <c r="Q368" s="4">
        <f>(T365*0.2+Z365*0.8)</f>
        <v>0.87142857142857144</v>
      </c>
      <c r="R368" s="4">
        <f>(U365*0.2+Z365*0.8)</f>
        <v>0.87142857142857144</v>
      </c>
      <c r="S368" s="5">
        <f>(V365*0.2+Z365*0.8)</f>
        <v>0.87142857142857144</v>
      </c>
    </row>
    <row r="369" spans="1:4" x14ac:dyDescent="0.3">
      <c r="A369" s="19" t="s">
        <v>80</v>
      </c>
      <c r="B369" s="3"/>
      <c r="C369" s="20"/>
      <c r="D369" s="2"/>
    </row>
    <row r="370" spans="1:4" ht="21" thickBot="1" x14ac:dyDescent="0.35">
      <c r="A370" s="21" t="s">
        <v>81</v>
      </c>
      <c r="B370" s="22"/>
      <c r="C370" s="23"/>
      <c r="D370" s="2"/>
    </row>
  </sheetData>
  <mergeCells count="22">
    <mergeCell ref="A362:C362"/>
    <mergeCell ref="A363:C363"/>
    <mergeCell ref="A364:C364"/>
    <mergeCell ref="A365:C365"/>
    <mergeCell ref="A367:C367"/>
    <mergeCell ref="E367:N368"/>
    <mergeCell ref="Y4:Y6"/>
    <mergeCell ref="Z4:Z6"/>
    <mergeCell ref="D5:J5"/>
    <mergeCell ref="K5:Q5"/>
    <mergeCell ref="A360:C360"/>
    <mergeCell ref="A361:C36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371"/>
  <sheetViews>
    <sheetView topLeftCell="H1" zoomScale="80" zoomScaleNormal="80" workbookViewId="0">
      <selection activeCell="R8" sqref="R8"/>
    </sheetView>
  </sheetViews>
  <sheetFormatPr defaultColWidth="8.85546875" defaultRowHeight="20.25" x14ac:dyDescent="0.3"/>
  <cols>
    <col min="1" max="1" width="8.5703125" style="1" bestFit="1" customWidth="1"/>
    <col min="2" max="2" width="11.42578125" style="1" customWidth="1"/>
    <col min="3" max="3" width="34.42578125" style="1" bestFit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14"/>
    <col min="44" max="44" width="8.85546875" style="113"/>
    <col min="45" max="265" width="8.85546875" style="111"/>
    <col min="266" max="16384" width="8.85546875" style="1"/>
  </cols>
  <sheetData>
    <row r="1" spans="1:44" x14ac:dyDescent="0.3">
      <c r="A1" s="183" t="s">
        <v>102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44" ht="21" thickBot="1" x14ac:dyDescent="0.35">
      <c r="A2" s="183" t="s">
        <v>103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44" ht="21" thickBot="1" x14ac:dyDescent="0.35">
      <c r="A3" s="184" t="s">
        <v>84</v>
      </c>
      <c r="B3" s="185"/>
      <c r="C3" s="120" t="s">
        <v>109</v>
      </c>
      <c r="D3" s="88" t="s">
        <v>99</v>
      </c>
      <c r="E3" s="87"/>
      <c r="F3" s="186" t="s">
        <v>463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44" ht="21" customHeight="1" thickBot="1" x14ac:dyDescent="0.35">
      <c r="A4" s="187" t="s">
        <v>0</v>
      </c>
      <c r="B4" s="189" t="s">
        <v>1</v>
      </c>
      <c r="C4" s="192" t="s">
        <v>2</v>
      </c>
      <c r="D4" s="195" t="s">
        <v>100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  <c r="R4" s="198" t="s">
        <v>101</v>
      </c>
      <c r="S4" s="199"/>
      <c r="T4" s="199"/>
      <c r="U4" s="199"/>
      <c r="V4" s="200"/>
      <c r="W4" s="15" t="s">
        <v>15</v>
      </c>
      <c r="X4" s="204" t="s">
        <v>14</v>
      </c>
      <c r="Y4" s="213" t="s">
        <v>82</v>
      </c>
      <c r="Z4" s="216" t="s">
        <v>83</v>
      </c>
    </row>
    <row r="5" spans="1:44" x14ac:dyDescent="0.3">
      <c r="A5" s="188"/>
      <c r="B5" s="190"/>
      <c r="C5" s="193"/>
      <c r="D5" s="219" t="s">
        <v>11</v>
      </c>
      <c r="E5" s="220"/>
      <c r="F5" s="220"/>
      <c r="G5" s="220"/>
      <c r="H5" s="220"/>
      <c r="I5" s="220"/>
      <c r="J5" s="221"/>
      <c r="K5" s="222" t="s">
        <v>88</v>
      </c>
      <c r="L5" s="223"/>
      <c r="M5" s="223"/>
      <c r="N5" s="223"/>
      <c r="O5" s="223"/>
      <c r="P5" s="223"/>
      <c r="Q5" s="224"/>
      <c r="R5" s="201"/>
      <c r="S5" s="202"/>
      <c r="T5" s="202"/>
      <c r="U5" s="202"/>
      <c r="V5" s="203"/>
      <c r="W5" s="16" t="s">
        <v>13</v>
      </c>
      <c r="X5" s="205"/>
      <c r="Y5" s="214"/>
      <c r="Z5" s="217"/>
    </row>
    <row r="6" spans="1:44" ht="21" thickBot="1" x14ac:dyDescent="0.35">
      <c r="A6" s="188"/>
      <c r="B6" s="191"/>
      <c r="C6" s="194"/>
      <c r="D6" s="97" t="s">
        <v>9</v>
      </c>
      <c r="E6" s="98" t="s">
        <v>85</v>
      </c>
      <c r="F6" s="98" t="s">
        <v>8</v>
      </c>
      <c r="G6" s="98" t="s">
        <v>86</v>
      </c>
      <c r="H6" s="98" t="s">
        <v>87</v>
      </c>
      <c r="I6" s="99" t="s">
        <v>10</v>
      </c>
      <c r="J6" s="100" t="s">
        <v>96</v>
      </c>
      <c r="K6" s="101" t="s">
        <v>89</v>
      </c>
      <c r="L6" s="102" t="s">
        <v>90</v>
      </c>
      <c r="M6" s="102" t="s">
        <v>91</v>
      </c>
      <c r="N6" s="102" t="s">
        <v>92</v>
      </c>
      <c r="O6" s="102" t="s">
        <v>93</v>
      </c>
      <c r="P6" s="102" t="s">
        <v>94</v>
      </c>
      <c r="Q6" s="103" t="s">
        <v>97</v>
      </c>
      <c r="R6" s="119" t="s">
        <v>12</v>
      </c>
      <c r="S6" s="82" t="s">
        <v>3</v>
      </c>
      <c r="T6" s="82" t="s">
        <v>4</v>
      </c>
      <c r="U6" s="82" t="s">
        <v>5</v>
      </c>
      <c r="V6" s="80" t="s">
        <v>6</v>
      </c>
      <c r="W6" s="104" t="s">
        <v>95</v>
      </c>
      <c r="X6" s="206"/>
      <c r="Y6" s="215"/>
      <c r="Z6" s="218"/>
    </row>
    <row r="7" spans="1:44" s="111" customFormat="1" x14ac:dyDescent="0.3">
      <c r="A7" s="105">
        <v>1</v>
      </c>
      <c r="B7" s="121">
        <v>671201</v>
      </c>
      <c r="C7" s="122" t="s">
        <v>110</v>
      </c>
      <c r="D7" s="116">
        <v>10</v>
      </c>
      <c r="E7" s="116">
        <v>11</v>
      </c>
      <c r="F7" s="116">
        <v>9</v>
      </c>
      <c r="G7" s="116">
        <v>9.5</v>
      </c>
      <c r="H7" s="116">
        <v>8</v>
      </c>
      <c r="I7" s="106">
        <f>SUM(D7:H7)</f>
        <v>47.5</v>
      </c>
      <c r="J7" s="106">
        <f>I7*0.15</f>
        <v>7.125</v>
      </c>
      <c r="K7" s="174">
        <v>3</v>
      </c>
      <c r="L7" s="174">
        <v>2</v>
      </c>
      <c r="M7" s="174">
        <v>4</v>
      </c>
      <c r="N7" s="174">
        <v>1.5</v>
      </c>
      <c r="O7" s="174">
        <v>2</v>
      </c>
      <c r="P7" s="107">
        <f>SUM(J7:O7)</f>
        <v>19.625</v>
      </c>
      <c r="Q7" s="107">
        <f>P7*0.05</f>
        <v>0.98125000000000007</v>
      </c>
      <c r="R7" s="108">
        <f>D7*0.15+K7*0.05</f>
        <v>1.65</v>
      </c>
      <c r="S7" s="108">
        <f t="shared" ref="S7:V7" si="0">E7*0.15+L7*0.05</f>
        <v>1.75</v>
      </c>
      <c r="T7" s="108">
        <f t="shared" si="0"/>
        <v>1.5499999999999998</v>
      </c>
      <c r="U7" s="108">
        <f t="shared" si="0"/>
        <v>1.5</v>
      </c>
      <c r="V7" s="108">
        <f t="shared" si="0"/>
        <v>1.3</v>
      </c>
      <c r="W7" s="26">
        <f>I7+P7</f>
        <v>67.125</v>
      </c>
      <c r="X7" s="109">
        <f>W7*0.2</f>
        <v>13.425000000000001</v>
      </c>
      <c r="Y7" s="127">
        <v>23</v>
      </c>
      <c r="Z7" s="112">
        <f>Y7*0.8</f>
        <v>18.400000000000002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3"/>
    </row>
    <row r="8" spans="1:44" s="111" customFormat="1" x14ac:dyDescent="0.3">
      <c r="A8" s="105">
        <v>2</v>
      </c>
      <c r="B8" s="121">
        <v>671202</v>
      </c>
      <c r="C8" s="122" t="s">
        <v>111</v>
      </c>
      <c r="D8" s="116">
        <v>12</v>
      </c>
      <c r="E8" s="116">
        <v>10</v>
      </c>
      <c r="F8" s="116">
        <v>10.5</v>
      </c>
      <c r="G8" s="116">
        <v>9</v>
      </c>
      <c r="H8" s="116">
        <v>7</v>
      </c>
      <c r="I8" s="171">
        <f t="shared" ref="I8:I71" si="1">SUM(D8:H8)</f>
        <v>48.5</v>
      </c>
      <c r="J8" s="171">
        <f t="shared" ref="J8:J71" si="2">I8*0.15</f>
        <v>7.2749999999999995</v>
      </c>
      <c r="K8" s="174">
        <v>4</v>
      </c>
      <c r="L8" s="174">
        <v>3</v>
      </c>
      <c r="M8" s="174">
        <v>2</v>
      </c>
      <c r="N8" s="174">
        <v>3</v>
      </c>
      <c r="O8" s="174">
        <v>1</v>
      </c>
      <c r="P8" s="174">
        <f t="shared" ref="P8:P71" si="3">SUM(J8:O8)</f>
        <v>20.274999999999999</v>
      </c>
      <c r="Q8" s="174">
        <f t="shared" ref="Q8:Q71" si="4">P8*0.05</f>
        <v>1.0137499999999999</v>
      </c>
      <c r="R8" s="108">
        <f t="shared" ref="R8:R71" si="5">D8*0.15+K8*0.05</f>
        <v>1.9999999999999998</v>
      </c>
      <c r="S8" s="108">
        <f t="shared" ref="S8:S71" si="6">E8*0.15+L8*0.05</f>
        <v>1.65</v>
      </c>
      <c r="T8" s="108">
        <f t="shared" ref="T8:T71" si="7">F8*0.15+M8*0.05</f>
        <v>1.675</v>
      </c>
      <c r="U8" s="108">
        <f t="shared" ref="U8:U71" si="8">G8*0.15+N8*0.05</f>
        <v>1.5</v>
      </c>
      <c r="V8" s="108">
        <f t="shared" ref="V8:V71" si="9">H8*0.15+O8*0.05</f>
        <v>1.1000000000000001</v>
      </c>
      <c r="W8" s="26">
        <f t="shared" ref="W8:W71" si="10">I8+P8</f>
        <v>68.775000000000006</v>
      </c>
      <c r="X8" s="175">
        <f t="shared" ref="X8:X71" si="11">W8*0.2</f>
        <v>13.755000000000003</v>
      </c>
      <c r="Y8" s="128">
        <v>42</v>
      </c>
      <c r="Z8" s="112">
        <f t="shared" ref="Z8:Z71" si="12">Y8*0.8</f>
        <v>33.6</v>
      </c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3"/>
    </row>
    <row r="9" spans="1:44" s="111" customFormat="1" x14ac:dyDescent="0.3">
      <c r="A9" s="170">
        <v>3</v>
      </c>
      <c r="B9" s="121">
        <v>671203</v>
      </c>
      <c r="C9" s="122" t="s">
        <v>112</v>
      </c>
      <c r="D9" s="116">
        <v>9</v>
      </c>
      <c r="E9" s="116">
        <v>8.5</v>
      </c>
      <c r="F9" s="116">
        <v>8</v>
      </c>
      <c r="G9" s="116">
        <v>5.5</v>
      </c>
      <c r="H9" s="116">
        <v>6.5</v>
      </c>
      <c r="I9" s="171">
        <f t="shared" si="1"/>
        <v>37.5</v>
      </c>
      <c r="J9" s="171">
        <f t="shared" si="2"/>
        <v>5.625</v>
      </c>
      <c r="K9" s="174">
        <v>3</v>
      </c>
      <c r="L9" s="174">
        <v>1</v>
      </c>
      <c r="M9" s="174">
        <v>1</v>
      </c>
      <c r="N9" s="174">
        <v>2</v>
      </c>
      <c r="O9" s="174">
        <v>3</v>
      </c>
      <c r="P9" s="174">
        <f t="shared" si="3"/>
        <v>15.625</v>
      </c>
      <c r="Q9" s="174">
        <f t="shared" si="4"/>
        <v>0.78125</v>
      </c>
      <c r="R9" s="108">
        <f t="shared" si="5"/>
        <v>1.5</v>
      </c>
      <c r="S9" s="108">
        <f t="shared" si="6"/>
        <v>1.325</v>
      </c>
      <c r="T9" s="108">
        <f t="shared" si="7"/>
        <v>1.25</v>
      </c>
      <c r="U9" s="108">
        <f t="shared" si="8"/>
        <v>0.92499999999999993</v>
      </c>
      <c r="V9" s="108">
        <f t="shared" si="9"/>
        <v>1.125</v>
      </c>
      <c r="W9" s="26">
        <f t="shared" si="10"/>
        <v>53.125</v>
      </c>
      <c r="X9" s="175">
        <f t="shared" si="11"/>
        <v>10.625</v>
      </c>
      <c r="Y9" s="128">
        <v>26</v>
      </c>
      <c r="Z9" s="112">
        <f t="shared" si="12"/>
        <v>20.8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3"/>
    </row>
    <row r="10" spans="1:44" s="111" customFormat="1" x14ac:dyDescent="0.3">
      <c r="A10" s="170">
        <v>4</v>
      </c>
      <c r="B10" s="121">
        <v>671204</v>
      </c>
      <c r="C10" s="122" t="s">
        <v>113</v>
      </c>
      <c r="D10" s="116">
        <v>7.5</v>
      </c>
      <c r="E10" s="116">
        <v>5.5</v>
      </c>
      <c r="F10" s="116">
        <v>10</v>
      </c>
      <c r="G10" s="116">
        <v>12</v>
      </c>
      <c r="H10" s="116">
        <v>10</v>
      </c>
      <c r="I10" s="171">
        <f t="shared" si="1"/>
        <v>45</v>
      </c>
      <c r="J10" s="171">
        <f t="shared" si="2"/>
        <v>6.75</v>
      </c>
      <c r="K10" s="174">
        <v>1</v>
      </c>
      <c r="L10" s="174">
        <v>1.5</v>
      </c>
      <c r="M10" s="174">
        <v>1</v>
      </c>
      <c r="N10" s="174">
        <v>1</v>
      </c>
      <c r="O10" s="174">
        <v>3</v>
      </c>
      <c r="P10" s="174">
        <f t="shared" si="3"/>
        <v>14.25</v>
      </c>
      <c r="Q10" s="174">
        <f t="shared" si="4"/>
        <v>0.71250000000000002</v>
      </c>
      <c r="R10" s="108">
        <f t="shared" si="5"/>
        <v>1.175</v>
      </c>
      <c r="S10" s="108">
        <f t="shared" si="6"/>
        <v>0.89999999999999991</v>
      </c>
      <c r="T10" s="108">
        <f t="shared" si="7"/>
        <v>1.55</v>
      </c>
      <c r="U10" s="108">
        <f t="shared" si="8"/>
        <v>1.8499999999999999</v>
      </c>
      <c r="V10" s="108">
        <f t="shared" si="9"/>
        <v>1.65</v>
      </c>
      <c r="W10" s="26">
        <f t="shared" si="10"/>
        <v>59.25</v>
      </c>
      <c r="X10" s="175">
        <f t="shared" si="11"/>
        <v>11.850000000000001</v>
      </c>
      <c r="Y10" s="128">
        <v>5</v>
      </c>
      <c r="Z10" s="112">
        <f t="shared" si="12"/>
        <v>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3"/>
    </row>
    <row r="11" spans="1:44" s="111" customFormat="1" x14ac:dyDescent="0.3">
      <c r="A11" s="170">
        <v>5</v>
      </c>
      <c r="B11" s="121">
        <v>671205</v>
      </c>
      <c r="C11" s="122" t="s">
        <v>114</v>
      </c>
      <c r="D11" s="116">
        <v>6.5</v>
      </c>
      <c r="E11" s="116">
        <v>9</v>
      </c>
      <c r="F11" s="116">
        <v>5</v>
      </c>
      <c r="G11" s="116">
        <v>4</v>
      </c>
      <c r="H11" s="116">
        <v>5.5</v>
      </c>
      <c r="I11" s="171">
        <f t="shared" si="1"/>
        <v>30</v>
      </c>
      <c r="J11" s="171">
        <f t="shared" si="2"/>
        <v>4.5</v>
      </c>
      <c r="K11" s="174">
        <v>3</v>
      </c>
      <c r="L11" s="174">
        <v>2</v>
      </c>
      <c r="M11" s="174">
        <v>3</v>
      </c>
      <c r="N11" s="174">
        <v>1.5</v>
      </c>
      <c r="O11" s="174">
        <v>3</v>
      </c>
      <c r="P11" s="174">
        <f t="shared" si="3"/>
        <v>17</v>
      </c>
      <c r="Q11" s="174">
        <f t="shared" si="4"/>
        <v>0.85000000000000009</v>
      </c>
      <c r="R11" s="108">
        <f t="shared" si="5"/>
        <v>1.125</v>
      </c>
      <c r="S11" s="108">
        <f t="shared" si="6"/>
        <v>1.45</v>
      </c>
      <c r="T11" s="108">
        <f t="shared" si="7"/>
        <v>0.9</v>
      </c>
      <c r="U11" s="108">
        <f t="shared" si="8"/>
        <v>0.67500000000000004</v>
      </c>
      <c r="V11" s="108">
        <f t="shared" si="9"/>
        <v>0.97499999999999998</v>
      </c>
      <c r="W11" s="26">
        <f t="shared" si="10"/>
        <v>47</v>
      </c>
      <c r="X11" s="175">
        <f t="shared" si="11"/>
        <v>9.4</v>
      </c>
      <c r="Y11" s="128">
        <v>27</v>
      </c>
      <c r="Z11" s="112">
        <f t="shared" si="12"/>
        <v>21.6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3"/>
    </row>
    <row r="12" spans="1:44" s="111" customFormat="1" x14ac:dyDescent="0.3">
      <c r="A12" s="170">
        <v>6</v>
      </c>
      <c r="B12" s="121">
        <v>671206</v>
      </c>
      <c r="C12" s="122" t="s">
        <v>115</v>
      </c>
      <c r="D12" s="116">
        <v>10</v>
      </c>
      <c r="E12" s="116">
        <v>9.5</v>
      </c>
      <c r="F12" s="116">
        <v>10</v>
      </c>
      <c r="G12" s="116">
        <v>12</v>
      </c>
      <c r="H12" s="116">
        <v>8.5</v>
      </c>
      <c r="I12" s="171">
        <f t="shared" si="1"/>
        <v>50</v>
      </c>
      <c r="J12" s="171">
        <f t="shared" si="2"/>
        <v>7.5</v>
      </c>
      <c r="K12" s="174">
        <v>4</v>
      </c>
      <c r="L12" s="174">
        <v>3</v>
      </c>
      <c r="M12" s="174">
        <v>3.5</v>
      </c>
      <c r="N12" s="174">
        <v>2.5</v>
      </c>
      <c r="O12" s="174">
        <v>2</v>
      </c>
      <c r="P12" s="174">
        <f t="shared" si="3"/>
        <v>22.5</v>
      </c>
      <c r="Q12" s="174">
        <f t="shared" si="4"/>
        <v>1.125</v>
      </c>
      <c r="R12" s="108">
        <f t="shared" si="5"/>
        <v>1.7</v>
      </c>
      <c r="S12" s="108">
        <f t="shared" si="6"/>
        <v>1.5750000000000002</v>
      </c>
      <c r="T12" s="108">
        <f t="shared" si="7"/>
        <v>1.675</v>
      </c>
      <c r="U12" s="108">
        <f t="shared" si="8"/>
        <v>1.9249999999999998</v>
      </c>
      <c r="V12" s="108">
        <f t="shared" si="9"/>
        <v>1.375</v>
      </c>
      <c r="W12" s="26">
        <f t="shared" si="10"/>
        <v>72.5</v>
      </c>
      <c r="X12" s="175">
        <f t="shared" si="11"/>
        <v>14.5</v>
      </c>
      <c r="Y12" s="128">
        <v>33</v>
      </c>
      <c r="Z12" s="112">
        <f t="shared" si="12"/>
        <v>26.400000000000002</v>
      </c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3"/>
    </row>
    <row r="13" spans="1:44" s="111" customFormat="1" x14ac:dyDescent="0.3">
      <c r="A13" s="170">
        <v>7</v>
      </c>
      <c r="B13" s="121">
        <v>671207</v>
      </c>
      <c r="C13" s="122" t="s">
        <v>116</v>
      </c>
      <c r="D13" s="116">
        <v>5.5</v>
      </c>
      <c r="E13" s="116">
        <v>4</v>
      </c>
      <c r="F13" s="116">
        <v>6</v>
      </c>
      <c r="G13" s="116">
        <v>5.5</v>
      </c>
      <c r="H13" s="116">
        <v>7</v>
      </c>
      <c r="I13" s="171">
        <f t="shared" si="1"/>
        <v>28</v>
      </c>
      <c r="J13" s="171">
        <f t="shared" si="2"/>
        <v>4.2</v>
      </c>
      <c r="K13" s="174">
        <v>2.5</v>
      </c>
      <c r="L13" s="174">
        <v>3</v>
      </c>
      <c r="M13" s="174">
        <v>4</v>
      </c>
      <c r="N13" s="174">
        <v>3</v>
      </c>
      <c r="O13" s="174">
        <v>4</v>
      </c>
      <c r="P13" s="174">
        <f t="shared" si="3"/>
        <v>20.7</v>
      </c>
      <c r="Q13" s="174">
        <f t="shared" si="4"/>
        <v>1.0349999999999999</v>
      </c>
      <c r="R13" s="108">
        <f t="shared" si="5"/>
        <v>0.95</v>
      </c>
      <c r="S13" s="108">
        <f t="shared" si="6"/>
        <v>0.75</v>
      </c>
      <c r="T13" s="108">
        <f t="shared" si="7"/>
        <v>1.0999999999999999</v>
      </c>
      <c r="U13" s="108">
        <f t="shared" si="8"/>
        <v>0.97499999999999998</v>
      </c>
      <c r="V13" s="108">
        <f t="shared" si="9"/>
        <v>1.25</v>
      </c>
      <c r="W13" s="26">
        <f t="shared" si="10"/>
        <v>48.7</v>
      </c>
      <c r="X13" s="175">
        <f t="shared" si="11"/>
        <v>9.740000000000002</v>
      </c>
      <c r="Y13" s="128">
        <v>17</v>
      </c>
      <c r="Z13" s="112">
        <f t="shared" si="12"/>
        <v>13.600000000000001</v>
      </c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3"/>
    </row>
    <row r="14" spans="1:44" s="111" customFormat="1" x14ac:dyDescent="0.3">
      <c r="A14" s="170">
        <v>8</v>
      </c>
      <c r="B14" s="121">
        <v>671208</v>
      </c>
      <c r="C14" s="122" t="s">
        <v>117</v>
      </c>
      <c r="D14" s="116">
        <v>6.5</v>
      </c>
      <c r="E14" s="116">
        <v>4.5</v>
      </c>
      <c r="F14" s="116">
        <v>5</v>
      </c>
      <c r="G14" s="116">
        <v>6</v>
      </c>
      <c r="H14" s="116">
        <v>4</v>
      </c>
      <c r="I14" s="171">
        <f t="shared" si="1"/>
        <v>26</v>
      </c>
      <c r="J14" s="171">
        <f t="shared" si="2"/>
        <v>3.9</v>
      </c>
      <c r="K14" s="174">
        <v>2</v>
      </c>
      <c r="L14" s="174">
        <v>3</v>
      </c>
      <c r="M14" s="174">
        <v>2</v>
      </c>
      <c r="N14" s="174">
        <v>1</v>
      </c>
      <c r="O14" s="174">
        <v>3</v>
      </c>
      <c r="P14" s="174">
        <f t="shared" si="3"/>
        <v>14.9</v>
      </c>
      <c r="Q14" s="174">
        <f t="shared" si="4"/>
        <v>0.74500000000000011</v>
      </c>
      <c r="R14" s="108">
        <f t="shared" si="5"/>
        <v>1.075</v>
      </c>
      <c r="S14" s="108">
        <f t="shared" si="6"/>
        <v>0.82499999999999996</v>
      </c>
      <c r="T14" s="108">
        <f t="shared" si="7"/>
        <v>0.85</v>
      </c>
      <c r="U14" s="108">
        <f t="shared" si="8"/>
        <v>0.95</v>
      </c>
      <c r="V14" s="108">
        <f t="shared" si="9"/>
        <v>0.75</v>
      </c>
      <c r="W14" s="26">
        <f t="shared" si="10"/>
        <v>40.9</v>
      </c>
      <c r="X14" s="175">
        <f t="shared" si="11"/>
        <v>8.18</v>
      </c>
      <c r="Y14" s="128">
        <v>21</v>
      </c>
      <c r="Z14" s="112">
        <f t="shared" si="12"/>
        <v>16.8</v>
      </c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3"/>
    </row>
    <row r="15" spans="1:44" s="111" customFormat="1" x14ac:dyDescent="0.3">
      <c r="A15" s="170">
        <v>9</v>
      </c>
      <c r="B15" s="121">
        <v>671209</v>
      </c>
      <c r="C15" s="122" t="s">
        <v>118</v>
      </c>
      <c r="D15" s="116">
        <v>10</v>
      </c>
      <c r="E15" s="116">
        <v>5.5</v>
      </c>
      <c r="F15" s="116">
        <v>4.0999999999999996</v>
      </c>
      <c r="G15" s="116">
        <v>5</v>
      </c>
      <c r="H15" s="116">
        <v>6</v>
      </c>
      <c r="I15" s="171">
        <f t="shared" si="1"/>
        <v>30.6</v>
      </c>
      <c r="J15" s="171">
        <f t="shared" si="2"/>
        <v>4.59</v>
      </c>
      <c r="K15" s="174">
        <v>2</v>
      </c>
      <c r="L15" s="174">
        <v>1.5</v>
      </c>
      <c r="M15" s="174">
        <v>3</v>
      </c>
      <c r="N15" s="174">
        <v>2</v>
      </c>
      <c r="O15" s="174">
        <v>1</v>
      </c>
      <c r="P15" s="174">
        <f t="shared" si="3"/>
        <v>14.09</v>
      </c>
      <c r="Q15" s="174">
        <f t="shared" si="4"/>
        <v>0.70450000000000002</v>
      </c>
      <c r="R15" s="108">
        <f t="shared" si="5"/>
        <v>1.6</v>
      </c>
      <c r="S15" s="108">
        <f t="shared" si="6"/>
        <v>0.89999999999999991</v>
      </c>
      <c r="T15" s="108">
        <f t="shared" si="7"/>
        <v>0.7649999999999999</v>
      </c>
      <c r="U15" s="108">
        <f t="shared" si="8"/>
        <v>0.85</v>
      </c>
      <c r="V15" s="108">
        <f t="shared" si="9"/>
        <v>0.95</v>
      </c>
      <c r="W15" s="26">
        <f t="shared" si="10"/>
        <v>44.69</v>
      </c>
      <c r="X15" s="175">
        <f t="shared" si="11"/>
        <v>8.9380000000000006</v>
      </c>
      <c r="Y15" s="128">
        <v>12</v>
      </c>
      <c r="Z15" s="112">
        <f t="shared" si="12"/>
        <v>9.6000000000000014</v>
      </c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3"/>
    </row>
    <row r="16" spans="1:44" s="111" customFormat="1" x14ac:dyDescent="0.3">
      <c r="A16" s="170">
        <v>10</v>
      </c>
      <c r="B16" s="121">
        <v>671210</v>
      </c>
      <c r="C16" s="122" t="s">
        <v>119</v>
      </c>
      <c r="D16" s="116">
        <v>0</v>
      </c>
      <c r="E16" s="116">
        <v>1</v>
      </c>
      <c r="F16" s="116">
        <v>0</v>
      </c>
      <c r="G16" s="116">
        <v>1</v>
      </c>
      <c r="H16" s="116">
        <v>0</v>
      </c>
      <c r="I16" s="171">
        <f t="shared" si="1"/>
        <v>2</v>
      </c>
      <c r="J16" s="171">
        <f t="shared" si="2"/>
        <v>0.3</v>
      </c>
      <c r="K16" s="174">
        <v>1</v>
      </c>
      <c r="L16" s="174">
        <v>1.5</v>
      </c>
      <c r="M16" s="174">
        <v>0.5</v>
      </c>
      <c r="N16" s="174">
        <v>2</v>
      </c>
      <c r="O16" s="174">
        <v>2.5</v>
      </c>
      <c r="P16" s="174">
        <f t="shared" si="3"/>
        <v>7.8</v>
      </c>
      <c r="Q16" s="174">
        <f t="shared" si="4"/>
        <v>0.39</v>
      </c>
      <c r="R16" s="108">
        <f t="shared" si="5"/>
        <v>0.05</v>
      </c>
      <c r="S16" s="108">
        <f t="shared" si="6"/>
        <v>0.22500000000000001</v>
      </c>
      <c r="T16" s="108">
        <f t="shared" si="7"/>
        <v>2.5000000000000001E-2</v>
      </c>
      <c r="U16" s="108">
        <f t="shared" si="8"/>
        <v>0.25</v>
      </c>
      <c r="V16" s="108">
        <f t="shared" si="9"/>
        <v>0.125</v>
      </c>
      <c r="W16" s="26">
        <f t="shared" si="10"/>
        <v>9.8000000000000007</v>
      </c>
      <c r="X16" s="175">
        <f t="shared" si="11"/>
        <v>1.9600000000000002</v>
      </c>
      <c r="Y16" s="128">
        <v>3</v>
      </c>
      <c r="Z16" s="112">
        <f t="shared" si="12"/>
        <v>2.4000000000000004</v>
      </c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3"/>
    </row>
    <row r="17" spans="1:44" s="111" customFormat="1" x14ac:dyDescent="0.3">
      <c r="A17" s="170">
        <v>11</v>
      </c>
      <c r="B17" s="121">
        <v>671211</v>
      </c>
      <c r="C17" s="122" t="s">
        <v>120</v>
      </c>
      <c r="D17" s="116">
        <v>1</v>
      </c>
      <c r="E17" s="116">
        <v>0</v>
      </c>
      <c r="F17" s="116">
        <v>0</v>
      </c>
      <c r="G17" s="116">
        <v>0</v>
      </c>
      <c r="H17" s="116">
        <v>1</v>
      </c>
      <c r="I17" s="171">
        <f t="shared" si="1"/>
        <v>2</v>
      </c>
      <c r="J17" s="171">
        <f t="shared" si="2"/>
        <v>0.3</v>
      </c>
      <c r="K17" s="174">
        <v>0</v>
      </c>
      <c r="L17" s="174">
        <v>1</v>
      </c>
      <c r="M17" s="174">
        <v>0</v>
      </c>
      <c r="N17" s="174">
        <v>1</v>
      </c>
      <c r="O17" s="174">
        <v>0</v>
      </c>
      <c r="P17" s="174">
        <f t="shared" si="3"/>
        <v>2.2999999999999998</v>
      </c>
      <c r="Q17" s="174">
        <f t="shared" si="4"/>
        <v>0.11499999999999999</v>
      </c>
      <c r="R17" s="108">
        <f t="shared" si="5"/>
        <v>0.15</v>
      </c>
      <c r="S17" s="108">
        <f t="shared" si="6"/>
        <v>0.05</v>
      </c>
      <c r="T17" s="108">
        <f t="shared" si="7"/>
        <v>0</v>
      </c>
      <c r="U17" s="108">
        <f t="shared" si="8"/>
        <v>0.05</v>
      </c>
      <c r="V17" s="108">
        <f t="shared" si="9"/>
        <v>0.15</v>
      </c>
      <c r="W17" s="26">
        <f t="shared" si="10"/>
        <v>4.3</v>
      </c>
      <c r="X17" s="175">
        <f t="shared" si="11"/>
        <v>0.86</v>
      </c>
      <c r="Y17" s="128">
        <v>1</v>
      </c>
      <c r="Z17" s="112">
        <f t="shared" si="12"/>
        <v>0.8</v>
      </c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3"/>
    </row>
    <row r="18" spans="1:44" s="111" customFormat="1" x14ac:dyDescent="0.3">
      <c r="A18" s="170">
        <v>12</v>
      </c>
      <c r="B18" s="121">
        <v>671212</v>
      </c>
      <c r="C18" s="122" t="s">
        <v>121</v>
      </c>
      <c r="D18" s="116"/>
      <c r="E18" s="116"/>
      <c r="F18" s="116"/>
      <c r="G18" s="116"/>
      <c r="H18" s="116"/>
      <c r="I18" s="171">
        <f t="shared" si="1"/>
        <v>0</v>
      </c>
      <c r="J18" s="171">
        <f t="shared" si="2"/>
        <v>0</v>
      </c>
      <c r="K18" s="174"/>
      <c r="L18" s="174"/>
      <c r="M18" s="174"/>
      <c r="N18" s="174"/>
      <c r="O18" s="174"/>
      <c r="P18" s="174">
        <f t="shared" si="3"/>
        <v>0</v>
      </c>
      <c r="Q18" s="174">
        <f t="shared" si="4"/>
        <v>0</v>
      </c>
      <c r="R18" s="108">
        <f t="shared" si="5"/>
        <v>0</v>
      </c>
      <c r="S18" s="108">
        <f t="shared" si="6"/>
        <v>0</v>
      </c>
      <c r="T18" s="108">
        <f t="shared" si="7"/>
        <v>0</v>
      </c>
      <c r="U18" s="108">
        <f t="shared" si="8"/>
        <v>0</v>
      </c>
      <c r="V18" s="108">
        <f t="shared" si="9"/>
        <v>0</v>
      </c>
      <c r="W18" s="26">
        <f t="shared" si="10"/>
        <v>0</v>
      </c>
      <c r="X18" s="175">
        <f t="shared" si="11"/>
        <v>0</v>
      </c>
      <c r="Y18" s="128" t="s">
        <v>105</v>
      </c>
      <c r="Z18" s="112" t="e">
        <f t="shared" si="12"/>
        <v>#VALUE!</v>
      </c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3"/>
    </row>
    <row r="19" spans="1:44" s="111" customFormat="1" x14ac:dyDescent="0.3">
      <c r="A19" s="170">
        <v>13</v>
      </c>
      <c r="B19" s="121">
        <v>671213</v>
      </c>
      <c r="C19" s="122" t="s">
        <v>122</v>
      </c>
      <c r="D19" s="116">
        <v>10</v>
      </c>
      <c r="E19" s="116">
        <v>13</v>
      </c>
      <c r="F19" s="116">
        <v>12</v>
      </c>
      <c r="G19" s="116">
        <v>14</v>
      </c>
      <c r="H19" s="116">
        <v>15</v>
      </c>
      <c r="I19" s="171">
        <f t="shared" si="1"/>
        <v>64</v>
      </c>
      <c r="J19" s="171">
        <f t="shared" si="2"/>
        <v>9.6</v>
      </c>
      <c r="K19" s="174">
        <v>4</v>
      </c>
      <c r="L19" s="174">
        <v>3</v>
      </c>
      <c r="M19" s="174">
        <v>4</v>
      </c>
      <c r="N19" s="174">
        <v>2</v>
      </c>
      <c r="O19" s="174">
        <v>3</v>
      </c>
      <c r="P19" s="174">
        <f t="shared" si="3"/>
        <v>25.6</v>
      </c>
      <c r="Q19" s="174">
        <f t="shared" si="4"/>
        <v>1.2800000000000002</v>
      </c>
      <c r="R19" s="108">
        <f t="shared" si="5"/>
        <v>1.7</v>
      </c>
      <c r="S19" s="108">
        <f t="shared" si="6"/>
        <v>2.1</v>
      </c>
      <c r="T19" s="108">
        <f t="shared" si="7"/>
        <v>1.9999999999999998</v>
      </c>
      <c r="U19" s="108">
        <f t="shared" si="8"/>
        <v>2.2000000000000002</v>
      </c>
      <c r="V19" s="108">
        <f t="shared" si="9"/>
        <v>2.4</v>
      </c>
      <c r="W19" s="26">
        <f t="shared" si="10"/>
        <v>89.6</v>
      </c>
      <c r="X19" s="175">
        <f t="shared" si="11"/>
        <v>17.919999999999998</v>
      </c>
      <c r="Y19" s="128">
        <v>60</v>
      </c>
      <c r="Z19" s="112">
        <f t="shared" si="12"/>
        <v>48</v>
      </c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3"/>
    </row>
    <row r="20" spans="1:44" s="111" customFormat="1" x14ac:dyDescent="0.3">
      <c r="A20" s="170">
        <v>14</v>
      </c>
      <c r="B20" s="121">
        <v>671214</v>
      </c>
      <c r="C20" s="122" t="s">
        <v>123</v>
      </c>
      <c r="D20" s="116">
        <v>0</v>
      </c>
      <c r="E20" s="116">
        <v>1</v>
      </c>
      <c r="F20" s="116">
        <v>0</v>
      </c>
      <c r="G20" s="116">
        <v>2</v>
      </c>
      <c r="H20" s="116">
        <v>3</v>
      </c>
      <c r="I20" s="171">
        <f t="shared" si="1"/>
        <v>6</v>
      </c>
      <c r="J20" s="171">
        <f t="shared" si="2"/>
        <v>0.89999999999999991</v>
      </c>
      <c r="K20" s="174">
        <v>0</v>
      </c>
      <c r="L20" s="174">
        <v>1</v>
      </c>
      <c r="M20" s="174">
        <v>1</v>
      </c>
      <c r="N20" s="174">
        <v>2</v>
      </c>
      <c r="O20" s="174">
        <v>2.5</v>
      </c>
      <c r="P20" s="174">
        <f t="shared" si="3"/>
        <v>7.4</v>
      </c>
      <c r="Q20" s="174">
        <f t="shared" si="4"/>
        <v>0.37000000000000005</v>
      </c>
      <c r="R20" s="108">
        <f t="shared" si="5"/>
        <v>0</v>
      </c>
      <c r="S20" s="108">
        <f t="shared" si="6"/>
        <v>0.2</v>
      </c>
      <c r="T20" s="108">
        <f t="shared" si="7"/>
        <v>0.05</v>
      </c>
      <c r="U20" s="108">
        <f t="shared" si="8"/>
        <v>0.4</v>
      </c>
      <c r="V20" s="108">
        <f t="shared" si="9"/>
        <v>0.57499999999999996</v>
      </c>
      <c r="W20" s="26">
        <f t="shared" si="10"/>
        <v>13.4</v>
      </c>
      <c r="X20" s="175">
        <f t="shared" si="11"/>
        <v>2.68</v>
      </c>
      <c r="Y20" s="128">
        <v>3</v>
      </c>
      <c r="Z20" s="112">
        <f t="shared" si="12"/>
        <v>2.4000000000000004</v>
      </c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3"/>
    </row>
    <row r="21" spans="1:44" s="111" customFormat="1" x14ac:dyDescent="0.3">
      <c r="A21" s="170">
        <v>15</v>
      </c>
      <c r="B21" s="121">
        <v>671215</v>
      </c>
      <c r="C21" s="122" t="s">
        <v>124</v>
      </c>
      <c r="D21" s="115">
        <v>9</v>
      </c>
      <c r="E21" s="115">
        <v>2</v>
      </c>
      <c r="F21" s="115">
        <v>3</v>
      </c>
      <c r="G21" s="115">
        <v>4</v>
      </c>
      <c r="H21" s="115">
        <v>3</v>
      </c>
      <c r="I21" s="171">
        <f t="shared" si="1"/>
        <v>21</v>
      </c>
      <c r="J21" s="171">
        <f t="shared" si="2"/>
        <v>3.15</v>
      </c>
      <c r="K21" s="174">
        <v>2</v>
      </c>
      <c r="L21" s="174">
        <v>3</v>
      </c>
      <c r="M21" s="174">
        <v>2</v>
      </c>
      <c r="N21" s="174">
        <v>1</v>
      </c>
      <c r="O21" s="174">
        <v>2</v>
      </c>
      <c r="P21" s="174">
        <f t="shared" si="3"/>
        <v>13.15</v>
      </c>
      <c r="Q21" s="174">
        <f t="shared" si="4"/>
        <v>0.65750000000000008</v>
      </c>
      <c r="R21" s="108">
        <f t="shared" si="5"/>
        <v>1.45</v>
      </c>
      <c r="S21" s="108">
        <f t="shared" si="6"/>
        <v>0.45</v>
      </c>
      <c r="T21" s="108">
        <f t="shared" si="7"/>
        <v>0.54999999999999993</v>
      </c>
      <c r="U21" s="108">
        <f t="shared" si="8"/>
        <v>0.65</v>
      </c>
      <c r="V21" s="108">
        <f t="shared" si="9"/>
        <v>0.54999999999999993</v>
      </c>
      <c r="W21" s="26">
        <f t="shared" si="10"/>
        <v>34.15</v>
      </c>
      <c r="X21" s="175">
        <f t="shared" si="11"/>
        <v>6.83</v>
      </c>
      <c r="Y21" s="128">
        <v>24</v>
      </c>
      <c r="Z21" s="112">
        <f t="shared" si="12"/>
        <v>19.200000000000003</v>
      </c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3"/>
    </row>
    <row r="22" spans="1:44" s="111" customFormat="1" x14ac:dyDescent="0.3">
      <c r="A22" s="170">
        <v>16</v>
      </c>
      <c r="B22" s="121">
        <v>671202</v>
      </c>
      <c r="C22" s="122" t="s">
        <v>111</v>
      </c>
      <c r="D22" s="115">
        <v>10</v>
      </c>
      <c r="E22" s="115">
        <v>12</v>
      </c>
      <c r="F22" s="115">
        <v>10</v>
      </c>
      <c r="G22" s="115">
        <v>10.5</v>
      </c>
      <c r="H22" s="115">
        <v>10</v>
      </c>
      <c r="I22" s="171">
        <f t="shared" si="1"/>
        <v>52.5</v>
      </c>
      <c r="J22" s="171">
        <f t="shared" si="2"/>
        <v>7.875</v>
      </c>
      <c r="K22" s="174">
        <v>4</v>
      </c>
      <c r="L22" s="174">
        <v>3</v>
      </c>
      <c r="M22" s="174">
        <v>2</v>
      </c>
      <c r="N22" s="174">
        <v>3</v>
      </c>
      <c r="O22" s="174">
        <v>2</v>
      </c>
      <c r="P22" s="174">
        <f t="shared" si="3"/>
        <v>21.875</v>
      </c>
      <c r="Q22" s="174">
        <f t="shared" si="4"/>
        <v>1.09375</v>
      </c>
      <c r="R22" s="108">
        <f t="shared" si="5"/>
        <v>1.7</v>
      </c>
      <c r="S22" s="108">
        <f t="shared" si="6"/>
        <v>1.9499999999999997</v>
      </c>
      <c r="T22" s="108">
        <f t="shared" si="7"/>
        <v>1.6</v>
      </c>
      <c r="U22" s="108">
        <f t="shared" si="8"/>
        <v>1.7250000000000001</v>
      </c>
      <c r="V22" s="108">
        <f t="shared" si="9"/>
        <v>1.6</v>
      </c>
      <c r="W22" s="26">
        <f t="shared" si="10"/>
        <v>74.375</v>
      </c>
      <c r="X22" s="175">
        <f t="shared" si="11"/>
        <v>14.875</v>
      </c>
      <c r="Y22" s="128">
        <v>40</v>
      </c>
      <c r="Z22" s="112">
        <f t="shared" si="12"/>
        <v>32</v>
      </c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3"/>
    </row>
    <row r="23" spans="1:44" s="111" customFormat="1" x14ac:dyDescent="0.3">
      <c r="A23" s="170">
        <v>17</v>
      </c>
      <c r="B23" s="121">
        <v>671203</v>
      </c>
      <c r="C23" s="122" t="s">
        <v>112</v>
      </c>
      <c r="D23" s="115">
        <v>5</v>
      </c>
      <c r="E23" s="115">
        <v>6</v>
      </c>
      <c r="F23" s="115">
        <v>7</v>
      </c>
      <c r="G23" s="115">
        <v>8</v>
      </c>
      <c r="H23" s="115">
        <v>7</v>
      </c>
      <c r="I23" s="171">
        <f t="shared" si="1"/>
        <v>33</v>
      </c>
      <c r="J23" s="171">
        <f t="shared" si="2"/>
        <v>4.95</v>
      </c>
      <c r="K23" s="174">
        <v>2</v>
      </c>
      <c r="L23" s="174">
        <v>2</v>
      </c>
      <c r="M23" s="174">
        <v>3</v>
      </c>
      <c r="N23" s="174">
        <v>2</v>
      </c>
      <c r="O23" s="174">
        <v>2</v>
      </c>
      <c r="P23" s="174">
        <f t="shared" si="3"/>
        <v>15.95</v>
      </c>
      <c r="Q23" s="174">
        <f t="shared" si="4"/>
        <v>0.79749999999999999</v>
      </c>
      <c r="R23" s="108">
        <f t="shared" si="5"/>
        <v>0.85</v>
      </c>
      <c r="S23" s="108">
        <f t="shared" si="6"/>
        <v>0.99999999999999989</v>
      </c>
      <c r="T23" s="108">
        <f t="shared" si="7"/>
        <v>1.2000000000000002</v>
      </c>
      <c r="U23" s="108">
        <f t="shared" si="8"/>
        <v>1.3</v>
      </c>
      <c r="V23" s="108">
        <f t="shared" si="9"/>
        <v>1.1500000000000001</v>
      </c>
      <c r="W23" s="26">
        <f t="shared" si="10"/>
        <v>48.95</v>
      </c>
      <c r="X23" s="175">
        <f t="shared" si="11"/>
        <v>9.7900000000000009</v>
      </c>
      <c r="Y23" s="128">
        <v>16</v>
      </c>
      <c r="Z23" s="112">
        <f t="shared" si="12"/>
        <v>12.8</v>
      </c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3"/>
    </row>
    <row r="24" spans="1:44" s="111" customFormat="1" x14ac:dyDescent="0.3">
      <c r="A24" s="170">
        <v>18</v>
      </c>
      <c r="B24" s="121">
        <v>671204</v>
      </c>
      <c r="C24" s="122" t="s">
        <v>113</v>
      </c>
      <c r="D24" s="115">
        <v>10</v>
      </c>
      <c r="E24" s="115">
        <v>10</v>
      </c>
      <c r="F24" s="115">
        <v>9.5</v>
      </c>
      <c r="G24" s="115">
        <v>6.5</v>
      </c>
      <c r="H24" s="115">
        <v>8</v>
      </c>
      <c r="I24" s="171">
        <f t="shared" si="1"/>
        <v>44</v>
      </c>
      <c r="J24" s="171">
        <f t="shared" si="2"/>
        <v>6.6</v>
      </c>
      <c r="K24" s="174">
        <v>4</v>
      </c>
      <c r="L24" s="174">
        <v>4.5</v>
      </c>
      <c r="M24" s="174">
        <v>3</v>
      </c>
      <c r="N24" s="174">
        <v>4</v>
      </c>
      <c r="O24" s="174">
        <v>3</v>
      </c>
      <c r="P24" s="174">
        <f t="shared" si="3"/>
        <v>25.1</v>
      </c>
      <c r="Q24" s="174">
        <f t="shared" si="4"/>
        <v>1.2550000000000001</v>
      </c>
      <c r="R24" s="108">
        <f t="shared" si="5"/>
        <v>1.7</v>
      </c>
      <c r="S24" s="108">
        <f t="shared" si="6"/>
        <v>1.7250000000000001</v>
      </c>
      <c r="T24" s="108">
        <f t="shared" si="7"/>
        <v>1.5750000000000002</v>
      </c>
      <c r="U24" s="108">
        <f t="shared" si="8"/>
        <v>1.175</v>
      </c>
      <c r="V24" s="108">
        <f t="shared" si="9"/>
        <v>1.35</v>
      </c>
      <c r="W24" s="26">
        <f t="shared" si="10"/>
        <v>69.099999999999994</v>
      </c>
      <c r="X24" s="175">
        <f t="shared" si="11"/>
        <v>13.82</v>
      </c>
      <c r="Y24" s="128">
        <v>37</v>
      </c>
      <c r="Z24" s="112">
        <f t="shared" si="12"/>
        <v>29.6</v>
      </c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3"/>
    </row>
    <row r="25" spans="1:44" s="111" customFormat="1" x14ac:dyDescent="0.3">
      <c r="A25" s="170">
        <v>19</v>
      </c>
      <c r="B25" s="121">
        <v>671205</v>
      </c>
      <c r="C25" s="122" t="s">
        <v>114</v>
      </c>
      <c r="D25" s="115">
        <v>6</v>
      </c>
      <c r="E25" s="115">
        <v>5</v>
      </c>
      <c r="F25" s="115">
        <v>4</v>
      </c>
      <c r="G25" s="115">
        <v>5</v>
      </c>
      <c r="H25" s="115">
        <v>3</v>
      </c>
      <c r="I25" s="171">
        <f t="shared" si="1"/>
        <v>23</v>
      </c>
      <c r="J25" s="171">
        <f t="shared" si="2"/>
        <v>3.4499999999999997</v>
      </c>
      <c r="K25" s="174">
        <v>2.5</v>
      </c>
      <c r="L25" s="174">
        <v>3</v>
      </c>
      <c r="M25" s="174">
        <v>4</v>
      </c>
      <c r="N25" s="174">
        <v>3</v>
      </c>
      <c r="O25" s="174">
        <v>2.5</v>
      </c>
      <c r="P25" s="174">
        <f t="shared" si="3"/>
        <v>18.45</v>
      </c>
      <c r="Q25" s="174">
        <f t="shared" si="4"/>
        <v>0.92249999999999999</v>
      </c>
      <c r="R25" s="108">
        <f t="shared" si="5"/>
        <v>1.0249999999999999</v>
      </c>
      <c r="S25" s="108">
        <f t="shared" si="6"/>
        <v>0.9</v>
      </c>
      <c r="T25" s="108">
        <f t="shared" si="7"/>
        <v>0.8</v>
      </c>
      <c r="U25" s="108">
        <f t="shared" si="8"/>
        <v>0.9</v>
      </c>
      <c r="V25" s="108">
        <f t="shared" si="9"/>
        <v>0.57499999999999996</v>
      </c>
      <c r="W25" s="26">
        <f t="shared" si="10"/>
        <v>41.45</v>
      </c>
      <c r="X25" s="175">
        <f t="shared" si="11"/>
        <v>8.2900000000000009</v>
      </c>
      <c r="Y25" s="128">
        <v>21</v>
      </c>
      <c r="Z25" s="112">
        <f t="shared" si="12"/>
        <v>16.8</v>
      </c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3"/>
    </row>
    <row r="26" spans="1:44" s="111" customFormat="1" x14ac:dyDescent="0.3">
      <c r="A26" s="170">
        <v>20</v>
      </c>
      <c r="B26" s="121">
        <v>671206</v>
      </c>
      <c r="C26" s="122" t="s">
        <v>115</v>
      </c>
      <c r="D26" s="115">
        <v>6</v>
      </c>
      <c r="E26" s="115">
        <v>8</v>
      </c>
      <c r="F26" s="115">
        <v>7</v>
      </c>
      <c r="G26" s="115">
        <v>9</v>
      </c>
      <c r="H26" s="115">
        <v>7.5</v>
      </c>
      <c r="I26" s="171">
        <f t="shared" si="1"/>
        <v>37.5</v>
      </c>
      <c r="J26" s="171">
        <f t="shared" si="2"/>
        <v>5.625</v>
      </c>
      <c r="K26" s="174">
        <v>3</v>
      </c>
      <c r="L26" s="174">
        <v>2</v>
      </c>
      <c r="M26" s="174">
        <v>4.5</v>
      </c>
      <c r="N26" s="174">
        <v>4</v>
      </c>
      <c r="O26" s="174">
        <v>3</v>
      </c>
      <c r="P26" s="174">
        <f t="shared" si="3"/>
        <v>22.125</v>
      </c>
      <c r="Q26" s="174">
        <f t="shared" si="4"/>
        <v>1.10625</v>
      </c>
      <c r="R26" s="108">
        <f t="shared" si="5"/>
        <v>1.0499999999999998</v>
      </c>
      <c r="S26" s="108">
        <f t="shared" si="6"/>
        <v>1.3</v>
      </c>
      <c r="T26" s="108">
        <f t="shared" si="7"/>
        <v>1.2750000000000001</v>
      </c>
      <c r="U26" s="108">
        <f t="shared" si="8"/>
        <v>1.5499999999999998</v>
      </c>
      <c r="V26" s="108">
        <f t="shared" si="9"/>
        <v>1.2749999999999999</v>
      </c>
      <c r="W26" s="26">
        <f t="shared" si="10"/>
        <v>59.625</v>
      </c>
      <c r="X26" s="175">
        <f t="shared" si="11"/>
        <v>11.925000000000001</v>
      </c>
      <c r="Y26" s="128">
        <v>25</v>
      </c>
      <c r="Z26" s="112">
        <f t="shared" si="12"/>
        <v>20</v>
      </c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3"/>
    </row>
    <row r="27" spans="1:44" s="111" customFormat="1" x14ac:dyDescent="0.3">
      <c r="A27" s="170">
        <v>21</v>
      </c>
      <c r="B27" s="121">
        <v>671207</v>
      </c>
      <c r="C27" s="122" t="s">
        <v>116</v>
      </c>
      <c r="D27" s="115">
        <v>0</v>
      </c>
      <c r="E27" s="115">
        <v>1</v>
      </c>
      <c r="F27" s="115">
        <v>0</v>
      </c>
      <c r="G27" s="115">
        <v>1</v>
      </c>
      <c r="H27" s="115">
        <v>0</v>
      </c>
      <c r="I27" s="171">
        <f t="shared" si="1"/>
        <v>2</v>
      </c>
      <c r="J27" s="171">
        <f t="shared" si="2"/>
        <v>0.3</v>
      </c>
      <c r="K27" s="174">
        <v>1</v>
      </c>
      <c r="L27" s="174">
        <v>0</v>
      </c>
      <c r="M27" s="174">
        <v>1</v>
      </c>
      <c r="N27" s="174">
        <v>0</v>
      </c>
      <c r="O27" s="174">
        <v>0</v>
      </c>
      <c r="P27" s="174">
        <f t="shared" si="3"/>
        <v>2.2999999999999998</v>
      </c>
      <c r="Q27" s="174">
        <f t="shared" si="4"/>
        <v>0.11499999999999999</v>
      </c>
      <c r="R27" s="108">
        <f t="shared" si="5"/>
        <v>0.05</v>
      </c>
      <c r="S27" s="108">
        <f t="shared" si="6"/>
        <v>0.15</v>
      </c>
      <c r="T27" s="108">
        <f t="shared" si="7"/>
        <v>0.05</v>
      </c>
      <c r="U27" s="108">
        <f t="shared" si="8"/>
        <v>0.15</v>
      </c>
      <c r="V27" s="108">
        <f t="shared" si="9"/>
        <v>0</v>
      </c>
      <c r="W27" s="26">
        <f t="shared" si="10"/>
        <v>4.3</v>
      </c>
      <c r="X27" s="175">
        <f t="shared" si="11"/>
        <v>0.86</v>
      </c>
      <c r="Y27" s="128">
        <v>2</v>
      </c>
      <c r="Z27" s="112">
        <f t="shared" si="12"/>
        <v>1.6</v>
      </c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3"/>
    </row>
    <row r="28" spans="1:44" s="111" customFormat="1" x14ac:dyDescent="0.3">
      <c r="A28" s="170">
        <v>22</v>
      </c>
      <c r="B28" s="121">
        <v>671208</v>
      </c>
      <c r="C28" s="122" t="s">
        <v>117</v>
      </c>
      <c r="D28" s="115">
        <v>10</v>
      </c>
      <c r="E28" s="115">
        <v>12</v>
      </c>
      <c r="F28" s="115">
        <v>14</v>
      </c>
      <c r="G28" s="115">
        <v>13</v>
      </c>
      <c r="H28" s="115">
        <v>14</v>
      </c>
      <c r="I28" s="171">
        <f t="shared" si="1"/>
        <v>63</v>
      </c>
      <c r="J28" s="171">
        <f t="shared" si="2"/>
        <v>9.4499999999999993</v>
      </c>
      <c r="K28" s="174">
        <v>4</v>
      </c>
      <c r="L28" s="174">
        <v>5</v>
      </c>
      <c r="M28" s="174">
        <v>5.5</v>
      </c>
      <c r="N28" s="174">
        <v>4</v>
      </c>
      <c r="O28" s="174">
        <v>5.5</v>
      </c>
      <c r="P28" s="174">
        <f t="shared" si="3"/>
        <v>33.450000000000003</v>
      </c>
      <c r="Q28" s="174">
        <f t="shared" si="4"/>
        <v>1.6725000000000003</v>
      </c>
      <c r="R28" s="108">
        <f t="shared" si="5"/>
        <v>1.7</v>
      </c>
      <c r="S28" s="108">
        <f t="shared" si="6"/>
        <v>2.0499999999999998</v>
      </c>
      <c r="T28" s="108">
        <f t="shared" si="7"/>
        <v>2.375</v>
      </c>
      <c r="U28" s="108">
        <f t="shared" si="8"/>
        <v>2.15</v>
      </c>
      <c r="V28" s="108">
        <f t="shared" si="9"/>
        <v>2.375</v>
      </c>
      <c r="W28" s="26">
        <f t="shared" si="10"/>
        <v>96.45</v>
      </c>
      <c r="X28" s="175">
        <f t="shared" si="11"/>
        <v>19.290000000000003</v>
      </c>
      <c r="Y28" s="128">
        <v>62</v>
      </c>
      <c r="Z28" s="112">
        <f t="shared" si="12"/>
        <v>49.6</v>
      </c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3"/>
    </row>
    <row r="29" spans="1:44" s="111" customFormat="1" x14ac:dyDescent="0.3">
      <c r="A29" s="170">
        <v>23</v>
      </c>
      <c r="B29" s="121">
        <v>671209</v>
      </c>
      <c r="C29" s="122" t="s">
        <v>118</v>
      </c>
      <c r="D29" s="115">
        <v>0</v>
      </c>
      <c r="E29" s="115">
        <v>3</v>
      </c>
      <c r="F29" s="115">
        <v>2</v>
      </c>
      <c r="G29" s="115">
        <v>4</v>
      </c>
      <c r="H29" s="115">
        <v>2</v>
      </c>
      <c r="I29" s="171">
        <f t="shared" si="1"/>
        <v>11</v>
      </c>
      <c r="J29" s="171">
        <f t="shared" si="2"/>
        <v>1.65</v>
      </c>
      <c r="K29" s="174">
        <v>2</v>
      </c>
      <c r="L29" s="174">
        <v>1</v>
      </c>
      <c r="M29" s="174">
        <v>0</v>
      </c>
      <c r="N29" s="174">
        <v>0</v>
      </c>
      <c r="O29" s="174">
        <v>2</v>
      </c>
      <c r="P29" s="174">
        <f t="shared" si="3"/>
        <v>6.65</v>
      </c>
      <c r="Q29" s="174">
        <f t="shared" si="4"/>
        <v>0.33250000000000002</v>
      </c>
      <c r="R29" s="108">
        <f t="shared" si="5"/>
        <v>0.1</v>
      </c>
      <c r="S29" s="108">
        <f t="shared" si="6"/>
        <v>0.49999999999999994</v>
      </c>
      <c r="T29" s="108">
        <f t="shared" si="7"/>
        <v>0.3</v>
      </c>
      <c r="U29" s="108">
        <f t="shared" si="8"/>
        <v>0.6</v>
      </c>
      <c r="V29" s="108">
        <f t="shared" si="9"/>
        <v>0.4</v>
      </c>
      <c r="W29" s="26">
        <f t="shared" si="10"/>
        <v>17.649999999999999</v>
      </c>
      <c r="X29" s="175">
        <f t="shared" si="11"/>
        <v>3.53</v>
      </c>
      <c r="Y29" s="128">
        <v>3</v>
      </c>
      <c r="Z29" s="112">
        <f t="shared" si="12"/>
        <v>2.4000000000000004</v>
      </c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3"/>
    </row>
    <row r="30" spans="1:44" s="111" customFormat="1" x14ac:dyDescent="0.3">
      <c r="A30" s="170">
        <v>24</v>
      </c>
      <c r="B30" s="121">
        <v>671210</v>
      </c>
      <c r="C30" s="122" t="s">
        <v>119</v>
      </c>
      <c r="D30" s="115">
        <v>10</v>
      </c>
      <c r="E30" s="115">
        <v>12</v>
      </c>
      <c r="F30" s="115">
        <v>14</v>
      </c>
      <c r="G30" s="115">
        <v>13</v>
      </c>
      <c r="H30" s="115">
        <v>10</v>
      </c>
      <c r="I30" s="171">
        <f t="shared" si="1"/>
        <v>59</v>
      </c>
      <c r="J30" s="171">
        <f t="shared" si="2"/>
        <v>8.85</v>
      </c>
      <c r="K30" s="174">
        <v>4</v>
      </c>
      <c r="L30" s="174">
        <v>3</v>
      </c>
      <c r="M30" s="174">
        <v>2</v>
      </c>
      <c r="N30" s="174">
        <v>2</v>
      </c>
      <c r="O30" s="174">
        <v>3</v>
      </c>
      <c r="P30" s="174">
        <f t="shared" si="3"/>
        <v>22.85</v>
      </c>
      <c r="Q30" s="174">
        <f t="shared" si="4"/>
        <v>1.1425000000000001</v>
      </c>
      <c r="R30" s="108">
        <f t="shared" si="5"/>
        <v>1.7</v>
      </c>
      <c r="S30" s="108">
        <f t="shared" si="6"/>
        <v>1.9499999999999997</v>
      </c>
      <c r="T30" s="108">
        <f t="shared" si="7"/>
        <v>2.2000000000000002</v>
      </c>
      <c r="U30" s="108">
        <f t="shared" si="8"/>
        <v>2.0499999999999998</v>
      </c>
      <c r="V30" s="108">
        <f t="shared" si="9"/>
        <v>1.65</v>
      </c>
      <c r="W30" s="26">
        <f t="shared" si="10"/>
        <v>81.849999999999994</v>
      </c>
      <c r="X30" s="175">
        <f t="shared" si="11"/>
        <v>16.37</v>
      </c>
      <c r="Y30" s="128">
        <v>43</v>
      </c>
      <c r="Z30" s="112">
        <f t="shared" si="12"/>
        <v>34.4</v>
      </c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3"/>
    </row>
    <row r="31" spans="1:44" s="111" customFormat="1" x14ac:dyDescent="0.3">
      <c r="A31" s="170">
        <v>25</v>
      </c>
      <c r="B31" s="121">
        <v>671211</v>
      </c>
      <c r="C31" s="122" t="s">
        <v>120</v>
      </c>
      <c r="D31" s="115">
        <v>10</v>
      </c>
      <c r="E31" s="115">
        <v>6.5</v>
      </c>
      <c r="F31" s="115">
        <v>8</v>
      </c>
      <c r="G31" s="115">
        <v>9.5</v>
      </c>
      <c r="H31" s="115">
        <v>8</v>
      </c>
      <c r="I31" s="171">
        <f t="shared" si="1"/>
        <v>42</v>
      </c>
      <c r="J31" s="171">
        <f t="shared" si="2"/>
        <v>6.3</v>
      </c>
      <c r="K31" s="174">
        <v>3</v>
      </c>
      <c r="L31" s="174">
        <v>2</v>
      </c>
      <c r="M31" s="174">
        <v>1</v>
      </c>
      <c r="N31" s="174">
        <v>4</v>
      </c>
      <c r="O31" s="174">
        <v>3</v>
      </c>
      <c r="P31" s="174">
        <f t="shared" si="3"/>
        <v>19.3</v>
      </c>
      <c r="Q31" s="174">
        <f t="shared" si="4"/>
        <v>0.96500000000000008</v>
      </c>
      <c r="R31" s="108">
        <f t="shared" si="5"/>
        <v>1.65</v>
      </c>
      <c r="S31" s="108">
        <f t="shared" si="6"/>
        <v>1.075</v>
      </c>
      <c r="T31" s="108">
        <f t="shared" si="7"/>
        <v>1.25</v>
      </c>
      <c r="U31" s="108">
        <f t="shared" si="8"/>
        <v>1.625</v>
      </c>
      <c r="V31" s="108">
        <f t="shared" si="9"/>
        <v>1.35</v>
      </c>
      <c r="W31" s="26">
        <f t="shared" si="10"/>
        <v>61.3</v>
      </c>
      <c r="X31" s="175">
        <f t="shared" si="11"/>
        <v>12.26</v>
      </c>
      <c r="Y31" s="128">
        <v>25</v>
      </c>
      <c r="Z31" s="112">
        <f t="shared" si="12"/>
        <v>20</v>
      </c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3"/>
    </row>
    <row r="32" spans="1:44" s="111" customFormat="1" x14ac:dyDescent="0.3">
      <c r="A32" s="170">
        <v>26</v>
      </c>
      <c r="B32" s="121">
        <v>671212</v>
      </c>
      <c r="C32" s="122" t="s">
        <v>121</v>
      </c>
      <c r="D32" s="115">
        <v>0</v>
      </c>
      <c r="E32" s="115">
        <v>1</v>
      </c>
      <c r="F32" s="115">
        <v>0</v>
      </c>
      <c r="G32" s="115">
        <v>1</v>
      </c>
      <c r="H32" s="115">
        <v>0</v>
      </c>
      <c r="I32" s="171">
        <f t="shared" si="1"/>
        <v>2</v>
      </c>
      <c r="J32" s="171">
        <f t="shared" si="2"/>
        <v>0.3</v>
      </c>
      <c r="K32" s="174">
        <v>0</v>
      </c>
      <c r="L32" s="174">
        <v>1</v>
      </c>
      <c r="M32" s="174">
        <v>1</v>
      </c>
      <c r="N32" s="174">
        <v>0</v>
      </c>
      <c r="O32" s="174">
        <v>0</v>
      </c>
      <c r="P32" s="174">
        <f t="shared" si="3"/>
        <v>2.2999999999999998</v>
      </c>
      <c r="Q32" s="174">
        <f t="shared" si="4"/>
        <v>0.11499999999999999</v>
      </c>
      <c r="R32" s="108">
        <f t="shared" si="5"/>
        <v>0</v>
      </c>
      <c r="S32" s="108">
        <f t="shared" si="6"/>
        <v>0.2</v>
      </c>
      <c r="T32" s="108">
        <f t="shared" si="7"/>
        <v>0.05</v>
      </c>
      <c r="U32" s="108">
        <f t="shared" si="8"/>
        <v>0.15</v>
      </c>
      <c r="V32" s="108">
        <f t="shared" si="9"/>
        <v>0</v>
      </c>
      <c r="W32" s="26">
        <f t="shared" si="10"/>
        <v>4.3</v>
      </c>
      <c r="X32" s="175">
        <f t="shared" si="11"/>
        <v>0.86</v>
      </c>
      <c r="Y32" s="128">
        <v>2</v>
      </c>
      <c r="Z32" s="112">
        <f t="shared" si="12"/>
        <v>1.6</v>
      </c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3"/>
    </row>
    <row r="33" spans="1:44" s="111" customFormat="1" x14ac:dyDescent="0.3">
      <c r="A33" s="170">
        <v>27</v>
      </c>
      <c r="B33" s="121">
        <v>671213</v>
      </c>
      <c r="C33" s="122" t="s">
        <v>122</v>
      </c>
      <c r="D33" s="115">
        <v>4</v>
      </c>
      <c r="E33" s="115">
        <v>5.5</v>
      </c>
      <c r="F33" s="115">
        <v>4</v>
      </c>
      <c r="G33" s="115">
        <v>2.5</v>
      </c>
      <c r="H33" s="115">
        <v>6</v>
      </c>
      <c r="I33" s="171">
        <f t="shared" si="1"/>
        <v>22</v>
      </c>
      <c r="J33" s="171">
        <f t="shared" si="2"/>
        <v>3.3</v>
      </c>
      <c r="K33" s="174">
        <v>1.5</v>
      </c>
      <c r="L33" s="174">
        <v>2</v>
      </c>
      <c r="M33" s="174">
        <v>1</v>
      </c>
      <c r="N33" s="174">
        <v>4</v>
      </c>
      <c r="O33" s="174">
        <v>0</v>
      </c>
      <c r="P33" s="174">
        <f t="shared" si="3"/>
        <v>11.8</v>
      </c>
      <c r="Q33" s="174">
        <f t="shared" si="4"/>
        <v>0.59000000000000008</v>
      </c>
      <c r="R33" s="108">
        <f t="shared" si="5"/>
        <v>0.67500000000000004</v>
      </c>
      <c r="S33" s="108">
        <f t="shared" si="6"/>
        <v>0.92499999999999993</v>
      </c>
      <c r="T33" s="108">
        <f t="shared" si="7"/>
        <v>0.65</v>
      </c>
      <c r="U33" s="108">
        <f t="shared" si="8"/>
        <v>0.57499999999999996</v>
      </c>
      <c r="V33" s="108">
        <f t="shared" si="9"/>
        <v>0.89999999999999991</v>
      </c>
      <c r="W33" s="26">
        <f t="shared" si="10"/>
        <v>33.799999999999997</v>
      </c>
      <c r="X33" s="175">
        <f t="shared" si="11"/>
        <v>6.76</v>
      </c>
      <c r="Y33" s="128">
        <v>12</v>
      </c>
      <c r="Z33" s="112">
        <f t="shared" si="12"/>
        <v>9.6000000000000014</v>
      </c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3"/>
    </row>
    <row r="34" spans="1:44" s="111" customFormat="1" x14ac:dyDescent="0.3">
      <c r="A34" s="170">
        <v>28</v>
      </c>
      <c r="B34" s="121">
        <v>671214</v>
      </c>
      <c r="C34" s="122" t="s">
        <v>123</v>
      </c>
      <c r="D34" s="115"/>
      <c r="E34" s="115"/>
      <c r="F34" s="115"/>
      <c r="G34" s="115"/>
      <c r="H34" s="115" t="s">
        <v>457</v>
      </c>
      <c r="I34" s="171">
        <f t="shared" si="1"/>
        <v>0</v>
      </c>
      <c r="J34" s="171">
        <f t="shared" si="2"/>
        <v>0</v>
      </c>
      <c r="K34" s="174"/>
      <c r="L34" s="174"/>
      <c r="M34" s="174"/>
      <c r="N34" s="174"/>
      <c r="O34" s="174"/>
      <c r="P34" s="174">
        <f t="shared" si="3"/>
        <v>0</v>
      </c>
      <c r="Q34" s="174">
        <f t="shared" si="4"/>
        <v>0</v>
      </c>
      <c r="R34" s="108">
        <f t="shared" si="5"/>
        <v>0</v>
      </c>
      <c r="S34" s="108">
        <f t="shared" si="6"/>
        <v>0</v>
      </c>
      <c r="T34" s="108">
        <f t="shared" si="7"/>
        <v>0</v>
      </c>
      <c r="U34" s="108">
        <f t="shared" si="8"/>
        <v>0</v>
      </c>
      <c r="V34" s="108" t="e">
        <f t="shared" si="9"/>
        <v>#VALUE!</v>
      </c>
      <c r="W34" s="26">
        <f t="shared" si="10"/>
        <v>0</v>
      </c>
      <c r="X34" s="175">
        <f t="shared" si="11"/>
        <v>0</v>
      </c>
      <c r="Y34" s="128" t="s">
        <v>105</v>
      </c>
      <c r="Z34" s="112" t="e">
        <f t="shared" si="12"/>
        <v>#VALUE!</v>
      </c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3"/>
    </row>
    <row r="35" spans="1:44" s="111" customFormat="1" x14ac:dyDescent="0.3">
      <c r="A35" s="170">
        <v>29</v>
      </c>
      <c r="B35" s="121">
        <v>671215</v>
      </c>
      <c r="C35" s="122" t="s">
        <v>124</v>
      </c>
      <c r="D35" s="115">
        <v>0</v>
      </c>
      <c r="E35" s="115">
        <v>1</v>
      </c>
      <c r="F35" s="115">
        <v>0</v>
      </c>
      <c r="G35" s="115">
        <v>1</v>
      </c>
      <c r="H35" s="115">
        <v>0</v>
      </c>
      <c r="I35" s="171">
        <f t="shared" si="1"/>
        <v>2</v>
      </c>
      <c r="J35" s="171"/>
      <c r="K35" s="174">
        <v>0</v>
      </c>
      <c r="L35" s="174">
        <v>0</v>
      </c>
      <c r="M35" s="174">
        <v>2</v>
      </c>
      <c r="N35" s="174">
        <v>1</v>
      </c>
      <c r="O35" s="174">
        <v>1</v>
      </c>
      <c r="P35" s="174">
        <f t="shared" si="3"/>
        <v>4</v>
      </c>
      <c r="Q35" s="174">
        <f t="shared" si="4"/>
        <v>0.2</v>
      </c>
      <c r="R35" s="108">
        <f t="shared" si="5"/>
        <v>0</v>
      </c>
      <c r="S35" s="108">
        <f t="shared" si="6"/>
        <v>0.15</v>
      </c>
      <c r="T35" s="108">
        <f t="shared" si="7"/>
        <v>0.1</v>
      </c>
      <c r="U35" s="108">
        <f t="shared" si="8"/>
        <v>0.2</v>
      </c>
      <c r="V35" s="108">
        <f t="shared" si="9"/>
        <v>0.05</v>
      </c>
      <c r="W35" s="26">
        <f t="shared" si="10"/>
        <v>6</v>
      </c>
      <c r="X35" s="175">
        <f t="shared" si="11"/>
        <v>1.2000000000000002</v>
      </c>
      <c r="Y35" s="128">
        <v>2</v>
      </c>
      <c r="Z35" s="112">
        <f t="shared" si="12"/>
        <v>1.6</v>
      </c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3"/>
    </row>
    <row r="36" spans="1:44" s="111" customFormat="1" x14ac:dyDescent="0.3">
      <c r="A36" s="170">
        <v>30</v>
      </c>
      <c r="B36" s="121">
        <v>671230</v>
      </c>
      <c r="C36" s="122" t="s">
        <v>139</v>
      </c>
      <c r="D36" s="116">
        <v>2</v>
      </c>
      <c r="E36" s="116">
        <v>1</v>
      </c>
      <c r="F36" s="116">
        <v>0</v>
      </c>
      <c r="G36" s="116">
        <v>1</v>
      </c>
      <c r="H36" s="116">
        <v>2</v>
      </c>
      <c r="I36" s="171">
        <f t="shared" si="1"/>
        <v>6</v>
      </c>
      <c r="J36" s="171">
        <f t="shared" si="2"/>
        <v>0.89999999999999991</v>
      </c>
      <c r="K36" s="174">
        <v>1</v>
      </c>
      <c r="L36" s="174">
        <v>0</v>
      </c>
      <c r="M36" s="174">
        <v>1</v>
      </c>
      <c r="N36" s="174">
        <v>0</v>
      </c>
      <c r="O36" s="174">
        <v>1</v>
      </c>
      <c r="P36" s="174">
        <f t="shared" si="3"/>
        <v>3.9</v>
      </c>
      <c r="Q36" s="174">
        <f t="shared" si="4"/>
        <v>0.19500000000000001</v>
      </c>
      <c r="R36" s="108">
        <f t="shared" si="5"/>
        <v>0.35</v>
      </c>
      <c r="S36" s="108">
        <f t="shared" si="6"/>
        <v>0.15</v>
      </c>
      <c r="T36" s="108">
        <f t="shared" si="7"/>
        <v>0.05</v>
      </c>
      <c r="U36" s="108">
        <f t="shared" si="8"/>
        <v>0.15</v>
      </c>
      <c r="V36" s="108">
        <f t="shared" si="9"/>
        <v>0.35</v>
      </c>
      <c r="W36" s="26">
        <f t="shared" si="10"/>
        <v>9.9</v>
      </c>
      <c r="X36" s="175">
        <f t="shared" si="11"/>
        <v>1.9800000000000002</v>
      </c>
      <c r="Y36" s="128">
        <v>4</v>
      </c>
      <c r="Z36" s="112">
        <f t="shared" si="12"/>
        <v>3.2</v>
      </c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3"/>
    </row>
    <row r="37" spans="1:44" s="111" customFormat="1" x14ac:dyDescent="0.3">
      <c r="A37" s="170">
        <v>31</v>
      </c>
      <c r="B37" s="121">
        <v>671231</v>
      </c>
      <c r="C37" s="122" t="s">
        <v>139</v>
      </c>
      <c r="D37" s="116">
        <v>10</v>
      </c>
      <c r="E37" s="116">
        <v>12</v>
      </c>
      <c r="F37" s="116">
        <v>11</v>
      </c>
      <c r="G37" s="116">
        <v>13</v>
      </c>
      <c r="H37" s="116">
        <v>14</v>
      </c>
      <c r="I37" s="171">
        <f t="shared" si="1"/>
        <v>60</v>
      </c>
      <c r="J37" s="171">
        <f t="shared" si="2"/>
        <v>9</v>
      </c>
      <c r="K37" s="174">
        <v>3</v>
      </c>
      <c r="L37" s="174">
        <v>4</v>
      </c>
      <c r="M37" s="174">
        <v>3</v>
      </c>
      <c r="N37" s="174">
        <v>4</v>
      </c>
      <c r="O37" s="174">
        <v>5</v>
      </c>
      <c r="P37" s="174">
        <f t="shared" si="3"/>
        <v>28</v>
      </c>
      <c r="Q37" s="174">
        <f t="shared" si="4"/>
        <v>1.4000000000000001</v>
      </c>
      <c r="R37" s="108">
        <f t="shared" si="5"/>
        <v>1.65</v>
      </c>
      <c r="S37" s="108">
        <f t="shared" si="6"/>
        <v>1.9999999999999998</v>
      </c>
      <c r="T37" s="108">
        <f t="shared" si="7"/>
        <v>1.7999999999999998</v>
      </c>
      <c r="U37" s="108">
        <f t="shared" si="8"/>
        <v>2.15</v>
      </c>
      <c r="V37" s="108">
        <f t="shared" si="9"/>
        <v>2.35</v>
      </c>
      <c r="W37" s="26">
        <f t="shared" si="10"/>
        <v>88</v>
      </c>
      <c r="X37" s="175">
        <f t="shared" si="11"/>
        <v>17.600000000000001</v>
      </c>
      <c r="Y37" s="128">
        <v>60</v>
      </c>
      <c r="Z37" s="112">
        <f t="shared" si="12"/>
        <v>48</v>
      </c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3"/>
    </row>
    <row r="38" spans="1:44" s="111" customFormat="1" x14ac:dyDescent="0.3">
      <c r="A38" s="170">
        <v>32</v>
      </c>
      <c r="B38" s="121">
        <v>671232</v>
      </c>
      <c r="C38" s="122" t="s">
        <v>140</v>
      </c>
      <c r="D38" s="116">
        <v>12</v>
      </c>
      <c r="E38" s="116">
        <v>10</v>
      </c>
      <c r="F38" s="116">
        <v>13</v>
      </c>
      <c r="G38" s="116">
        <v>14</v>
      </c>
      <c r="H38" s="116">
        <v>10</v>
      </c>
      <c r="I38" s="171">
        <f t="shared" si="1"/>
        <v>59</v>
      </c>
      <c r="J38" s="171">
        <f t="shared" si="2"/>
        <v>8.85</v>
      </c>
      <c r="K38" s="174">
        <v>2</v>
      </c>
      <c r="L38" s="174">
        <v>5</v>
      </c>
      <c r="M38" s="174">
        <v>4</v>
      </c>
      <c r="N38" s="174">
        <v>5</v>
      </c>
      <c r="O38" s="174">
        <v>4</v>
      </c>
      <c r="P38" s="174">
        <f t="shared" si="3"/>
        <v>28.85</v>
      </c>
      <c r="Q38" s="174">
        <f t="shared" si="4"/>
        <v>1.4425000000000001</v>
      </c>
      <c r="R38" s="108">
        <f t="shared" si="5"/>
        <v>1.9</v>
      </c>
      <c r="S38" s="108">
        <f t="shared" si="6"/>
        <v>1.75</v>
      </c>
      <c r="T38" s="108">
        <f t="shared" si="7"/>
        <v>2.15</v>
      </c>
      <c r="U38" s="108">
        <f t="shared" si="8"/>
        <v>2.35</v>
      </c>
      <c r="V38" s="108">
        <f t="shared" si="9"/>
        <v>1.7</v>
      </c>
      <c r="W38" s="26">
        <f t="shared" si="10"/>
        <v>87.85</v>
      </c>
      <c r="X38" s="175">
        <f t="shared" si="11"/>
        <v>17.57</v>
      </c>
      <c r="Y38" s="128">
        <v>50</v>
      </c>
      <c r="Z38" s="112">
        <f t="shared" si="12"/>
        <v>40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3"/>
    </row>
    <row r="39" spans="1:44" s="111" customFormat="1" x14ac:dyDescent="0.3">
      <c r="A39" s="170">
        <v>33</v>
      </c>
      <c r="B39" s="121">
        <v>671233</v>
      </c>
      <c r="C39" s="122" t="s">
        <v>104</v>
      </c>
      <c r="D39" s="116">
        <v>0</v>
      </c>
      <c r="E39" s="116">
        <v>1</v>
      </c>
      <c r="F39" s="116">
        <v>2</v>
      </c>
      <c r="G39" s="116">
        <v>1</v>
      </c>
      <c r="H39" s="116">
        <v>3</v>
      </c>
      <c r="I39" s="171">
        <f t="shared" si="1"/>
        <v>7</v>
      </c>
      <c r="J39" s="171">
        <f t="shared" si="2"/>
        <v>1.05</v>
      </c>
      <c r="K39" s="174">
        <v>0</v>
      </c>
      <c r="L39" s="174">
        <v>0</v>
      </c>
      <c r="M39" s="174">
        <v>0</v>
      </c>
      <c r="N39" s="174">
        <v>1</v>
      </c>
      <c r="O39" s="174">
        <v>0</v>
      </c>
      <c r="P39" s="174">
        <f t="shared" si="3"/>
        <v>2.0499999999999998</v>
      </c>
      <c r="Q39" s="174">
        <f t="shared" si="4"/>
        <v>0.10249999999999999</v>
      </c>
      <c r="R39" s="108">
        <f t="shared" si="5"/>
        <v>0</v>
      </c>
      <c r="S39" s="108">
        <f t="shared" si="6"/>
        <v>0.15</v>
      </c>
      <c r="T39" s="108">
        <f t="shared" si="7"/>
        <v>0.3</v>
      </c>
      <c r="U39" s="108">
        <f t="shared" si="8"/>
        <v>0.2</v>
      </c>
      <c r="V39" s="108">
        <f t="shared" si="9"/>
        <v>0.44999999999999996</v>
      </c>
      <c r="W39" s="26">
        <f t="shared" si="10"/>
        <v>9.0500000000000007</v>
      </c>
      <c r="X39" s="175">
        <f t="shared" si="11"/>
        <v>1.8100000000000003</v>
      </c>
      <c r="Y39" s="128">
        <v>1</v>
      </c>
      <c r="Z39" s="112">
        <f t="shared" si="12"/>
        <v>0.8</v>
      </c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3"/>
    </row>
    <row r="40" spans="1:44" s="111" customFormat="1" x14ac:dyDescent="0.3">
      <c r="A40" s="170">
        <v>34</v>
      </c>
      <c r="B40" s="121">
        <v>671234</v>
      </c>
      <c r="C40" s="122" t="s">
        <v>141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  <c r="I40" s="171">
        <f t="shared" si="1"/>
        <v>0</v>
      </c>
      <c r="J40" s="171">
        <f t="shared" si="2"/>
        <v>0</v>
      </c>
      <c r="K40" s="174">
        <v>0</v>
      </c>
      <c r="L40" s="174">
        <v>0</v>
      </c>
      <c r="M40" s="174">
        <v>0</v>
      </c>
      <c r="N40" s="174">
        <v>0</v>
      </c>
      <c r="O40" s="174">
        <v>0</v>
      </c>
      <c r="P40" s="174">
        <f t="shared" si="3"/>
        <v>0</v>
      </c>
      <c r="Q40" s="174">
        <f t="shared" si="4"/>
        <v>0</v>
      </c>
      <c r="R40" s="108">
        <f t="shared" si="5"/>
        <v>0</v>
      </c>
      <c r="S40" s="108">
        <f t="shared" si="6"/>
        <v>0</v>
      </c>
      <c r="T40" s="108">
        <f t="shared" si="7"/>
        <v>0</v>
      </c>
      <c r="U40" s="108">
        <f t="shared" si="8"/>
        <v>0</v>
      </c>
      <c r="V40" s="108">
        <f t="shared" si="9"/>
        <v>0</v>
      </c>
      <c r="W40" s="26">
        <f t="shared" si="10"/>
        <v>0</v>
      </c>
      <c r="X40" s="175">
        <f t="shared" si="11"/>
        <v>0</v>
      </c>
      <c r="Y40" s="128">
        <v>0</v>
      </c>
      <c r="Z40" s="112">
        <f t="shared" si="12"/>
        <v>0</v>
      </c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3"/>
    </row>
    <row r="41" spans="1:44" s="111" customFormat="1" x14ac:dyDescent="0.3">
      <c r="A41" s="170">
        <v>35</v>
      </c>
      <c r="B41" s="121">
        <v>671235</v>
      </c>
      <c r="C41" s="122" t="s">
        <v>142</v>
      </c>
      <c r="D41" s="116">
        <v>10</v>
      </c>
      <c r="E41" s="116">
        <v>9</v>
      </c>
      <c r="F41" s="116">
        <v>5.5</v>
      </c>
      <c r="G41" s="116">
        <v>4.5</v>
      </c>
      <c r="H41" s="116">
        <v>6</v>
      </c>
      <c r="I41" s="171">
        <f t="shared" si="1"/>
        <v>35</v>
      </c>
      <c r="J41" s="171">
        <f t="shared" si="2"/>
        <v>5.25</v>
      </c>
      <c r="K41" s="174">
        <v>3</v>
      </c>
      <c r="L41" s="174">
        <v>2</v>
      </c>
      <c r="M41" s="174">
        <v>3</v>
      </c>
      <c r="N41" s="174">
        <v>2</v>
      </c>
      <c r="O41" s="174">
        <v>1</v>
      </c>
      <c r="P41" s="174">
        <f t="shared" si="3"/>
        <v>16.25</v>
      </c>
      <c r="Q41" s="174">
        <f t="shared" si="4"/>
        <v>0.8125</v>
      </c>
      <c r="R41" s="108">
        <f t="shared" si="5"/>
        <v>1.65</v>
      </c>
      <c r="S41" s="108">
        <f t="shared" si="6"/>
        <v>1.45</v>
      </c>
      <c r="T41" s="108">
        <f t="shared" si="7"/>
        <v>0.97499999999999998</v>
      </c>
      <c r="U41" s="108">
        <f t="shared" si="8"/>
        <v>0.77499999999999991</v>
      </c>
      <c r="V41" s="108">
        <f t="shared" si="9"/>
        <v>0.95</v>
      </c>
      <c r="W41" s="26">
        <f t="shared" si="10"/>
        <v>51.25</v>
      </c>
      <c r="X41" s="175">
        <f t="shared" si="11"/>
        <v>10.25</v>
      </c>
      <c r="Y41" s="128">
        <v>25</v>
      </c>
      <c r="Z41" s="112">
        <f t="shared" si="12"/>
        <v>20</v>
      </c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3"/>
    </row>
    <row r="42" spans="1:44" s="111" customFormat="1" x14ac:dyDescent="0.3">
      <c r="A42" s="170">
        <v>36</v>
      </c>
      <c r="B42" s="121">
        <v>671236</v>
      </c>
      <c r="C42" s="122" t="s">
        <v>143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71">
        <f t="shared" si="1"/>
        <v>0</v>
      </c>
      <c r="J42" s="171">
        <f t="shared" si="2"/>
        <v>0</v>
      </c>
      <c r="K42" s="174">
        <v>4</v>
      </c>
      <c r="L42" s="174">
        <v>3</v>
      </c>
      <c r="M42" s="174">
        <v>2</v>
      </c>
      <c r="N42" s="174">
        <v>1</v>
      </c>
      <c r="O42" s="174">
        <v>2</v>
      </c>
      <c r="P42" s="174">
        <f t="shared" si="3"/>
        <v>12</v>
      </c>
      <c r="Q42" s="174">
        <f t="shared" si="4"/>
        <v>0.60000000000000009</v>
      </c>
      <c r="R42" s="108">
        <f t="shared" si="5"/>
        <v>0.2</v>
      </c>
      <c r="S42" s="108">
        <f t="shared" si="6"/>
        <v>0.15000000000000002</v>
      </c>
      <c r="T42" s="108">
        <f t="shared" si="7"/>
        <v>0.1</v>
      </c>
      <c r="U42" s="108">
        <f t="shared" si="8"/>
        <v>0.05</v>
      </c>
      <c r="V42" s="108">
        <f t="shared" si="9"/>
        <v>0.1</v>
      </c>
      <c r="W42" s="26">
        <f t="shared" si="10"/>
        <v>12</v>
      </c>
      <c r="X42" s="175">
        <f t="shared" si="11"/>
        <v>2.4000000000000004</v>
      </c>
      <c r="Y42" s="128">
        <v>19</v>
      </c>
      <c r="Z42" s="112">
        <f t="shared" si="12"/>
        <v>15.200000000000001</v>
      </c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3"/>
    </row>
    <row r="43" spans="1:44" s="111" customFormat="1" x14ac:dyDescent="0.3">
      <c r="A43" s="170">
        <v>37</v>
      </c>
      <c r="B43" s="121">
        <v>671237</v>
      </c>
      <c r="C43" s="122" t="s">
        <v>144</v>
      </c>
      <c r="D43" s="116">
        <v>10</v>
      </c>
      <c r="E43" s="116">
        <v>12</v>
      </c>
      <c r="F43" s="116">
        <v>14</v>
      </c>
      <c r="G43" s="116">
        <v>15</v>
      </c>
      <c r="H43" s="116">
        <v>10.5</v>
      </c>
      <c r="I43" s="171">
        <f t="shared" si="1"/>
        <v>61.5</v>
      </c>
      <c r="J43" s="171">
        <f t="shared" si="2"/>
        <v>9.2249999999999996</v>
      </c>
      <c r="K43" s="174">
        <v>4</v>
      </c>
      <c r="L43" s="174">
        <v>2</v>
      </c>
      <c r="M43" s="174">
        <v>3</v>
      </c>
      <c r="N43" s="174">
        <v>2</v>
      </c>
      <c r="O43" s="174">
        <v>3</v>
      </c>
      <c r="P43" s="174">
        <f t="shared" si="3"/>
        <v>23.225000000000001</v>
      </c>
      <c r="Q43" s="174">
        <f t="shared" si="4"/>
        <v>1.1612500000000001</v>
      </c>
      <c r="R43" s="108">
        <f t="shared" si="5"/>
        <v>1.7</v>
      </c>
      <c r="S43" s="108">
        <f t="shared" si="6"/>
        <v>1.9</v>
      </c>
      <c r="T43" s="108">
        <f t="shared" si="7"/>
        <v>2.25</v>
      </c>
      <c r="U43" s="108">
        <f t="shared" si="8"/>
        <v>2.35</v>
      </c>
      <c r="V43" s="108">
        <f t="shared" si="9"/>
        <v>1.7250000000000001</v>
      </c>
      <c r="W43" s="26">
        <f t="shared" si="10"/>
        <v>84.724999999999994</v>
      </c>
      <c r="X43" s="175">
        <f t="shared" si="11"/>
        <v>16.945</v>
      </c>
      <c r="Y43" s="128">
        <v>57</v>
      </c>
      <c r="Z43" s="112">
        <f t="shared" si="12"/>
        <v>45.6</v>
      </c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3"/>
    </row>
    <row r="44" spans="1:44" s="111" customFormat="1" x14ac:dyDescent="0.3">
      <c r="A44" s="170">
        <v>38</v>
      </c>
      <c r="B44" s="121">
        <v>671238</v>
      </c>
      <c r="C44" s="122" t="s">
        <v>145</v>
      </c>
      <c r="D44" s="116">
        <v>5</v>
      </c>
      <c r="E44" s="116">
        <v>6</v>
      </c>
      <c r="F44" s="116">
        <v>4.5</v>
      </c>
      <c r="G44" s="116">
        <v>5</v>
      </c>
      <c r="H44" s="116">
        <v>6</v>
      </c>
      <c r="I44" s="171">
        <f t="shared" si="1"/>
        <v>26.5</v>
      </c>
      <c r="J44" s="171">
        <f t="shared" si="2"/>
        <v>3.9749999999999996</v>
      </c>
      <c r="K44" s="174">
        <v>1.5</v>
      </c>
      <c r="L44" s="174">
        <v>0.5</v>
      </c>
      <c r="M44" s="174">
        <v>4.5</v>
      </c>
      <c r="N44" s="174">
        <v>2</v>
      </c>
      <c r="O44" s="174">
        <v>1</v>
      </c>
      <c r="P44" s="174">
        <f t="shared" si="3"/>
        <v>13.475</v>
      </c>
      <c r="Q44" s="174">
        <f t="shared" si="4"/>
        <v>0.67375000000000007</v>
      </c>
      <c r="R44" s="108">
        <f t="shared" si="5"/>
        <v>0.82499999999999996</v>
      </c>
      <c r="S44" s="108">
        <f t="shared" si="6"/>
        <v>0.92499999999999993</v>
      </c>
      <c r="T44" s="108">
        <f t="shared" si="7"/>
        <v>0.89999999999999991</v>
      </c>
      <c r="U44" s="108">
        <f t="shared" si="8"/>
        <v>0.85</v>
      </c>
      <c r="V44" s="108">
        <f t="shared" si="9"/>
        <v>0.95</v>
      </c>
      <c r="W44" s="26">
        <f t="shared" si="10"/>
        <v>39.975000000000001</v>
      </c>
      <c r="X44" s="175">
        <f t="shared" si="11"/>
        <v>7.995000000000001</v>
      </c>
      <c r="Y44" s="128">
        <v>16</v>
      </c>
      <c r="Z44" s="112">
        <f t="shared" si="12"/>
        <v>12.8</v>
      </c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3"/>
    </row>
    <row r="45" spans="1:44" s="111" customFormat="1" x14ac:dyDescent="0.3">
      <c r="A45" s="170">
        <v>39</v>
      </c>
      <c r="B45" s="121">
        <v>671239</v>
      </c>
      <c r="C45" s="122" t="s">
        <v>146</v>
      </c>
      <c r="D45" s="116">
        <v>10</v>
      </c>
      <c r="E45" s="116">
        <v>12</v>
      </c>
      <c r="F45" s="116">
        <v>14</v>
      </c>
      <c r="G45" s="116">
        <v>12</v>
      </c>
      <c r="H45" s="116">
        <v>10</v>
      </c>
      <c r="I45" s="171">
        <f t="shared" si="1"/>
        <v>58</v>
      </c>
      <c r="J45" s="171">
        <f t="shared" si="2"/>
        <v>8.6999999999999993</v>
      </c>
      <c r="K45" s="174">
        <v>4</v>
      </c>
      <c r="L45" s="174">
        <v>3</v>
      </c>
      <c r="M45" s="174">
        <v>4</v>
      </c>
      <c r="N45" s="174">
        <v>5</v>
      </c>
      <c r="O45" s="174">
        <v>3</v>
      </c>
      <c r="P45" s="174">
        <f t="shared" si="3"/>
        <v>27.7</v>
      </c>
      <c r="Q45" s="174">
        <f t="shared" si="4"/>
        <v>1.385</v>
      </c>
      <c r="R45" s="108">
        <f t="shared" si="5"/>
        <v>1.7</v>
      </c>
      <c r="S45" s="108">
        <f t="shared" si="6"/>
        <v>1.9499999999999997</v>
      </c>
      <c r="T45" s="108">
        <f t="shared" si="7"/>
        <v>2.3000000000000003</v>
      </c>
      <c r="U45" s="108">
        <f t="shared" si="8"/>
        <v>2.0499999999999998</v>
      </c>
      <c r="V45" s="108">
        <f t="shared" si="9"/>
        <v>1.65</v>
      </c>
      <c r="W45" s="26">
        <f t="shared" si="10"/>
        <v>85.7</v>
      </c>
      <c r="X45" s="175">
        <f t="shared" si="11"/>
        <v>17.14</v>
      </c>
      <c r="Y45" s="128">
        <v>75</v>
      </c>
      <c r="Z45" s="112">
        <f t="shared" si="12"/>
        <v>60</v>
      </c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3"/>
    </row>
    <row r="46" spans="1:44" s="111" customFormat="1" x14ac:dyDescent="0.3">
      <c r="A46" s="170">
        <v>40</v>
      </c>
      <c r="B46" s="121">
        <v>671240</v>
      </c>
      <c r="C46" s="122" t="s">
        <v>147</v>
      </c>
      <c r="D46" s="116">
        <v>12</v>
      </c>
      <c r="E46" s="116">
        <v>10</v>
      </c>
      <c r="F46" s="116">
        <v>12</v>
      </c>
      <c r="G46" s="116">
        <v>13</v>
      </c>
      <c r="H46" s="116">
        <v>9.5</v>
      </c>
      <c r="I46" s="171">
        <f t="shared" si="1"/>
        <v>56.5</v>
      </c>
      <c r="J46" s="171">
        <f t="shared" si="2"/>
        <v>8.4749999999999996</v>
      </c>
      <c r="K46" s="174">
        <v>3</v>
      </c>
      <c r="L46" s="174">
        <v>2</v>
      </c>
      <c r="M46" s="174">
        <v>3.5</v>
      </c>
      <c r="N46" s="174">
        <v>4</v>
      </c>
      <c r="O46" s="174">
        <v>3</v>
      </c>
      <c r="P46" s="174">
        <f t="shared" si="3"/>
        <v>23.975000000000001</v>
      </c>
      <c r="Q46" s="174">
        <f t="shared" si="4"/>
        <v>1.1987500000000002</v>
      </c>
      <c r="R46" s="108">
        <f t="shared" si="5"/>
        <v>1.9499999999999997</v>
      </c>
      <c r="S46" s="108">
        <f t="shared" si="6"/>
        <v>1.6</v>
      </c>
      <c r="T46" s="108">
        <f t="shared" si="7"/>
        <v>1.9749999999999999</v>
      </c>
      <c r="U46" s="108">
        <f t="shared" si="8"/>
        <v>2.15</v>
      </c>
      <c r="V46" s="108">
        <f t="shared" si="9"/>
        <v>1.5750000000000002</v>
      </c>
      <c r="W46" s="26">
        <f t="shared" si="10"/>
        <v>80.474999999999994</v>
      </c>
      <c r="X46" s="175">
        <f t="shared" si="11"/>
        <v>16.094999999999999</v>
      </c>
      <c r="Y46" s="128">
        <v>42</v>
      </c>
      <c r="Z46" s="112">
        <f t="shared" si="12"/>
        <v>33.6</v>
      </c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3"/>
    </row>
    <row r="47" spans="1:44" s="111" customFormat="1" x14ac:dyDescent="0.3">
      <c r="A47" s="170">
        <v>41</v>
      </c>
      <c r="B47" s="121">
        <v>671241</v>
      </c>
      <c r="C47" s="122" t="s">
        <v>148</v>
      </c>
      <c r="D47" s="116">
        <v>3</v>
      </c>
      <c r="E47" s="116">
        <v>3.5</v>
      </c>
      <c r="F47" s="116">
        <v>4</v>
      </c>
      <c r="G47" s="116">
        <v>3</v>
      </c>
      <c r="H47" s="116">
        <v>2.5</v>
      </c>
      <c r="I47" s="171">
        <f t="shared" si="1"/>
        <v>16</v>
      </c>
      <c r="J47" s="171">
        <f t="shared" si="2"/>
        <v>2.4</v>
      </c>
      <c r="K47" s="174">
        <v>3</v>
      </c>
      <c r="L47" s="174">
        <v>2.5</v>
      </c>
      <c r="M47" s="174">
        <v>0</v>
      </c>
      <c r="N47" s="174">
        <v>1</v>
      </c>
      <c r="O47" s="174">
        <v>0</v>
      </c>
      <c r="P47" s="174">
        <f t="shared" si="3"/>
        <v>8.9</v>
      </c>
      <c r="Q47" s="174">
        <f t="shared" si="4"/>
        <v>0.44500000000000006</v>
      </c>
      <c r="R47" s="108">
        <f t="shared" si="5"/>
        <v>0.6</v>
      </c>
      <c r="S47" s="108">
        <f t="shared" si="6"/>
        <v>0.65</v>
      </c>
      <c r="T47" s="108">
        <f t="shared" si="7"/>
        <v>0.6</v>
      </c>
      <c r="U47" s="108">
        <f t="shared" si="8"/>
        <v>0.49999999999999994</v>
      </c>
      <c r="V47" s="108">
        <f t="shared" si="9"/>
        <v>0.375</v>
      </c>
      <c r="W47" s="26">
        <f t="shared" si="10"/>
        <v>24.9</v>
      </c>
      <c r="X47" s="175">
        <f t="shared" si="11"/>
        <v>4.9800000000000004</v>
      </c>
      <c r="Y47" s="128">
        <v>7</v>
      </c>
      <c r="Z47" s="112">
        <f t="shared" si="12"/>
        <v>5.6000000000000005</v>
      </c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3"/>
    </row>
    <row r="48" spans="1:44" s="111" customFormat="1" x14ac:dyDescent="0.3">
      <c r="A48" s="170">
        <v>42</v>
      </c>
      <c r="B48" s="121">
        <v>671242</v>
      </c>
      <c r="C48" s="122" t="s">
        <v>149</v>
      </c>
      <c r="D48" s="116">
        <v>10</v>
      </c>
      <c r="E48" s="116">
        <v>9.5</v>
      </c>
      <c r="F48" s="116">
        <v>10</v>
      </c>
      <c r="G48" s="116">
        <v>9.5</v>
      </c>
      <c r="H48" s="116">
        <v>8.5</v>
      </c>
      <c r="I48" s="171">
        <f t="shared" si="1"/>
        <v>47.5</v>
      </c>
      <c r="J48" s="171">
        <f t="shared" si="2"/>
        <v>7.125</v>
      </c>
      <c r="K48" s="174">
        <v>2.5</v>
      </c>
      <c r="L48" s="174">
        <v>3</v>
      </c>
      <c r="M48" s="174">
        <v>2</v>
      </c>
      <c r="N48" s="174">
        <v>1</v>
      </c>
      <c r="O48" s="174">
        <v>2</v>
      </c>
      <c r="P48" s="174">
        <f t="shared" si="3"/>
        <v>17.625</v>
      </c>
      <c r="Q48" s="174">
        <f t="shared" si="4"/>
        <v>0.88125000000000009</v>
      </c>
      <c r="R48" s="108">
        <f t="shared" si="5"/>
        <v>1.625</v>
      </c>
      <c r="S48" s="108">
        <f t="shared" si="6"/>
        <v>1.5750000000000002</v>
      </c>
      <c r="T48" s="108">
        <f t="shared" si="7"/>
        <v>1.6</v>
      </c>
      <c r="U48" s="108">
        <f t="shared" si="8"/>
        <v>1.4750000000000001</v>
      </c>
      <c r="V48" s="108">
        <f t="shared" si="9"/>
        <v>1.375</v>
      </c>
      <c r="W48" s="26">
        <f t="shared" si="10"/>
        <v>65.125</v>
      </c>
      <c r="X48" s="175">
        <f t="shared" si="11"/>
        <v>13.025</v>
      </c>
      <c r="Y48" s="128">
        <v>31</v>
      </c>
      <c r="Z48" s="112">
        <f t="shared" si="12"/>
        <v>24.8</v>
      </c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3"/>
    </row>
    <row r="49" spans="1:44" s="111" customFormat="1" x14ac:dyDescent="0.3">
      <c r="A49" s="170">
        <v>43</v>
      </c>
      <c r="B49" s="121">
        <v>671243</v>
      </c>
      <c r="C49" s="122" t="s">
        <v>150</v>
      </c>
      <c r="D49" s="116">
        <v>9.5</v>
      </c>
      <c r="E49" s="116">
        <v>5.5</v>
      </c>
      <c r="F49" s="116">
        <v>8</v>
      </c>
      <c r="G49" s="116">
        <v>6</v>
      </c>
      <c r="H49" s="116">
        <v>4.5</v>
      </c>
      <c r="I49" s="171">
        <f t="shared" si="1"/>
        <v>33.5</v>
      </c>
      <c r="J49" s="171">
        <f t="shared" si="2"/>
        <v>5.0249999999999995</v>
      </c>
      <c r="K49" s="174">
        <v>2</v>
      </c>
      <c r="L49" s="174">
        <v>3</v>
      </c>
      <c r="M49" s="174">
        <v>3</v>
      </c>
      <c r="N49" s="174">
        <v>2</v>
      </c>
      <c r="O49" s="174">
        <v>3</v>
      </c>
      <c r="P49" s="174">
        <f t="shared" si="3"/>
        <v>18.024999999999999</v>
      </c>
      <c r="Q49" s="174">
        <f t="shared" si="4"/>
        <v>0.90125</v>
      </c>
      <c r="R49" s="108">
        <f t="shared" si="5"/>
        <v>1.5250000000000001</v>
      </c>
      <c r="S49" s="108">
        <f t="shared" si="6"/>
        <v>0.97499999999999998</v>
      </c>
      <c r="T49" s="108">
        <f t="shared" si="7"/>
        <v>1.35</v>
      </c>
      <c r="U49" s="108">
        <f t="shared" si="8"/>
        <v>0.99999999999999989</v>
      </c>
      <c r="V49" s="108">
        <f t="shared" si="9"/>
        <v>0.82499999999999996</v>
      </c>
      <c r="W49" s="26">
        <f t="shared" si="10"/>
        <v>51.524999999999999</v>
      </c>
      <c r="X49" s="175">
        <f t="shared" si="11"/>
        <v>10.305</v>
      </c>
      <c r="Y49" s="128">
        <v>26</v>
      </c>
      <c r="Z49" s="112">
        <f t="shared" si="12"/>
        <v>20.8</v>
      </c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3"/>
    </row>
    <row r="50" spans="1:44" s="111" customFormat="1" x14ac:dyDescent="0.3">
      <c r="A50" s="170">
        <v>44</v>
      </c>
      <c r="B50" s="121">
        <v>671244</v>
      </c>
      <c r="C50" s="122" t="s">
        <v>151</v>
      </c>
      <c r="D50" s="116">
        <v>0</v>
      </c>
      <c r="E50" s="116">
        <v>1</v>
      </c>
      <c r="F50" s="116">
        <v>1</v>
      </c>
      <c r="G50" s="116">
        <v>2</v>
      </c>
      <c r="H50" s="116">
        <v>2.5</v>
      </c>
      <c r="I50" s="171">
        <f t="shared" si="1"/>
        <v>6.5</v>
      </c>
      <c r="J50" s="171">
        <f t="shared" si="2"/>
        <v>0.97499999999999998</v>
      </c>
      <c r="K50" s="174">
        <v>1</v>
      </c>
      <c r="L50" s="174">
        <v>1.5</v>
      </c>
      <c r="M50" s="174">
        <v>0</v>
      </c>
      <c r="N50" s="174">
        <v>1</v>
      </c>
      <c r="O50" s="174">
        <v>2</v>
      </c>
      <c r="P50" s="174">
        <f t="shared" si="3"/>
        <v>6.4749999999999996</v>
      </c>
      <c r="Q50" s="174">
        <f t="shared" si="4"/>
        <v>0.32374999999999998</v>
      </c>
      <c r="R50" s="108">
        <f t="shared" si="5"/>
        <v>0.05</v>
      </c>
      <c r="S50" s="108">
        <f t="shared" si="6"/>
        <v>0.22500000000000001</v>
      </c>
      <c r="T50" s="108">
        <f t="shared" si="7"/>
        <v>0.15</v>
      </c>
      <c r="U50" s="108">
        <f t="shared" si="8"/>
        <v>0.35</v>
      </c>
      <c r="V50" s="108">
        <f t="shared" si="9"/>
        <v>0.47499999999999998</v>
      </c>
      <c r="W50" s="26">
        <f t="shared" si="10"/>
        <v>12.975</v>
      </c>
      <c r="X50" s="175">
        <f t="shared" si="11"/>
        <v>2.5950000000000002</v>
      </c>
      <c r="Y50" s="128">
        <v>5</v>
      </c>
      <c r="Z50" s="112">
        <f t="shared" si="12"/>
        <v>4</v>
      </c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3"/>
    </row>
    <row r="51" spans="1:44" s="111" customFormat="1" x14ac:dyDescent="0.3">
      <c r="A51" s="170">
        <v>45</v>
      </c>
      <c r="B51" s="121">
        <v>671245</v>
      </c>
      <c r="C51" s="122" t="s">
        <v>152</v>
      </c>
      <c r="D51" s="116">
        <v>12.5</v>
      </c>
      <c r="E51" s="116">
        <v>10</v>
      </c>
      <c r="F51" s="116">
        <v>12</v>
      </c>
      <c r="G51" s="116">
        <v>13</v>
      </c>
      <c r="H51" s="116">
        <v>10</v>
      </c>
      <c r="I51" s="171">
        <f t="shared" si="1"/>
        <v>57.5</v>
      </c>
      <c r="J51" s="171">
        <f t="shared" si="2"/>
        <v>8.625</v>
      </c>
      <c r="K51" s="174">
        <v>4.5</v>
      </c>
      <c r="L51" s="174">
        <v>3</v>
      </c>
      <c r="M51" s="174">
        <v>4</v>
      </c>
      <c r="N51" s="174">
        <v>5</v>
      </c>
      <c r="O51" s="174">
        <v>3</v>
      </c>
      <c r="P51" s="174">
        <f t="shared" si="3"/>
        <v>28.125</v>
      </c>
      <c r="Q51" s="174">
        <f t="shared" si="4"/>
        <v>1.40625</v>
      </c>
      <c r="R51" s="108">
        <f t="shared" si="5"/>
        <v>2.1</v>
      </c>
      <c r="S51" s="108">
        <f t="shared" si="6"/>
        <v>1.65</v>
      </c>
      <c r="T51" s="108">
        <f t="shared" si="7"/>
        <v>1.9999999999999998</v>
      </c>
      <c r="U51" s="108">
        <f t="shared" si="8"/>
        <v>2.2000000000000002</v>
      </c>
      <c r="V51" s="108">
        <f t="shared" si="9"/>
        <v>1.65</v>
      </c>
      <c r="W51" s="26">
        <f t="shared" si="10"/>
        <v>85.625</v>
      </c>
      <c r="X51" s="175">
        <f t="shared" si="11"/>
        <v>17.125</v>
      </c>
      <c r="Y51" s="128">
        <v>66</v>
      </c>
      <c r="Z51" s="112">
        <f t="shared" si="12"/>
        <v>52.800000000000004</v>
      </c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3"/>
    </row>
    <row r="52" spans="1:44" s="111" customFormat="1" x14ac:dyDescent="0.3">
      <c r="A52" s="170">
        <v>46</v>
      </c>
      <c r="B52" s="121">
        <v>671246</v>
      </c>
      <c r="C52" s="122" t="s">
        <v>153</v>
      </c>
      <c r="D52" s="116">
        <v>6.5</v>
      </c>
      <c r="E52" s="116">
        <v>4.5</v>
      </c>
      <c r="F52" s="116">
        <v>5</v>
      </c>
      <c r="G52" s="116">
        <v>6</v>
      </c>
      <c r="H52" s="116">
        <v>7</v>
      </c>
      <c r="I52" s="171">
        <f t="shared" si="1"/>
        <v>29</v>
      </c>
      <c r="J52" s="171">
        <f t="shared" si="2"/>
        <v>4.3499999999999996</v>
      </c>
      <c r="K52" s="174">
        <v>1</v>
      </c>
      <c r="L52" s="174">
        <v>2</v>
      </c>
      <c r="M52" s="174">
        <v>2</v>
      </c>
      <c r="N52" s="174">
        <v>1</v>
      </c>
      <c r="O52" s="174">
        <v>0</v>
      </c>
      <c r="P52" s="174">
        <f t="shared" si="3"/>
        <v>10.35</v>
      </c>
      <c r="Q52" s="174">
        <f t="shared" si="4"/>
        <v>0.51749999999999996</v>
      </c>
      <c r="R52" s="108">
        <f t="shared" si="5"/>
        <v>1.0249999999999999</v>
      </c>
      <c r="S52" s="108">
        <f t="shared" si="6"/>
        <v>0.77499999999999991</v>
      </c>
      <c r="T52" s="108">
        <f t="shared" si="7"/>
        <v>0.85</v>
      </c>
      <c r="U52" s="108">
        <f t="shared" si="8"/>
        <v>0.95</v>
      </c>
      <c r="V52" s="108">
        <f t="shared" si="9"/>
        <v>1.05</v>
      </c>
      <c r="W52" s="26">
        <f t="shared" si="10"/>
        <v>39.35</v>
      </c>
      <c r="X52" s="175">
        <f t="shared" si="11"/>
        <v>7.870000000000001</v>
      </c>
      <c r="Y52" s="128">
        <v>17</v>
      </c>
      <c r="Z52" s="112">
        <f t="shared" si="12"/>
        <v>13.600000000000001</v>
      </c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3"/>
    </row>
    <row r="53" spans="1:44" s="111" customFormat="1" x14ac:dyDescent="0.3">
      <c r="A53" s="170">
        <v>47</v>
      </c>
      <c r="B53" s="121">
        <v>671247</v>
      </c>
      <c r="C53" s="122" t="s">
        <v>154</v>
      </c>
      <c r="D53" s="116">
        <v>10</v>
      </c>
      <c r="E53" s="116">
        <v>12</v>
      </c>
      <c r="F53" s="116">
        <v>11</v>
      </c>
      <c r="G53" s="116">
        <v>10</v>
      </c>
      <c r="H53" s="116">
        <v>10.5</v>
      </c>
      <c r="I53" s="171">
        <f t="shared" si="1"/>
        <v>53.5</v>
      </c>
      <c r="J53" s="171">
        <f t="shared" si="2"/>
        <v>8.0250000000000004</v>
      </c>
      <c r="K53" s="174">
        <v>4</v>
      </c>
      <c r="L53" s="174">
        <v>3</v>
      </c>
      <c r="M53" s="174">
        <v>2</v>
      </c>
      <c r="N53" s="174">
        <v>4</v>
      </c>
      <c r="O53" s="174">
        <v>2.5</v>
      </c>
      <c r="P53" s="174">
        <f t="shared" si="3"/>
        <v>23.524999999999999</v>
      </c>
      <c r="Q53" s="174">
        <f t="shared" si="4"/>
        <v>1.17625</v>
      </c>
      <c r="R53" s="108">
        <f t="shared" si="5"/>
        <v>1.7</v>
      </c>
      <c r="S53" s="108">
        <f t="shared" si="6"/>
        <v>1.9499999999999997</v>
      </c>
      <c r="T53" s="108">
        <f t="shared" si="7"/>
        <v>1.75</v>
      </c>
      <c r="U53" s="108">
        <f t="shared" si="8"/>
        <v>1.7</v>
      </c>
      <c r="V53" s="108">
        <f t="shared" si="9"/>
        <v>1.7</v>
      </c>
      <c r="W53" s="26">
        <f t="shared" si="10"/>
        <v>77.025000000000006</v>
      </c>
      <c r="X53" s="175">
        <f t="shared" si="11"/>
        <v>15.405000000000001</v>
      </c>
      <c r="Y53" s="128">
        <v>40</v>
      </c>
      <c r="Z53" s="112">
        <f t="shared" si="12"/>
        <v>32</v>
      </c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3"/>
    </row>
    <row r="54" spans="1:44" s="111" customFormat="1" x14ac:dyDescent="0.3">
      <c r="A54" s="170">
        <v>48</v>
      </c>
      <c r="B54" s="121">
        <v>671248</v>
      </c>
      <c r="C54" s="122" t="s">
        <v>155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71">
        <f t="shared" si="1"/>
        <v>0</v>
      </c>
      <c r="J54" s="171">
        <f t="shared" si="2"/>
        <v>0</v>
      </c>
      <c r="K54" s="174">
        <v>0</v>
      </c>
      <c r="L54" s="174">
        <v>1</v>
      </c>
      <c r="M54" s="174">
        <v>0</v>
      </c>
      <c r="N54" s="174">
        <v>1</v>
      </c>
      <c r="O54" s="174">
        <v>0</v>
      </c>
      <c r="P54" s="174">
        <f t="shared" si="3"/>
        <v>2</v>
      </c>
      <c r="Q54" s="174">
        <f t="shared" si="4"/>
        <v>0.1</v>
      </c>
      <c r="R54" s="108">
        <f t="shared" si="5"/>
        <v>0</v>
      </c>
      <c r="S54" s="108">
        <f t="shared" si="6"/>
        <v>0.05</v>
      </c>
      <c r="T54" s="108">
        <f t="shared" si="7"/>
        <v>0</v>
      </c>
      <c r="U54" s="108">
        <f t="shared" si="8"/>
        <v>0.05</v>
      </c>
      <c r="V54" s="108">
        <f t="shared" si="9"/>
        <v>0</v>
      </c>
      <c r="W54" s="26">
        <f t="shared" si="10"/>
        <v>2</v>
      </c>
      <c r="X54" s="175">
        <f t="shared" si="11"/>
        <v>0.4</v>
      </c>
      <c r="Y54" s="128">
        <v>1</v>
      </c>
      <c r="Z54" s="112">
        <f t="shared" si="12"/>
        <v>0.8</v>
      </c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3"/>
    </row>
    <row r="55" spans="1:44" s="111" customFormat="1" x14ac:dyDescent="0.3">
      <c r="A55" s="170">
        <v>49</v>
      </c>
      <c r="B55" s="121">
        <v>671249</v>
      </c>
      <c r="C55" s="122" t="s">
        <v>156</v>
      </c>
      <c r="D55" s="116">
        <v>6.5</v>
      </c>
      <c r="E55" s="116">
        <v>5</v>
      </c>
      <c r="F55" s="116">
        <v>5</v>
      </c>
      <c r="G55" s="116">
        <v>6</v>
      </c>
      <c r="H55" s="116">
        <v>7</v>
      </c>
      <c r="I55" s="171">
        <f t="shared" si="1"/>
        <v>29.5</v>
      </c>
      <c r="J55" s="171">
        <f t="shared" si="2"/>
        <v>4.4249999999999998</v>
      </c>
      <c r="K55" s="174">
        <v>2.5</v>
      </c>
      <c r="L55" s="174">
        <v>3</v>
      </c>
      <c r="M55" s="174">
        <v>2</v>
      </c>
      <c r="N55" s="174">
        <v>3</v>
      </c>
      <c r="O55" s="174">
        <v>2.5</v>
      </c>
      <c r="P55" s="174">
        <f t="shared" si="3"/>
        <v>17.425000000000001</v>
      </c>
      <c r="Q55" s="174">
        <f t="shared" si="4"/>
        <v>0.87125000000000008</v>
      </c>
      <c r="R55" s="108">
        <f t="shared" si="5"/>
        <v>1.1000000000000001</v>
      </c>
      <c r="S55" s="108">
        <f t="shared" si="6"/>
        <v>0.9</v>
      </c>
      <c r="T55" s="108">
        <f t="shared" si="7"/>
        <v>0.85</v>
      </c>
      <c r="U55" s="108">
        <f t="shared" si="8"/>
        <v>1.0499999999999998</v>
      </c>
      <c r="V55" s="108">
        <f t="shared" si="9"/>
        <v>1.175</v>
      </c>
      <c r="W55" s="26">
        <f t="shared" si="10"/>
        <v>46.924999999999997</v>
      </c>
      <c r="X55" s="175">
        <f t="shared" si="11"/>
        <v>9.3849999999999998</v>
      </c>
      <c r="Y55" s="128">
        <v>23</v>
      </c>
      <c r="Z55" s="112">
        <f t="shared" si="12"/>
        <v>18.400000000000002</v>
      </c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3"/>
    </row>
    <row r="56" spans="1:44" s="111" customFormat="1" x14ac:dyDescent="0.3">
      <c r="A56" s="170">
        <v>50</v>
      </c>
      <c r="B56" s="121">
        <v>671250</v>
      </c>
      <c r="C56" s="122" t="s">
        <v>157</v>
      </c>
      <c r="D56" s="116">
        <v>2</v>
      </c>
      <c r="E56" s="116">
        <v>2</v>
      </c>
      <c r="F56" s="116">
        <v>1</v>
      </c>
      <c r="G56" s="116">
        <v>2.5</v>
      </c>
      <c r="H56" s="116">
        <v>2</v>
      </c>
      <c r="I56" s="171">
        <f t="shared" si="1"/>
        <v>9.5</v>
      </c>
      <c r="J56" s="171">
        <f t="shared" si="2"/>
        <v>1.425</v>
      </c>
      <c r="K56" s="174">
        <v>0</v>
      </c>
      <c r="L56" s="174">
        <v>2</v>
      </c>
      <c r="M56" s="174">
        <v>3</v>
      </c>
      <c r="N56" s="174">
        <v>2</v>
      </c>
      <c r="O56" s="174">
        <v>3</v>
      </c>
      <c r="P56" s="174">
        <f t="shared" si="3"/>
        <v>11.425000000000001</v>
      </c>
      <c r="Q56" s="174">
        <f t="shared" si="4"/>
        <v>0.57125000000000004</v>
      </c>
      <c r="R56" s="108">
        <f t="shared" si="5"/>
        <v>0.3</v>
      </c>
      <c r="S56" s="108">
        <f t="shared" si="6"/>
        <v>0.4</v>
      </c>
      <c r="T56" s="108">
        <f t="shared" si="7"/>
        <v>0.30000000000000004</v>
      </c>
      <c r="U56" s="108">
        <f t="shared" si="8"/>
        <v>0.47499999999999998</v>
      </c>
      <c r="V56" s="108">
        <f t="shared" si="9"/>
        <v>0.45</v>
      </c>
      <c r="W56" s="26">
        <f t="shared" si="10"/>
        <v>20.925000000000001</v>
      </c>
      <c r="X56" s="175">
        <f t="shared" si="11"/>
        <v>4.1850000000000005</v>
      </c>
      <c r="Y56" s="128">
        <v>6</v>
      </c>
      <c r="Z56" s="112">
        <f t="shared" si="12"/>
        <v>4.8000000000000007</v>
      </c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3"/>
    </row>
    <row r="57" spans="1:44" s="111" customFormat="1" x14ac:dyDescent="0.3">
      <c r="A57" s="170">
        <v>51</v>
      </c>
      <c r="B57" s="121">
        <v>671251</v>
      </c>
      <c r="C57" s="122" t="s">
        <v>158</v>
      </c>
      <c r="D57" s="116">
        <v>2</v>
      </c>
      <c r="E57" s="116">
        <v>2.5</v>
      </c>
      <c r="F57" s="116">
        <v>4</v>
      </c>
      <c r="G57" s="116">
        <v>3</v>
      </c>
      <c r="H57" s="116">
        <v>4</v>
      </c>
      <c r="I57" s="171">
        <f t="shared" si="1"/>
        <v>15.5</v>
      </c>
      <c r="J57" s="171">
        <f t="shared" si="2"/>
        <v>2.3249999999999997</v>
      </c>
      <c r="K57" s="174">
        <v>3</v>
      </c>
      <c r="L57" s="174">
        <v>1</v>
      </c>
      <c r="M57" s="174">
        <v>2</v>
      </c>
      <c r="N57" s="174">
        <v>2</v>
      </c>
      <c r="O57" s="174">
        <v>1</v>
      </c>
      <c r="P57" s="174">
        <f t="shared" si="3"/>
        <v>11.324999999999999</v>
      </c>
      <c r="Q57" s="174">
        <f t="shared" si="4"/>
        <v>0.56625000000000003</v>
      </c>
      <c r="R57" s="108">
        <f t="shared" si="5"/>
        <v>0.45</v>
      </c>
      <c r="S57" s="108">
        <f t="shared" si="6"/>
        <v>0.42499999999999999</v>
      </c>
      <c r="T57" s="108">
        <f t="shared" si="7"/>
        <v>0.7</v>
      </c>
      <c r="U57" s="108">
        <f t="shared" si="8"/>
        <v>0.54999999999999993</v>
      </c>
      <c r="V57" s="108">
        <f t="shared" si="9"/>
        <v>0.65</v>
      </c>
      <c r="W57" s="26">
        <f t="shared" si="10"/>
        <v>26.824999999999999</v>
      </c>
      <c r="X57" s="175">
        <f t="shared" si="11"/>
        <v>5.3650000000000002</v>
      </c>
      <c r="Y57" s="128">
        <v>11</v>
      </c>
      <c r="Z57" s="112">
        <f t="shared" si="12"/>
        <v>8.8000000000000007</v>
      </c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3"/>
    </row>
    <row r="58" spans="1:44" s="111" customFormat="1" x14ac:dyDescent="0.3">
      <c r="A58" s="170">
        <v>52</v>
      </c>
      <c r="B58" s="121">
        <v>671252</v>
      </c>
      <c r="C58" s="122" t="s">
        <v>159</v>
      </c>
      <c r="D58" s="116"/>
      <c r="E58" s="116"/>
      <c r="F58" s="116"/>
      <c r="G58" s="116"/>
      <c r="H58" s="116"/>
      <c r="I58" s="171">
        <f t="shared" si="1"/>
        <v>0</v>
      </c>
      <c r="J58" s="171">
        <f t="shared" si="2"/>
        <v>0</v>
      </c>
      <c r="K58" s="174"/>
      <c r="L58" s="174"/>
      <c r="M58" s="174"/>
      <c r="N58" s="174"/>
      <c r="O58" s="174"/>
      <c r="P58" s="174">
        <f t="shared" si="3"/>
        <v>0</v>
      </c>
      <c r="Q58" s="174">
        <f t="shared" si="4"/>
        <v>0</v>
      </c>
      <c r="R58" s="108">
        <f t="shared" si="5"/>
        <v>0</v>
      </c>
      <c r="S58" s="108">
        <f t="shared" si="6"/>
        <v>0</v>
      </c>
      <c r="T58" s="108">
        <f t="shared" si="7"/>
        <v>0</v>
      </c>
      <c r="U58" s="108">
        <f t="shared" si="8"/>
        <v>0</v>
      </c>
      <c r="V58" s="108">
        <f t="shared" si="9"/>
        <v>0</v>
      </c>
      <c r="W58" s="26">
        <f t="shared" si="10"/>
        <v>0</v>
      </c>
      <c r="X58" s="175">
        <f t="shared" si="11"/>
        <v>0</v>
      </c>
      <c r="Y58" s="128" t="s">
        <v>105</v>
      </c>
      <c r="Z58" s="112" t="e">
        <f t="shared" si="12"/>
        <v>#VALUE!</v>
      </c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3"/>
    </row>
    <row r="59" spans="1:44" s="111" customFormat="1" x14ac:dyDescent="0.3">
      <c r="A59" s="170">
        <v>53</v>
      </c>
      <c r="B59" s="121">
        <v>671253</v>
      </c>
      <c r="C59" s="122" t="s">
        <v>160</v>
      </c>
      <c r="D59" s="116"/>
      <c r="E59" s="116"/>
      <c r="F59" s="116"/>
      <c r="G59" s="116"/>
      <c r="H59" s="116"/>
      <c r="I59" s="171">
        <f t="shared" si="1"/>
        <v>0</v>
      </c>
      <c r="J59" s="171">
        <f t="shared" si="2"/>
        <v>0</v>
      </c>
      <c r="K59" s="174"/>
      <c r="L59" s="174"/>
      <c r="M59" s="174"/>
      <c r="N59" s="174"/>
      <c r="O59" s="174"/>
      <c r="P59" s="174">
        <f t="shared" si="3"/>
        <v>0</v>
      </c>
      <c r="Q59" s="174">
        <f t="shared" si="4"/>
        <v>0</v>
      </c>
      <c r="R59" s="108">
        <f t="shared" si="5"/>
        <v>0</v>
      </c>
      <c r="S59" s="108">
        <f t="shared" si="6"/>
        <v>0</v>
      </c>
      <c r="T59" s="108">
        <f t="shared" si="7"/>
        <v>0</v>
      </c>
      <c r="U59" s="108">
        <f t="shared" si="8"/>
        <v>0</v>
      </c>
      <c r="V59" s="108">
        <f t="shared" si="9"/>
        <v>0</v>
      </c>
      <c r="W59" s="26">
        <f t="shared" si="10"/>
        <v>0</v>
      </c>
      <c r="X59" s="175">
        <f t="shared" si="11"/>
        <v>0</v>
      </c>
      <c r="Y59" s="128" t="s">
        <v>105</v>
      </c>
      <c r="Z59" s="112" t="e">
        <f t="shared" si="12"/>
        <v>#VALUE!</v>
      </c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3"/>
    </row>
    <row r="60" spans="1:44" s="111" customFormat="1" x14ac:dyDescent="0.3">
      <c r="A60" s="170">
        <v>54</v>
      </c>
      <c r="B60" s="121">
        <v>671254</v>
      </c>
      <c r="C60" s="122" t="s">
        <v>161</v>
      </c>
      <c r="D60" s="116">
        <v>2</v>
      </c>
      <c r="E60" s="116">
        <v>2.5</v>
      </c>
      <c r="F60" s="116">
        <v>2</v>
      </c>
      <c r="G60" s="116">
        <v>3</v>
      </c>
      <c r="H60" s="116">
        <v>2.5</v>
      </c>
      <c r="I60" s="171">
        <f t="shared" si="1"/>
        <v>12</v>
      </c>
      <c r="J60" s="171">
        <f t="shared" si="2"/>
        <v>1.7999999999999998</v>
      </c>
      <c r="K60" s="174">
        <v>1.5</v>
      </c>
      <c r="L60" s="174">
        <v>3</v>
      </c>
      <c r="M60" s="174">
        <v>2</v>
      </c>
      <c r="N60" s="174">
        <v>2.5</v>
      </c>
      <c r="O60" s="174">
        <v>2</v>
      </c>
      <c r="P60" s="174">
        <f t="shared" si="3"/>
        <v>12.8</v>
      </c>
      <c r="Q60" s="174">
        <f t="shared" si="4"/>
        <v>0.64000000000000012</v>
      </c>
      <c r="R60" s="108">
        <f t="shared" si="5"/>
        <v>0.375</v>
      </c>
      <c r="S60" s="108">
        <f t="shared" si="6"/>
        <v>0.52500000000000002</v>
      </c>
      <c r="T60" s="108">
        <f t="shared" si="7"/>
        <v>0.4</v>
      </c>
      <c r="U60" s="108">
        <f t="shared" si="8"/>
        <v>0.57499999999999996</v>
      </c>
      <c r="V60" s="108">
        <f t="shared" si="9"/>
        <v>0.47499999999999998</v>
      </c>
      <c r="W60" s="26">
        <f t="shared" si="10"/>
        <v>24.8</v>
      </c>
      <c r="X60" s="175">
        <f t="shared" si="11"/>
        <v>4.9600000000000009</v>
      </c>
      <c r="Y60" s="128">
        <v>7</v>
      </c>
      <c r="Z60" s="112">
        <f t="shared" si="12"/>
        <v>5.6000000000000005</v>
      </c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3"/>
    </row>
    <row r="61" spans="1:44" s="111" customFormat="1" x14ac:dyDescent="0.3">
      <c r="A61" s="170">
        <v>55</v>
      </c>
      <c r="B61" s="121">
        <v>671255</v>
      </c>
      <c r="C61" s="122" t="s">
        <v>162</v>
      </c>
      <c r="D61" s="116">
        <v>10</v>
      </c>
      <c r="E61" s="116">
        <v>12</v>
      </c>
      <c r="F61" s="116">
        <v>11</v>
      </c>
      <c r="G61" s="116">
        <v>10</v>
      </c>
      <c r="H61" s="116">
        <v>10.5</v>
      </c>
      <c r="I61" s="171">
        <f t="shared" si="1"/>
        <v>53.5</v>
      </c>
      <c r="J61" s="171">
        <f t="shared" si="2"/>
        <v>8.0250000000000004</v>
      </c>
      <c r="K61" s="174">
        <v>2.5</v>
      </c>
      <c r="L61" s="174">
        <v>2.5</v>
      </c>
      <c r="M61" s="174">
        <v>1</v>
      </c>
      <c r="N61" s="174">
        <v>2</v>
      </c>
      <c r="O61" s="174">
        <v>3</v>
      </c>
      <c r="P61" s="174">
        <f t="shared" si="3"/>
        <v>19.024999999999999</v>
      </c>
      <c r="Q61" s="174">
        <f t="shared" si="4"/>
        <v>0.95124999999999993</v>
      </c>
      <c r="R61" s="108">
        <f t="shared" si="5"/>
        <v>1.625</v>
      </c>
      <c r="S61" s="108">
        <f t="shared" si="6"/>
        <v>1.9249999999999998</v>
      </c>
      <c r="T61" s="108">
        <f t="shared" si="7"/>
        <v>1.7</v>
      </c>
      <c r="U61" s="108">
        <f t="shared" si="8"/>
        <v>1.6</v>
      </c>
      <c r="V61" s="108">
        <f t="shared" si="9"/>
        <v>1.7250000000000001</v>
      </c>
      <c r="W61" s="26">
        <f t="shared" si="10"/>
        <v>72.525000000000006</v>
      </c>
      <c r="X61" s="175">
        <f t="shared" si="11"/>
        <v>14.505000000000003</v>
      </c>
      <c r="Y61" s="128">
        <v>33</v>
      </c>
      <c r="Z61" s="112">
        <f t="shared" si="12"/>
        <v>26.400000000000002</v>
      </c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3"/>
    </row>
    <row r="62" spans="1:44" s="111" customFormat="1" x14ac:dyDescent="0.3">
      <c r="A62" s="170">
        <v>56</v>
      </c>
      <c r="B62" s="121">
        <v>671256</v>
      </c>
      <c r="C62" s="122" t="s">
        <v>163</v>
      </c>
      <c r="D62" s="116">
        <v>12</v>
      </c>
      <c r="E62" s="116">
        <v>10</v>
      </c>
      <c r="F62" s="116">
        <v>14</v>
      </c>
      <c r="G62" s="116">
        <v>12.5</v>
      </c>
      <c r="H62" s="116">
        <v>10</v>
      </c>
      <c r="I62" s="171">
        <f t="shared" si="1"/>
        <v>58.5</v>
      </c>
      <c r="J62" s="171">
        <f t="shared" si="2"/>
        <v>8.7750000000000004</v>
      </c>
      <c r="K62" s="174">
        <v>5</v>
      </c>
      <c r="L62" s="174">
        <v>4.5</v>
      </c>
      <c r="M62" s="174">
        <v>3</v>
      </c>
      <c r="N62" s="174">
        <v>4.5</v>
      </c>
      <c r="O62" s="174">
        <v>3</v>
      </c>
      <c r="P62" s="174">
        <f t="shared" si="3"/>
        <v>28.774999999999999</v>
      </c>
      <c r="Q62" s="174">
        <f t="shared" si="4"/>
        <v>1.43875</v>
      </c>
      <c r="R62" s="108">
        <f t="shared" si="5"/>
        <v>2.0499999999999998</v>
      </c>
      <c r="S62" s="108">
        <f t="shared" si="6"/>
        <v>1.7250000000000001</v>
      </c>
      <c r="T62" s="108">
        <f t="shared" si="7"/>
        <v>2.25</v>
      </c>
      <c r="U62" s="108">
        <f t="shared" si="8"/>
        <v>2.1</v>
      </c>
      <c r="V62" s="108">
        <f t="shared" si="9"/>
        <v>1.65</v>
      </c>
      <c r="W62" s="26">
        <f t="shared" si="10"/>
        <v>87.275000000000006</v>
      </c>
      <c r="X62" s="175">
        <f t="shared" si="11"/>
        <v>17.455000000000002</v>
      </c>
      <c r="Y62" s="128">
        <v>69</v>
      </c>
      <c r="Z62" s="112">
        <f t="shared" si="12"/>
        <v>55.2</v>
      </c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3"/>
    </row>
    <row r="63" spans="1:44" s="111" customFormat="1" x14ac:dyDescent="0.3">
      <c r="A63" s="170">
        <v>57</v>
      </c>
      <c r="B63" s="121">
        <v>671257</v>
      </c>
      <c r="C63" s="122" t="s">
        <v>164</v>
      </c>
      <c r="D63" s="116">
        <v>15</v>
      </c>
      <c r="E63" s="116">
        <v>14</v>
      </c>
      <c r="F63" s="116">
        <v>13</v>
      </c>
      <c r="G63" s="116">
        <v>10.5</v>
      </c>
      <c r="H63" s="116">
        <v>15</v>
      </c>
      <c r="I63" s="171">
        <f t="shared" si="1"/>
        <v>67.5</v>
      </c>
      <c r="J63" s="171">
        <f t="shared" si="2"/>
        <v>10.125</v>
      </c>
      <c r="K63" s="174">
        <v>4</v>
      </c>
      <c r="L63" s="174">
        <v>5</v>
      </c>
      <c r="M63" s="174">
        <v>3</v>
      </c>
      <c r="N63" s="174">
        <v>4</v>
      </c>
      <c r="O63" s="174">
        <v>3</v>
      </c>
      <c r="P63" s="174">
        <f t="shared" si="3"/>
        <v>29.125</v>
      </c>
      <c r="Q63" s="174">
        <f t="shared" si="4"/>
        <v>1.45625</v>
      </c>
      <c r="R63" s="108">
        <f t="shared" si="5"/>
        <v>2.4500000000000002</v>
      </c>
      <c r="S63" s="108">
        <f t="shared" si="6"/>
        <v>2.35</v>
      </c>
      <c r="T63" s="108">
        <f t="shared" si="7"/>
        <v>2.1</v>
      </c>
      <c r="U63" s="108">
        <f t="shared" si="8"/>
        <v>1.7749999999999999</v>
      </c>
      <c r="V63" s="108">
        <f t="shared" si="9"/>
        <v>2.4</v>
      </c>
      <c r="W63" s="26">
        <f t="shared" si="10"/>
        <v>96.625</v>
      </c>
      <c r="X63" s="175">
        <f t="shared" si="11"/>
        <v>19.325000000000003</v>
      </c>
      <c r="Y63" s="128">
        <v>82</v>
      </c>
      <c r="Z63" s="112">
        <f t="shared" si="12"/>
        <v>65.600000000000009</v>
      </c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3"/>
    </row>
    <row r="64" spans="1:44" s="111" customFormat="1" x14ac:dyDescent="0.3">
      <c r="A64" s="170">
        <v>58</v>
      </c>
      <c r="B64" s="121">
        <v>671258</v>
      </c>
      <c r="C64" s="122" t="s">
        <v>165</v>
      </c>
      <c r="D64" s="116">
        <v>14</v>
      </c>
      <c r="E64" s="116">
        <v>12</v>
      </c>
      <c r="F64" s="116">
        <v>10</v>
      </c>
      <c r="G64" s="116">
        <v>12.5</v>
      </c>
      <c r="H64" s="116">
        <v>10</v>
      </c>
      <c r="I64" s="171">
        <f t="shared" si="1"/>
        <v>58.5</v>
      </c>
      <c r="J64" s="171">
        <f t="shared" si="2"/>
        <v>8.7750000000000004</v>
      </c>
      <c r="K64" s="174">
        <v>4</v>
      </c>
      <c r="L64" s="174">
        <v>5</v>
      </c>
      <c r="M64" s="174">
        <v>4</v>
      </c>
      <c r="N64" s="174">
        <v>5.5</v>
      </c>
      <c r="O64" s="174">
        <v>3</v>
      </c>
      <c r="P64" s="174">
        <f t="shared" si="3"/>
        <v>30.274999999999999</v>
      </c>
      <c r="Q64" s="174">
        <f t="shared" si="4"/>
        <v>1.5137499999999999</v>
      </c>
      <c r="R64" s="108">
        <f t="shared" si="5"/>
        <v>2.3000000000000003</v>
      </c>
      <c r="S64" s="108">
        <f t="shared" si="6"/>
        <v>2.0499999999999998</v>
      </c>
      <c r="T64" s="108">
        <f t="shared" si="7"/>
        <v>1.7</v>
      </c>
      <c r="U64" s="108">
        <f t="shared" si="8"/>
        <v>2.15</v>
      </c>
      <c r="V64" s="108">
        <f t="shared" si="9"/>
        <v>1.65</v>
      </c>
      <c r="W64" s="26">
        <f t="shared" si="10"/>
        <v>88.775000000000006</v>
      </c>
      <c r="X64" s="175">
        <f t="shared" si="11"/>
        <v>17.755000000000003</v>
      </c>
      <c r="Y64" s="128">
        <v>67</v>
      </c>
      <c r="Z64" s="112">
        <f t="shared" si="12"/>
        <v>53.6</v>
      </c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3"/>
    </row>
    <row r="65" spans="1:44" s="111" customFormat="1" x14ac:dyDescent="0.3">
      <c r="A65" s="170">
        <v>59</v>
      </c>
      <c r="B65" s="121">
        <v>671259</v>
      </c>
      <c r="C65" s="122" t="s">
        <v>166</v>
      </c>
      <c r="D65" s="116">
        <v>3</v>
      </c>
      <c r="E65" s="116">
        <v>3.5</v>
      </c>
      <c r="F65" s="116">
        <v>2</v>
      </c>
      <c r="G65" s="116">
        <v>2.5</v>
      </c>
      <c r="H65" s="116">
        <v>4</v>
      </c>
      <c r="I65" s="171">
        <f t="shared" si="1"/>
        <v>15</v>
      </c>
      <c r="J65" s="171">
        <f t="shared" si="2"/>
        <v>2.25</v>
      </c>
      <c r="K65" s="174">
        <v>1</v>
      </c>
      <c r="L65" s="174">
        <v>2</v>
      </c>
      <c r="M65" s="174">
        <v>3</v>
      </c>
      <c r="N65" s="174">
        <v>1</v>
      </c>
      <c r="O65" s="174">
        <v>2</v>
      </c>
      <c r="P65" s="174">
        <f t="shared" si="3"/>
        <v>11.25</v>
      </c>
      <c r="Q65" s="174">
        <f t="shared" si="4"/>
        <v>0.5625</v>
      </c>
      <c r="R65" s="108">
        <f t="shared" si="5"/>
        <v>0.49999999999999994</v>
      </c>
      <c r="S65" s="108">
        <f t="shared" si="6"/>
        <v>0.625</v>
      </c>
      <c r="T65" s="108">
        <f t="shared" si="7"/>
        <v>0.45</v>
      </c>
      <c r="U65" s="108">
        <f t="shared" si="8"/>
        <v>0.42499999999999999</v>
      </c>
      <c r="V65" s="108">
        <f t="shared" si="9"/>
        <v>0.7</v>
      </c>
      <c r="W65" s="26">
        <f t="shared" si="10"/>
        <v>26.25</v>
      </c>
      <c r="X65" s="175">
        <f t="shared" si="11"/>
        <v>5.25</v>
      </c>
      <c r="Y65" s="128">
        <v>14</v>
      </c>
      <c r="Z65" s="112">
        <f t="shared" si="12"/>
        <v>11.200000000000001</v>
      </c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3"/>
    </row>
    <row r="66" spans="1:44" s="111" customFormat="1" x14ac:dyDescent="0.3">
      <c r="A66" s="170">
        <v>60</v>
      </c>
      <c r="B66" s="121">
        <v>671260</v>
      </c>
      <c r="C66" s="122" t="s">
        <v>167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  <c r="I66" s="171">
        <f t="shared" si="1"/>
        <v>0</v>
      </c>
      <c r="J66" s="171">
        <f t="shared" si="2"/>
        <v>0</v>
      </c>
      <c r="K66" s="174"/>
      <c r="L66" s="174"/>
      <c r="M66" s="174"/>
      <c r="N66" s="174"/>
      <c r="O66" s="174"/>
      <c r="P66" s="174">
        <f t="shared" si="3"/>
        <v>0</v>
      </c>
      <c r="Q66" s="174">
        <f t="shared" si="4"/>
        <v>0</v>
      </c>
      <c r="R66" s="108">
        <f t="shared" si="5"/>
        <v>0</v>
      </c>
      <c r="S66" s="108">
        <f t="shared" si="6"/>
        <v>0</v>
      </c>
      <c r="T66" s="108">
        <f t="shared" si="7"/>
        <v>0</v>
      </c>
      <c r="U66" s="108">
        <f t="shared" si="8"/>
        <v>0</v>
      </c>
      <c r="V66" s="108">
        <f t="shared" si="9"/>
        <v>0</v>
      </c>
      <c r="W66" s="26">
        <f t="shared" si="10"/>
        <v>0</v>
      </c>
      <c r="X66" s="175">
        <f t="shared" si="11"/>
        <v>0</v>
      </c>
      <c r="Y66" s="128">
        <v>0</v>
      </c>
      <c r="Z66" s="112">
        <f t="shared" si="12"/>
        <v>0</v>
      </c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3"/>
    </row>
    <row r="67" spans="1:44" s="111" customFormat="1" x14ac:dyDescent="0.3">
      <c r="A67" s="170">
        <v>61</v>
      </c>
      <c r="B67" s="121">
        <v>671261</v>
      </c>
      <c r="C67" s="122" t="s">
        <v>168</v>
      </c>
      <c r="D67" s="116">
        <v>10</v>
      </c>
      <c r="E67" s="116">
        <v>10.199999999999999</v>
      </c>
      <c r="F67" s="116">
        <v>10</v>
      </c>
      <c r="G67" s="116">
        <v>12</v>
      </c>
      <c r="H67" s="116">
        <v>10</v>
      </c>
      <c r="I67" s="171">
        <f t="shared" si="1"/>
        <v>52.2</v>
      </c>
      <c r="J67" s="171">
        <f t="shared" si="2"/>
        <v>7.83</v>
      </c>
      <c r="K67" s="174">
        <v>3</v>
      </c>
      <c r="L67" s="174">
        <v>2</v>
      </c>
      <c r="M67" s="174">
        <v>3</v>
      </c>
      <c r="N67" s="174">
        <v>2</v>
      </c>
      <c r="O67" s="174">
        <v>3</v>
      </c>
      <c r="P67" s="174">
        <f t="shared" si="3"/>
        <v>20.83</v>
      </c>
      <c r="Q67" s="174">
        <f t="shared" si="4"/>
        <v>1.0414999999999999</v>
      </c>
      <c r="R67" s="108">
        <f t="shared" si="5"/>
        <v>1.65</v>
      </c>
      <c r="S67" s="108">
        <f t="shared" si="6"/>
        <v>1.63</v>
      </c>
      <c r="T67" s="108">
        <f t="shared" si="7"/>
        <v>1.65</v>
      </c>
      <c r="U67" s="108">
        <f t="shared" si="8"/>
        <v>1.9</v>
      </c>
      <c r="V67" s="108">
        <f t="shared" si="9"/>
        <v>1.65</v>
      </c>
      <c r="W67" s="26">
        <f t="shared" si="10"/>
        <v>73.03</v>
      </c>
      <c r="X67" s="175">
        <f t="shared" si="11"/>
        <v>14.606000000000002</v>
      </c>
      <c r="Y67" s="128">
        <v>44</v>
      </c>
      <c r="Z67" s="112">
        <f t="shared" si="12"/>
        <v>35.200000000000003</v>
      </c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3"/>
    </row>
    <row r="68" spans="1:44" s="111" customFormat="1" x14ac:dyDescent="0.3">
      <c r="A68" s="170">
        <v>62</v>
      </c>
      <c r="B68" s="121">
        <v>671262</v>
      </c>
      <c r="C68" s="122" t="s">
        <v>169</v>
      </c>
      <c r="D68" s="116">
        <v>12.5</v>
      </c>
      <c r="E68" s="116">
        <v>10</v>
      </c>
      <c r="F68" s="116">
        <v>12</v>
      </c>
      <c r="G68" s="116">
        <v>10.5</v>
      </c>
      <c r="H68" s="116">
        <v>12</v>
      </c>
      <c r="I68" s="171">
        <f t="shared" si="1"/>
        <v>57</v>
      </c>
      <c r="J68" s="171">
        <f t="shared" si="2"/>
        <v>8.5499999999999989</v>
      </c>
      <c r="K68" s="174">
        <v>4</v>
      </c>
      <c r="L68" s="174">
        <v>5</v>
      </c>
      <c r="M68" s="174">
        <v>4</v>
      </c>
      <c r="N68" s="174">
        <v>5</v>
      </c>
      <c r="O68" s="174">
        <v>3</v>
      </c>
      <c r="P68" s="174">
        <f t="shared" si="3"/>
        <v>29.549999999999997</v>
      </c>
      <c r="Q68" s="174">
        <f t="shared" si="4"/>
        <v>1.4775</v>
      </c>
      <c r="R68" s="108">
        <f t="shared" si="5"/>
        <v>2.0750000000000002</v>
      </c>
      <c r="S68" s="108">
        <f t="shared" si="6"/>
        <v>1.75</v>
      </c>
      <c r="T68" s="108">
        <f t="shared" si="7"/>
        <v>1.9999999999999998</v>
      </c>
      <c r="U68" s="108">
        <f t="shared" si="8"/>
        <v>1.825</v>
      </c>
      <c r="V68" s="108">
        <f t="shared" si="9"/>
        <v>1.9499999999999997</v>
      </c>
      <c r="W68" s="26">
        <f t="shared" si="10"/>
        <v>86.55</v>
      </c>
      <c r="X68" s="175">
        <f t="shared" si="11"/>
        <v>17.309999999999999</v>
      </c>
      <c r="Y68" s="128">
        <v>85</v>
      </c>
      <c r="Z68" s="112">
        <f t="shared" si="12"/>
        <v>68</v>
      </c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3"/>
    </row>
    <row r="69" spans="1:44" s="111" customFormat="1" x14ac:dyDescent="0.3">
      <c r="A69" s="170">
        <v>63</v>
      </c>
      <c r="B69" s="121">
        <v>671263</v>
      </c>
      <c r="C69" s="122" t="s">
        <v>170</v>
      </c>
      <c r="D69" s="116">
        <v>2</v>
      </c>
      <c r="E69" s="116">
        <v>2.5</v>
      </c>
      <c r="F69" s="116">
        <v>2</v>
      </c>
      <c r="G69" s="116">
        <v>4</v>
      </c>
      <c r="H69" s="116">
        <v>2.5</v>
      </c>
      <c r="I69" s="171">
        <f t="shared" si="1"/>
        <v>13</v>
      </c>
      <c r="J69" s="171">
        <f t="shared" si="2"/>
        <v>1.95</v>
      </c>
      <c r="K69" s="174">
        <v>1.5</v>
      </c>
      <c r="L69" s="174">
        <v>3</v>
      </c>
      <c r="M69" s="174">
        <v>2</v>
      </c>
      <c r="N69" s="174">
        <v>3</v>
      </c>
      <c r="O69" s="174">
        <v>1</v>
      </c>
      <c r="P69" s="174">
        <f t="shared" si="3"/>
        <v>12.45</v>
      </c>
      <c r="Q69" s="174">
        <f t="shared" si="4"/>
        <v>0.62250000000000005</v>
      </c>
      <c r="R69" s="108">
        <f t="shared" si="5"/>
        <v>0.375</v>
      </c>
      <c r="S69" s="108">
        <f t="shared" si="6"/>
        <v>0.52500000000000002</v>
      </c>
      <c r="T69" s="108">
        <f t="shared" si="7"/>
        <v>0.4</v>
      </c>
      <c r="U69" s="108">
        <f t="shared" si="8"/>
        <v>0.75</v>
      </c>
      <c r="V69" s="108">
        <f t="shared" si="9"/>
        <v>0.42499999999999999</v>
      </c>
      <c r="W69" s="26">
        <f t="shared" si="10"/>
        <v>25.45</v>
      </c>
      <c r="X69" s="175">
        <f t="shared" si="11"/>
        <v>5.09</v>
      </c>
      <c r="Y69" s="128">
        <v>8</v>
      </c>
      <c r="Z69" s="112">
        <f t="shared" si="12"/>
        <v>6.4</v>
      </c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3"/>
    </row>
    <row r="70" spans="1:44" s="111" customFormat="1" x14ac:dyDescent="0.3">
      <c r="A70" s="170">
        <v>64</v>
      </c>
      <c r="B70" s="121">
        <v>671264</v>
      </c>
      <c r="C70" s="122" t="s">
        <v>171</v>
      </c>
      <c r="D70" s="116">
        <v>0</v>
      </c>
      <c r="E70" s="116">
        <v>1</v>
      </c>
      <c r="F70" s="116">
        <v>0</v>
      </c>
      <c r="G70" s="116">
        <v>1</v>
      </c>
      <c r="H70" s="116">
        <v>0</v>
      </c>
      <c r="I70" s="171">
        <f t="shared" si="1"/>
        <v>2</v>
      </c>
      <c r="J70" s="171">
        <f t="shared" si="2"/>
        <v>0.3</v>
      </c>
      <c r="K70" s="174">
        <v>1</v>
      </c>
      <c r="L70" s="174">
        <v>1</v>
      </c>
      <c r="M70" s="174">
        <v>1</v>
      </c>
      <c r="N70" s="174">
        <v>1</v>
      </c>
      <c r="O70" s="174">
        <v>1</v>
      </c>
      <c r="P70" s="174">
        <f t="shared" si="3"/>
        <v>5.3</v>
      </c>
      <c r="Q70" s="174">
        <f t="shared" si="4"/>
        <v>0.26500000000000001</v>
      </c>
      <c r="R70" s="108">
        <f t="shared" si="5"/>
        <v>0.05</v>
      </c>
      <c r="S70" s="108">
        <f t="shared" si="6"/>
        <v>0.2</v>
      </c>
      <c r="T70" s="108">
        <f t="shared" si="7"/>
        <v>0.05</v>
      </c>
      <c r="U70" s="108">
        <f t="shared" si="8"/>
        <v>0.2</v>
      </c>
      <c r="V70" s="108">
        <f t="shared" si="9"/>
        <v>0.05</v>
      </c>
      <c r="W70" s="26">
        <f t="shared" si="10"/>
        <v>7.3</v>
      </c>
      <c r="X70" s="175">
        <f t="shared" si="11"/>
        <v>1.46</v>
      </c>
      <c r="Y70" s="128">
        <v>2</v>
      </c>
      <c r="Z70" s="112">
        <f t="shared" si="12"/>
        <v>1.6</v>
      </c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3"/>
    </row>
    <row r="71" spans="1:44" s="111" customFormat="1" x14ac:dyDescent="0.3">
      <c r="A71" s="170">
        <v>65</v>
      </c>
      <c r="B71" s="121">
        <v>671265</v>
      </c>
      <c r="C71" s="122" t="s">
        <v>172</v>
      </c>
      <c r="D71" s="116">
        <v>1.5</v>
      </c>
      <c r="E71" s="116">
        <v>1</v>
      </c>
      <c r="F71" s="116">
        <v>0</v>
      </c>
      <c r="G71" s="116">
        <v>1</v>
      </c>
      <c r="H71" s="116">
        <v>0</v>
      </c>
      <c r="I71" s="171">
        <f t="shared" si="1"/>
        <v>3.5</v>
      </c>
      <c r="J71" s="171">
        <f t="shared" si="2"/>
        <v>0.52500000000000002</v>
      </c>
      <c r="K71" s="174">
        <v>3</v>
      </c>
      <c r="L71" s="174">
        <v>3.5</v>
      </c>
      <c r="M71" s="174">
        <v>2</v>
      </c>
      <c r="N71" s="174">
        <v>3</v>
      </c>
      <c r="O71" s="174">
        <v>2</v>
      </c>
      <c r="P71" s="174">
        <f t="shared" si="3"/>
        <v>14.025</v>
      </c>
      <c r="Q71" s="174">
        <f t="shared" si="4"/>
        <v>0.70125000000000004</v>
      </c>
      <c r="R71" s="108">
        <f t="shared" si="5"/>
        <v>0.375</v>
      </c>
      <c r="S71" s="108">
        <f t="shared" si="6"/>
        <v>0.32500000000000001</v>
      </c>
      <c r="T71" s="108">
        <f t="shared" si="7"/>
        <v>0.1</v>
      </c>
      <c r="U71" s="108">
        <f t="shared" si="8"/>
        <v>0.30000000000000004</v>
      </c>
      <c r="V71" s="108">
        <f t="shared" si="9"/>
        <v>0.1</v>
      </c>
      <c r="W71" s="26">
        <f t="shared" si="10"/>
        <v>17.524999999999999</v>
      </c>
      <c r="X71" s="175">
        <f t="shared" si="11"/>
        <v>3.5049999999999999</v>
      </c>
      <c r="Y71" s="128">
        <v>3</v>
      </c>
      <c r="Z71" s="112">
        <f t="shared" si="12"/>
        <v>2.4000000000000004</v>
      </c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3"/>
    </row>
    <row r="72" spans="1:44" s="111" customFormat="1" x14ac:dyDescent="0.3">
      <c r="A72" s="170">
        <v>66</v>
      </c>
      <c r="B72" s="121">
        <v>671266</v>
      </c>
      <c r="C72" s="122" t="s">
        <v>173</v>
      </c>
      <c r="D72" s="116">
        <v>10</v>
      </c>
      <c r="E72" s="116">
        <v>14</v>
      </c>
      <c r="F72" s="116">
        <v>12</v>
      </c>
      <c r="G72" s="116">
        <v>13</v>
      </c>
      <c r="H72" s="116">
        <v>14</v>
      </c>
      <c r="I72" s="171">
        <f t="shared" ref="I72:I135" si="13">SUM(D72:H72)</f>
        <v>63</v>
      </c>
      <c r="J72" s="171">
        <f t="shared" ref="J72:J135" si="14">I72*0.15</f>
        <v>9.4499999999999993</v>
      </c>
      <c r="K72" s="174">
        <v>2.5</v>
      </c>
      <c r="L72" s="174">
        <v>3.5</v>
      </c>
      <c r="M72" s="174">
        <v>4</v>
      </c>
      <c r="N72" s="174">
        <v>2.5</v>
      </c>
      <c r="O72" s="174">
        <v>3</v>
      </c>
      <c r="P72" s="174">
        <f t="shared" ref="P72:P135" si="15">SUM(J72:O72)</f>
        <v>24.95</v>
      </c>
      <c r="Q72" s="174">
        <f t="shared" ref="Q72:Q135" si="16">P72*0.05</f>
        <v>1.2475000000000001</v>
      </c>
      <c r="R72" s="108">
        <f t="shared" ref="R72:R135" si="17">D72*0.15+K72*0.05</f>
        <v>1.625</v>
      </c>
      <c r="S72" s="108">
        <f t="shared" ref="S72:S135" si="18">E72*0.15+L72*0.05</f>
        <v>2.2749999999999999</v>
      </c>
      <c r="T72" s="108">
        <f t="shared" ref="T72:T135" si="19">F72*0.15+M72*0.05</f>
        <v>1.9999999999999998</v>
      </c>
      <c r="U72" s="108">
        <f t="shared" ref="U72:U135" si="20">G72*0.15+N72*0.05</f>
        <v>2.0750000000000002</v>
      </c>
      <c r="V72" s="108">
        <f t="shared" ref="V72:V135" si="21">H72*0.15+O72*0.05</f>
        <v>2.25</v>
      </c>
      <c r="W72" s="26">
        <f t="shared" ref="W72:W135" si="22">I72+P72</f>
        <v>87.95</v>
      </c>
      <c r="X72" s="175">
        <f t="shared" ref="X72:X135" si="23">W72*0.2</f>
        <v>17.59</v>
      </c>
      <c r="Y72" s="128">
        <v>59</v>
      </c>
      <c r="Z72" s="112">
        <f t="shared" ref="Z72:Z135" si="24">Y72*0.8</f>
        <v>47.2</v>
      </c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3"/>
    </row>
    <row r="73" spans="1:44" s="111" customFormat="1" x14ac:dyDescent="0.3">
      <c r="A73" s="170">
        <v>67</v>
      </c>
      <c r="B73" s="121">
        <v>671267</v>
      </c>
      <c r="C73" s="122" t="s">
        <v>174</v>
      </c>
      <c r="D73" s="116">
        <v>0</v>
      </c>
      <c r="E73" s="116">
        <v>1</v>
      </c>
      <c r="F73" s="116">
        <v>2</v>
      </c>
      <c r="G73" s="116">
        <v>3</v>
      </c>
      <c r="H73" s="116">
        <v>1</v>
      </c>
      <c r="I73" s="171">
        <f t="shared" si="13"/>
        <v>7</v>
      </c>
      <c r="J73" s="171">
        <f t="shared" si="14"/>
        <v>1.05</v>
      </c>
      <c r="K73" s="174">
        <v>4.5</v>
      </c>
      <c r="L73" s="174">
        <v>5</v>
      </c>
      <c r="M73" s="174">
        <v>5.5</v>
      </c>
      <c r="N73" s="174">
        <v>4</v>
      </c>
      <c r="O73" s="174">
        <v>3</v>
      </c>
      <c r="P73" s="174">
        <f t="shared" si="15"/>
        <v>23.05</v>
      </c>
      <c r="Q73" s="174">
        <f t="shared" si="16"/>
        <v>1.1525000000000001</v>
      </c>
      <c r="R73" s="108">
        <f t="shared" si="17"/>
        <v>0.22500000000000001</v>
      </c>
      <c r="S73" s="108">
        <f t="shared" si="18"/>
        <v>0.4</v>
      </c>
      <c r="T73" s="108">
        <f t="shared" si="19"/>
        <v>0.57499999999999996</v>
      </c>
      <c r="U73" s="108">
        <f t="shared" si="20"/>
        <v>0.64999999999999991</v>
      </c>
      <c r="V73" s="108">
        <f t="shared" si="21"/>
        <v>0.30000000000000004</v>
      </c>
      <c r="W73" s="26">
        <f t="shared" si="22"/>
        <v>30.05</v>
      </c>
      <c r="X73" s="175">
        <f t="shared" si="23"/>
        <v>6.0100000000000007</v>
      </c>
      <c r="Y73" s="128">
        <v>3</v>
      </c>
      <c r="Z73" s="112">
        <f t="shared" si="24"/>
        <v>2.4000000000000004</v>
      </c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3"/>
    </row>
    <row r="74" spans="1:44" s="111" customFormat="1" x14ac:dyDescent="0.3">
      <c r="A74" s="170">
        <v>68</v>
      </c>
      <c r="B74" s="121">
        <v>671268</v>
      </c>
      <c r="C74" s="122" t="s">
        <v>175</v>
      </c>
      <c r="D74" s="116">
        <v>10</v>
      </c>
      <c r="E74" s="116">
        <v>12</v>
      </c>
      <c r="F74" s="116">
        <v>10</v>
      </c>
      <c r="G74" s="116">
        <v>13</v>
      </c>
      <c r="H74" s="116">
        <v>10</v>
      </c>
      <c r="I74" s="171">
        <f t="shared" si="13"/>
        <v>55</v>
      </c>
      <c r="J74" s="171">
        <f t="shared" si="14"/>
        <v>8.25</v>
      </c>
      <c r="K74" s="174">
        <v>2</v>
      </c>
      <c r="L74" s="174">
        <v>3</v>
      </c>
      <c r="M74" s="174">
        <v>2</v>
      </c>
      <c r="N74" s="174">
        <v>3</v>
      </c>
      <c r="O74" s="174">
        <v>2</v>
      </c>
      <c r="P74" s="174">
        <f t="shared" si="15"/>
        <v>20.25</v>
      </c>
      <c r="Q74" s="174">
        <f t="shared" si="16"/>
        <v>1.0125</v>
      </c>
      <c r="R74" s="108">
        <f t="shared" si="17"/>
        <v>1.6</v>
      </c>
      <c r="S74" s="108">
        <f t="shared" si="18"/>
        <v>1.9499999999999997</v>
      </c>
      <c r="T74" s="108">
        <f t="shared" si="19"/>
        <v>1.6</v>
      </c>
      <c r="U74" s="108">
        <f t="shared" si="20"/>
        <v>2.1</v>
      </c>
      <c r="V74" s="108">
        <f t="shared" si="21"/>
        <v>1.6</v>
      </c>
      <c r="W74" s="26">
        <f t="shared" si="22"/>
        <v>75.25</v>
      </c>
      <c r="X74" s="175">
        <f t="shared" si="23"/>
        <v>15.05</v>
      </c>
      <c r="Y74" s="128">
        <v>31</v>
      </c>
      <c r="Z74" s="112">
        <f t="shared" si="24"/>
        <v>24.8</v>
      </c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3"/>
    </row>
    <row r="75" spans="1:44" s="111" customFormat="1" x14ac:dyDescent="0.3">
      <c r="A75" s="170">
        <v>69</v>
      </c>
      <c r="B75" s="121">
        <v>671269</v>
      </c>
      <c r="C75" s="122" t="s">
        <v>176</v>
      </c>
      <c r="D75" s="116">
        <v>10</v>
      </c>
      <c r="E75" s="116">
        <v>11</v>
      </c>
      <c r="F75" s="116">
        <v>3</v>
      </c>
      <c r="G75" s="116">
        <v>4</v>
      </c>
      <c r="H75" s="116">
        <v>5</v>
      </c>
      <c r="I75" s="171">
        <f t="shared" si="13"/>
        <v>33</v>
      </c>
      <c r="J75" s="171">
        <f t="shared" si="14"/>
        <v>4.95</v>
      </c>
      <c r="K75" s="174">
        <v>1</v>
      </c>
      <c r="L75" s="174">
        <v>1.5</v>
      </c>
      <c r="M75" s="174">
        <v>1</v>
      </c>
      <c r="N75" s="174">
        <v>0</v>
      </c>
      <c r="O75" s="174">
        <v>2</v>
      </c>
      <c r="P75" s="174">
        <f t="shared" si="15"/>
        <v>10.45</v>
      </c>
      <c r="Q75" s="174">
        <f t="shared" si="16"/>
        <v>0.52249999999999996</v>
      </c>
      <c r="R75" s="108">
        <f t="shared" si="17"/>
        <v>1.55</v>
      </c>
      <c r="S75" s="108">
        <f t="shared" si="18"/>
        <v>1.7249999999999999</v>
      </c>
      <c r="T75" s="108">
        <f t="shared" si="19"/>
        <v>0.49999999999999994</v>
      </c>
      <c r="U75" s="108">
        <f t="shared" si="20"/>
        <v>0.6</v>
      </c>
      <c r="V75" s="108">
        <f t="shared" si="21"/>
        <v>0.85</v>
      </c>
      <c r="W75" s="26">
        <f t="shared" si="22"/>
        <v>43.45</v>
      </c>
      <c r="X75" s="175">
        <f t="shared" si="23"/>
        <v>8.6900000000000013</v>
      </c>
      <c r="Y75" s="128">
        <v>12</v>
      </c>
      <c r="Z75" s="112">
        <f t="shared" si="24"/>
        <v>9.6000000000000014</v>
      </c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3"/>
    </row>
    <row r="76" spans="1:44" s="111" customFormat="1" x14ac:dyDescent="0.3">
      <c r="A76" s="170">
        <v>70</v>
      </c>
      <c r="B76" s="121">
        <v>671270</v>
      </c>
      <c r="C76" s="122" t="s">
        <v>177</v>
      </c>
      <c r="D76" s="116">
        <v>2</v>
      </c>
      <c r="E76" s="116">
        <v>3.5</v>
      </c>
      <c r="F76" s="116">
        <v>2.5</v>
      </c>
      <c r="G76" s="116">
        <v>3</v>
      </c>
      <c r="H76" s="116">
        <v>2.5</v>
      </c>
      <c r="I76" s="171">
        <f t="shared" si="13"/>
        <v>13.5</v>
      </c>
      <c r="J76" s="171">
        <f t="shared" si="14"/>
        <v>2.0249999999999999</v>
      </c>
      <c r="K76" s="174">
        <v>0</v>
      </c>
      <c r="L76" s="174">
        <v>1</v>
      </c>
      <c r="M76" s="174">
        <v>1</v>
      </c>
      <c r="N76" s="174">
        <v>0</v>
      </c>
      <c r="O76" s="174">
        <v>2</v>
      </c>
      <c r="P76" s="174">
        <f t="shared" si="15"/>
        <v>6.0250000000000004</v>
      </c>
      <c r="Q76" s="174">
        <f t="shared" si="16"/>
        <v>0.30125000000000002</v>
      </c>
      <c r="R76" s="108">
        <f t="shared" si="17"/>
        <v>0.3</v>
      </c>
      <c r="S76" s="108">
        <f t="shared" si="18"/>
        <v>0.57500000000000007</v>
      </c>
      <c r="T76" s="108">
        <f t="shared" si="19"/>
        <v>0.42499999999999999</v>
      </c>
      <c r="U76" s="108">
        <f t="shared" si="20"/>
        <v>0.44999999999999996</v>
      </c>
      <c r="V76" s="108">
        <f t="shared" si="21"/>
        <v>0.47499999999999998</v>
      </c>
      <c r="W76" s="26">
        <f t="shared" si="22"/>
        <v>19.524999999999999</v>
      </c>
      <c r="X76" s="175">
        <f t="shared" si="23"/>
        <v>3.9049999999999998</v>
      </c>
      <c r="Y76" s="128">
        <v>5</v>
      </c>
      <c r="Z76" s="112">
        <f t="shared" si="24"/>
        <v>4</v>
      </c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3"/>
    </row>
    <row r="77" spans="1:44" s="111" customFormat="1" x14ac:dyDescent="0.3">
      <c r="A77" s="170">
        <v>71</v>
      </c>
      <c r="B77" s="121">
        <v>671271</v>
      </c>
      <c r="C77" s="122" t="s">
        <v>178</v>
      </c>
      <c r="D77" s="116">
        <v>1</v>
      </c>
      <c r="E77" s="116">
        <v>2.5</v>
      </c>
      <c r="F77" s="116">
        <v>2</v>
      </c>
      <c r="G77" s="116">
        <v>2.5</v>
      </c>
      <c r="H77" s="116">
        <v>2</v>
      </c>
      <c r="I77" s="171">
        <f t="shared" si="13"/>
        <v>10</v>
      </c>
      <c r="J77" s="171">
        <f t="shared" si="14"/>
        <v>1.5</v>
      </c>
      <c r="K77" s="174">
        <v>0</v>
      </c>
      <c r="L77" s="174">
        <v>1</v>
      </c>
      <c r="M77" s="174">
        <v>0</v>
      </c>
      <c r="N77" s="174">
        <v>1</v>
      </c>
      <c r="O77" s="174">
        <v>2</v>
      </c>
      <c r="P77" s="174">
        <f t="shared" si="15"/>
        <v>5.5</v>
      </c>
      <c r="Q77" s="174">
        <f t="shared" si="16"/>
        <v>0.27500000000000002</v>
      </c>
      <c r="R77" s="108">
        <f t="shared" si="17"/>
        <v>0.15</v>
      </c>
      <c r="S77" s="108">
        <f t="shared" si="18"/>
        <v>0.42499999999999999</v>
      </c>
      <c r="T77" s="108">
        <f t="shared" si="19"/>
        <v>0.3</v>
      </c>
      <c r="U77" s="108">
        <f t="shared" si="20"/>
        <v>0.42499999999999999</v>
      </c>
      <c r="V77" s="108">
        <f t="shared" si="21"/>
        <v>0.4</v>
      </c>
      <c r="W77" s="26">
        <f t="shared" si="22"/>
        <v>15.5</v>
      </c>
      <c r="X77" s="175">
        <f t="shared" si="23"/>
        <v>3.1</v>
      </c>
      <c r="Y77" s="128">
        <v>4</v>
      </c>
      <c r="Z77" s="112">
        <f t="shared" si="24"/>
        <v>3.2</v>
      </c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3"/>
    </row>
    <row r="78" spans="1:44" s="111" customFormat="1" x14ac:dyDescent="0.3">
      <c r="A78" s="170">
        <v>72</v>
      </c>
      <c r="B78" s="121">
        <v>671272</v>
      </c>
      <c r="C78" s="122" t="s">
        <v>179</v>
      </c>
      <c r="D78" s="116">
        <v>6.5</v>
      </c>
      <c r="E78" s="116">
        <v>5.5</v>
      </c>
      <c r="F78" s="116">
        <v>4</v>
      </c>
      <c r="G78" s="116">
        <v>5</v>
      </c>
      <c r="H78" s="116">
        <v>9</v>
      </c>
      <c r="I78" s="171">
        <f t="shared" si="13"/>
        <v>30</v>
      </c>
      <c r="J78" s="171">
        <f t="shared" si="14"/>
        <v>4.5</v>
      </c>
      <c r="K78" s="174">
        <v>3</v>
      </c>
      <c r="L78" s="174">
        <v>2</v>
      </c>
      <c r="M78" s="174">
        <v>1</v>
      </c>
      <c r="N78" s="174">
        <v>2</v>
      </c>
      <c r="O78" s="174">
        <v>3</v>
      </c>
      <c r="P78" s="174">
        <f t="shared" si="15"/>
        <v>15.5</v>
      </c>
      <c r="Q78" s="174">
        <f t="shared" si="16"/>
        <v>0.77500000000000002</v>
      </c>
      <c r="R78" s="108">
        <f t="shared" si="17"/>
        <v>1.125</v>
      </c>
      <c r="S78" s="108">
        <f t="shared" si="18"/>
        <v>0.92499999999999993</v>
      </c>
      <c r="T78" s="108">
        <f t="shared" si="19"/>
        <v>0.65</v>
      </c>
      <c r="U78" s="108">
        <f t="shared" si="20"/>
        <v>0.85</v>
      </c>
      <c r="V78" s="108">
        <f t="shared" si="21"/>
        <v>1.5</v>
      </c>
      <c r="W78" s="26">
        <f t="shared" si="22"/>
        <v>45.5</v>
      </c>
      <c r="X78" s="175">
        <f t="shared" si="23"/>
        <v>9.1</v>
      </c>
      <c r="Y78" s="128">
        <v>17</v>
      </c>
      <c r="Z78" s="112">
        <f t="shared" si="24"/>
        <v>13.600000000000001</v>
      </c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3"/>
    </row>
    <row r="79" spans="1:44" s="111" customFormat="1" x14ac:dyDescent="0.3">
      <c r="A79" s="170">
        <v>73</v>
      </c>
      <c r="B79" s="121">
        <v>671273</v>
      </c>
      <c r="C79" s="122" t="s">
        <v>180</v>
      </c>
      <c r="D79" s="116">
        <v>0</v>
      </c>
      <c r="E79" s="116">
        <v>1</v>
      </c>
      <c r="F79" s="116">
        <v>0</v>
      </c>
      <c r="G79" s="116">
        <v>1</v>
      </c>
      <c r="H79" s="116">
        <v>0</v>
      </c>
      <c r="I79" s="171">
        <f t="shared" si="13"/>
        <v>2</v>
      </c>
      <c r="J79" s="171">
        <f t="shared" si="14"/>
        <v>0.3</v>
      </c>
      <c r="K79" s="174">
        <v>0</v>
      </c>
      <c r="L79" s="174">
        <v>1</v>
      </c>
      <c r="M79" s="174">
        <v>0</v>
      </c>
      <c r="N79" s="174">
        <v>1</v>
      </c>
      <c r="O79" s="174">
        <v>0</v>
      </c>
      <c r="P79" s="174">
        <f t="shared" si="15"/>
        <v>2.2999999999999998</v>
      </c>
      <c r="Q79" s="174">
        <f t="shared" si="16"/>
        <v>0.11499999999999999</v>
      </c>
      <c r="R79" s="108">
        <f t="shared" si="17"/>
        <v>0</v>
      </c>
      <c r="S79" s="108">
        <f t="shared" si="18"/>
        <v>0.2</v>
      </c>
      <c r="T79" s="108">
        <f t="shared" si="19"/>
        <v>0</v>
      </c>
      <c r="U79" s="108">
        <f t="shared" si="20"/>
        <v>0.2</v>
      </c>
      <c r="V79" s="108">
        <f t="shared" si="21"/>
        <v>0</v>
      </c>
      <c r="W79" s="26">
        <f t="shared" si="22"/>
        <v>4.3</v>
      </c>
      <c r="X79" s="175">
        <f t="shared" si="23"/>
        <v>0.86</v>
      </c>
      <c r="Y79" s="128">
        <v>2</v>
      </c>
      <c r="Z79" s="112">
        <f t="shared" si="24"/>
        <v>1.6</v>
      </c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3"/>
    </row>
    <row r="80" spans="1:44" s="111" customFormat="1" x14ac:dyDescent="0.3">
      <c r="A80" s="170">
        <v>74</v>
      </c>
      <c r="B80" s="121">
        <v>671274</v>
      </c>
      <c r="C80" s="122" t="s">
        <v>181</v>
      </c>
      <c r="D80" s="116">
        <v>10</v>
      </c>
      <c r="E80" s="116">
        <v>12</v>
      </c>
      <c r="F80" s="116">
        <v>10</v>
      </c>
      <c r="G80" s="116">
        <v>6.5</v>
      </c>
      <c r="H80" s="116">
        <v>6.5</v>
      </c>
      <c r="I80" s="171">
        <f t="shared" si="13"/>
        <v>45</v>
      </c>
      <c r="J80" s="171">
        <f t="shared" si="14"/>
        <v>6.75</v>
      </c>
      <c r="K80" s="174">
        <v>1</v>
      </c>
      <c r="L80" s="174">
        <v>1.5</v>
      </c>
      <c r="M80" s="174">
        <v>3</v>
      </c>
      <c r="N80" s="174">
        <v>2</v>
      </c>
      <c r="O80" s="174">
        <v>1</v>
      </c>
      <c r="P80" s="174">
        <f t="shared" si="15"/>
        <v>15.25</v>
      </c>
      <c r="Q80" s="174">
        <f t="shared" si="16"/>
        <v>0.76250000000000007</v>
      </c>
      <c r="R80" s="108">
        <f t="shared" si="17"/>
        <v>1.55</v>
      </c>
      <c r="S80" s="108">
        <f t="shared" si="18"/>
        <v>1.8749999999999998</v>
      </c>
      <c r="T80" s="108">
        <f t="shared" si="19"/>
        <v>1.65</v>
      </c>
      <c r="U80" s="108">
        <f t="shared" si="20"/>
        <v>1.075</v>
      </c>
      <c r="V80" s="108">
        <f t="shared" si="21"/>
        <v>1.0249999999999999</v>
      </c>
      <c r="W80" s="26">
        <f t="shared" si="22"/>
        <v>60.25</v>
      </c>
      <c r="X80" s="175">
        <f t="shared" si="23"/>
        <v>12.05</v>
      </c>
      <c r="Y80" s="128">
        <v>30</v>
      </c>
      <c r="Z80" s="112">
        <f t="shared" si="24"/>
        <v>24</v>
      </c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3"/>
    </row>
    <row r="81" spans="1:44" s="111" customFormat="1" x14ac:dyDescent="0.3">
      <c r="A81" s="170">
        <v>75</v>
      </c>
      <c r="B81" s="121">
        <v>671275</v>
      </c>
      <c r="C81" s="122" t="s">
        <v>182</v>
      </c>
      <c r="D81" s="116">
        <v>6.5</v>
      </c>
      <c r="E81" s="116">
        <v>8</v>
      </c>
      <c r="F81" s="116">
        <v>9</v>
      </c>
      <c r="G81" s="116">
        <v>8</v>
      </c>
      <c r="H81" s="116">
        <v>7</v>
      </c>
      <c r="I81" s="171">
        <f t="shared" si="13"/>
        <v>38.5</v>
      </c>
      <c r="J81" s="171">
        <f t="shared" si="14"/>
        <v>5.7749999999999995</v>
      </c>
      <c r="K81" s="174">
        <v>1.5</v>
      </c>
      <c r="L81" s="174">
        <v>3</v>
      </c>
      <c r="M81" s="174">
        <v>2</v>
      </c>
      <c r="N81" s="174">
        <v>1</v>
      </c>
      <c r="O81" s="174">
        <v>2</v>
      </c>
      <c r="P81" s="174">
        <f t="shared" si="15"/>
        <v>15.274999999999999</v>
      </c>
      <c r="Q81" s="174">
        <f t="shared" si="16"/>
        <v>0.76374999999999993</v>
      </c>
      <c r="R81" s="108">
        <f t="shared" si="17"/>
        <v>1.05</v>
      </c>
      <c r="S81" s="108">
        <f t="shared" si="18"/>
        <v>1.35</v>
      </c>
      <c r="T81" s="108">
        <f t="shared" si="19"/>
        <v>1.45</v>
      </c>
      <c r="U81" s="108">
        <f t="shared" si="20"/>
        <v>1.25</v>
      </c>
      <c r="V81" s="108">
        <f t="shared" si="21"/>
        <v>1.1500000000000001</v>
      </c>
      <c r="W81" s="26">
        <f t="shared" si="22"/>
        <v>53.774999999999999</v>
      </c>
      <c r="X81" s="175">
        <f t="shared" si="23"/>
        <v>10.755000000000001</v>
      </c>
      <c r="Y81" s="128">
        <v>27</v>
      </c>
      <c r="Z81" s="112">
        <f t="shared" si="24"/>
        <v>21.6</v>
      </c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3"/>
    </row>
    <row r="82" spans="1:44" s="111" customFormat="1" x14ac:dyDescent="0.3">
      <c r="A82" s="170">
        <v>76</v>
      </c>
      <c r="B82" s="121">
        <v>671276</v>
      </c>
      <c r="C82" s="122" t="s">
        <v>183</v>
      </c>
      <c r="D82" s="116">
        <v>6</v>
      </c>
      <c r="E82" s="116">
        <v>5</v>
      </c>
      <c r="F82" s="116">
        <v>8</v>
      </c>
      <c r="G82" s="116">
        <v>9</v>
      </c>
      <c r="H82" s="116">
        <v>5.5</v>
      </c>
      <c r="I82" s="171">
        <f t="shared" si="13"/>
        <v>33.5</v>
      </c>
      <c r="J82" s="171">
        <f t="shared" si="14"/>
        <v>5.0249999999999995</v>
      </c>
      <c r="K82" s="174">
        <v>2.5</v>
      </c>
      <c r="L82" s="174">
        <v>3</v>
      </c>
      <c r="M82" s="174">
        <v>2</v>
      </c>
      <c r="N82" s="174">
        <v>2</v>
      </c>
      <c r="O82" s="174">
        <v>3</v>
      </c>
      <c r="P82" s="174">
        <f t="shared" si="15"/>
        <v>17.524999999999999</v>
      </c>
      <c r="Q82" s="174">
        <f t="shared" si="16"/>
        <v>0.87624999999999997</v>
      </c>
      <c r="R82" s="108">
        <f t="shared" si="17"/>
        <v>1.0249999999999999</v>
      </c>
      <c r="S82" s="108">
        <f t="shared" si="18"/>
        <v>0.9</v>
      </c>
      <c r="T82" s="108">
        <f t="shared" si="19"/>
        <v>1.3</v>
      </c>
      <c r="U82" s="108">
        <f t="shared" si="20"/>
        <v>1.45</v>
      </c>
      <c r="V82" s="108">
        <f t="shared" si="21"/>
        <v>0.97499999999999998</v>
      </c>
      <c r="W82" s="26">
        <f t="shared" si="22"/>
        <v>51.024999999999999</v>
      </c>
      <c r="X82" s="175">
        <f t="shared" si="23"/>
        <v>10.205</v>
      </c>
      <c r="Y82" s="128">
        <v>18</v>
      </c>
      <c r="Z82" s="112">
        <f t="shared" si="24"/>
        <v>14.4</v>
      </c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3"/>
    </row>
    <row r="83" spans="1:44" s="111" customFormat="1" x14ac:dyDescent="0.3">
      <c r="A83" s="170">
        <v>77</v>
      </c>
      <c r="B83" s="121">
        <v>671277</v>
      </c>
      <c r="C83" s="122" t="s">
        <v>184</v>
      </c>
      <c r="D83" s="116">
        <v>10</v>
      </c>
      <c r="E83" s="116">
        <v>12</v>
      </c>
      <c r="F83" s="116">
        <v>14</v>
      </c>
      <c r="G83" s="116">
        <v>13</v>
      </c>
      <c r="H83" s="116">
        <v>12</v>
      </c>
      <c r="I83" s="171">
        <f t="shared" si="13"/>
        <v>61</v>
      </c>
      <c r="J83" s="171">
        <f t="shared" si="14"/>
        <v>9.15</v>
      </c>
      <c r="K83" s="174">
        <v>4</v>
      </c>
      <c r="L83" s="174">
        <v>4.5</v>
      </c>
      <c r="M83" s="174">
        <v>3</v>
      </c>
      <c r="N83" s="174">
        <v>2</v>
      </c>
      <c r="O83" s="174">
        <v>4</v>
      </c>
      <c r="P83" s="174">
        <f t="shared" si="15"/>
        <v>26.65</v>
      </c>
      <c r="Q83" s="174">
        <f t="shared" si="16"/>
        <v>1.3325</v>
      </c>
      <c r="R83" s="108">
        <f t="shared" si="17"/>
        <v>1.7</v>
      </c>
      <c r="S83" s="108">
        <f t="shared" si="18"/>
        <v>2.0249999999999999</v>
      </c>
      <c r="T83" s="108">
        <f t="shared" si="19"/>
        <v>2.25</v>
      </c>
      <c r="U83" s="108">
        <f t="shared" si="20"/>
        <v>2.0499999999999998</v>
      </c>
      <c r="V83" s="108">
        <f t="shared" si="21"/>
        <v>1.9999999999999998</v>
      </c>
      <c r="W83" s="26">
        <f t="shared" si="22"/>
        <v>87.65</v>
      </c>
      <c r="X83" s="175">
        <f t="shared" si="23"/>
        <v>17.53</v>
      </c>
      <c r="Y83" s="128">
        <v>54</v>
      </c>
      <c r="Z83" s="112">
        <f t="shared" si="24"/>
        <v>43.2</v>
      </c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3"/>
    </row>
    <row r="84" spans="1:44" s="111" customFormat="1" x14ac:dyDescent="0.3">
      <c r="A84" s="170">
        <v>78</v>
      </c>
      <c r="B84" s="121">
        <v>671278</v>
      </c>
      <c r="C84" s="122" t="s">
        <v>185</v>
      </c>
      <c r="D84" s="116">
        <v>0</v>
      </c>
      <c r="E84" s="116">
        <v>0</v>
      </c>
      <c r="F84" s="116">
        <v>0</v>
      </c>
      <c r="G84" s="116">
        <v>0</v>
      </c>
      <c r="H84" s="116">
        <v>0</v>
      </c>
      <c r="I84" s="171">
        <f t="shared" si="13"/>
        <v>0</v>
      </c>
      <c r="J84" s="171">
        <f t="shared" si="14"/>
        <v>0</v>
      </c>
      <c r="K84" s="174"/>
      <c r="L84" s="174"/>
      <c r="M84" s="174"/>
      <c r="N84" s="174"/>
      <c r="O84" s="174"/>
      <c r="P84" s="174">
        <f t="shared" si="15"/>
        <v>0</v>
      </c>
      <c r="Q84" s="174">
        <f t="shared" si="16"/>
        <v>0</v>
      </c>
      <c r="R84" s="108">
        <f t="shared" si="17"/>
        <v>0</v>
      </c>
      <c r="S84" s="108">
        <f t="shared" si="18"/>
        <v>0</v>
      </c>
      <c r="T84" s="108">
        <f t="shared" si="19"/>
        <v>0</v>
      </c>
      <c r="U84" s="108">
        <f t="shared" si="20"/>
        <v>0</v>
      </c>
      <c r="V84" s="108">
        <f t="shared" si="21"/>
        <v>0</v>
      </c>
      <c r="W84" s="26">
        <f t="shared" si="22"/>
        <v>0</v>
      </c>
      <c r="X84" s="175">
        <f t="shared" si="23"/>
        <v>0</v>
      </c>
      <c r="Y84" s="128">
        <v>0</v>
      </c>
      <c r="Z84" s="112">
        <f t="shared" si="24"/>
        <v>0</v>
      </c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3"/>
    </row>
    <row r="85" spans="1:44" s="111" customFormat="1" x14ac:dyDescent="0.3">
      <c r="A85" s="170">
        <v>79</v>
      </c>
      <c r="B85" s="121">
        <v>671279</v>
      </c>
      <c r="C85" s="122" t="s">
        <v>186</v>
      </c>
      <c r="D85" s="116"/>
      <c r="E85" s="116"/>
      <c r="F85" s="116"/>
      <c r="G85" s="116"/>
      <c r="H85" s="116"/>
      <c r="I85" s="171">
        <f t="shared" si="13"/>
        <v>0</v>
      </c>
      <c r="J85" s="171">
        <f t="shared" si="14"/>
        <v>0</v>
      </c>
      <c r="K85" s="174"/>
      <c r="L85" s="174"/>
      <c r="M85" s="174"/>
      <c r="N85" s="174"/>
      <c r="O85" s="174"/>
      <c r="P85" s="174">
        <f t="shared" si="15"/>
        <v>0</v>
      </c>
      <c r="Q85" s="174">
        <f t="shared" si="16"/>
        <v>0</v>
      </c>
      <c r="R85" s="108">
        <f t="shared" si="17"/>
        <v>0</v>
      </c>
      <c r="S85" s="108">
        <f t="shared" si="18"/>
        <v>0</v>
      </c>
      <c r="T85" s="108">
        <f t="shared" si="19"/>
        <v>0</v>
      </c>
      <c r="U85" s="108">
        <f t="shared" si="20"/>
        <v>0</v>
      </c>
      <c r="V85" s="108">
        <f t="shared" si="21"/>
        <v>0</v>
      </c>
      <c r="W85" s="26">
        <f t="shared" si="22"/>
        <v>0</v>
      </c>
      <c r="X85" s="175">
        <f t="shared" si="23"/>
        <v>0</v>
      </c>
      <c r="Y85" s="128" t="s">
        <v>105</v>
      </c>
      <c r="Z85" s="112" t="e">
        <f t="shared" si="24"/>
        <v>#VALUE!</v>
      </c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3"/>
    </row>
    <row r="86" spans="1:44" s="111" customFormat="1" x14ac:dyDescent="0.3">
      <c r="A86" s="170">
        <v>80</v>
      </c>
      <c r="B86" s="121">
        <v>671280</v>
      </c>
      <c r="C86" s="122" t="s">
        <v>187</v>
      </c>
      <c r="D86" s="116">
        <v>3</v>
      </c>
      <c r="E86" s="116">
        <v>4.5</v>
      </c>
      <c r="F86" s="116">
        <v>4</v>
      </c>
      <c r="G86" s="116">
        <v>2.5</v>
      </c>
      <c r="H86" s="116">
        <v>6</v>
      </c>
      <c r="I86" s="171">
        <f t="shared" si="13"/>
        <v>20</v>
      </c>
      <c r="J86" s="171">
        <f t="shared" si="14"/>
        <v>3</v>
      </c>
      <c r="K86" s="174">
        <v>1</v>
      </c>
      <c r="L86" s="174">
        <v>1.5</v>
      </c>
      <c r="M86" s="174">
        <v>2</v>
      </c>
      <c r="N86" s="174">
        <v>3</v>
      </c>
      <c r="O86" s="174">
        <v>2</v>
      </c>
      <c r="P86" s="174">
        <f t="shared" si="15"/>
        <v>12.5</v>
      </c>
      <c r="Q86" s="174">
        <f t="shared" si="16"/>
        <v>0.625</v>
      </c>
      <c r="R86" s="108">
        <f t="shared" si="17"/>
        <v>0.49999999999999994</v>
      </c>
      <c r="S86" s="108">
        <f t="shared" si="18"/>
        <v>0.75</v>
      </c>
      <c r="T86" s="108">
        <f t="shared" si="19"/>
        <v>0.7</v>
      </c>
      <c r="U86" s="108">
        <f t="shared" si="20"/>
        <v>0.52500000000000002</v>
      </c>
      <c r="V86" s="108">
        <f t="shared" si="21"/>
        <v>0.99999999999999989</v>
      </c>
      <c r="W86" s="26">
        <f t="shared" si="22"/>
        <v>32.5</v>
      </c>
      <c r="X86" s="175">
        <f t="shared" si="23"/>
        <v>6.5</v>
      </c>
      <c r="Y86" s="128">
        <v>13</v>
      </c>
      <c r="Z86" s="112">
        <f t="shared" si="24"/>
        <v>10.4</v>
      </c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3"/>
    </row>
    <row r="87" spans="1:44" s="111" customFormat="1" x14ac:dyDescent="0.3">
      <c r="A87" s="170">
        <v>81</v>
      </c>
      <c r="B87" s="121">
        <v>671281</v>
      </c>
      <c r="C87" s="122" t="s">
        <v>188</v>
      </c>
      <c r="D87" s="116">
        <v>10</v>
      </c>
      <c r="E87" s="116">
        <v>10.5</v>
      </c>
      <c r="F87" s="116">
        <v>6.5</v>
      </c>
      <c r="G87" s="116">
        <v>8</v>
      </c>
      <c r="H87" s="116">
        <v>6</v>
      </c>
      <c r="I87" s="171">
        <f t="shared" si="13"/>
        <v>41</v>
      </c>
      <c r="J87" s="171">
        <f t="shared" si="14"/>
        <v>6.1499999999999995</v>
      </c>
      <c r="K87" s="174">
        <v>4</v>
      </c>
      <c r="L87" s="174">
        <v>4.5</v>
      </c>
      <c r="M87" s="174">
        <v>4</v>
      </c>
      <c r="N87" s="174">
        <v>3</v>
      </c>
      <c r="O87" s="174">
        <v>4</v>
      </c>
      <c r="P87" s="174">
        <f t="shared" si="15"/>
        <v>25.65</v>
      </c>
      <c r="Q87" s="174">
        <f t="shared" si="16"/>
        <v>1.2825</v>
      </c>
      <c r="R87" s="108">
        <f t="shared" si="17"/>
        <v>1.7</v>
      </c>
      <c r="S87" s="108">
        <f t="shared" si="18"/>
        <v>1.8</v>
      </c>
      <c r="T87" s="108">
        <f t="shared" si="19"/>
        <v>1.175</v>
      </c>
      <c r="U87" s="108">
        <f t="shared" si="20"/>
        <v>1.35</v>
      </c>
      <c r="V87" s="108">
        <f t="shared" si="21"/>
        <v>1.0999999999999999</v>
      </c>
      <c r="W87" s="26">
        <f t="shared" si="22"/>
        <v>66.650000000000006</v>
      </c>
      <c r="X87" s="175">
        <f t="shared" si="23"/>
        <v>13.330000000000002</v>
      </c>
      <c r="Y87" s="128">
        <v>56</v>
      </c>
      <c r="Z87" s="112">
        <f t="shared" si="24"/>
        <v>44.800000000000004</v>
      </c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3"/>
    </row>
    <row r="88" spans="1:44" s="111" customFormat="1" x14ac:dyDescent="0.3">
      <c r="A88" s="170">
        <v>82</v>
      </c>
      <c r="B88" s="121">
        <v>671282</v>
      </c>
      <c r="C88" s="122" t="s">
        <v>189</v>
      </c>
      <c r="D88" s="116">
        <v>11</v>
      </c>
      <c r="E88" s="116">
        <v>12</v>
      </c>
      <c r="F88" s="116">
        <v>14</v>
      </c>
      <c r="G88" s="116">
        <v>12</v>
      </c>
      <c r="H88" s="116">
        <v>11</v>
      </c>
      <c r="I88" s="171">
        <f t="shared" si="13"/>
        <v>60</v>
      </c>
      <c r="J88" s="171">
        <f t="shared" si="14"/>
        <v>9</v>
      </c>
      <c r="K88" s="174">
        <v>5</v>
      </c>
      <c r="L88" s="174">
        <v>4.5</v>
      </c>
      <c r="M88" s="174">
        <v>3</v>
      </c>
      <c r="N88" s="174">
        <v>4</v>
      </c>
      <c r="O88" s="174">
        <v>4</v>
      </c>
      <c r="P88" s="174">
        <f t="shared" si="15"/>
        <v>29.5</v>
      </c>
      <c r="Q88" s="174">
        <f t="shared" si="16"/>
        <v>1.4750000000000001</v>
      </c>
      <c r="R88" s="108">
        <f t="shared" si="17"/>
        <v>1.9</v>
      </c>
      <c r="S88" s="108">
        <f t="shared" si="18"/>
        <v>2.0249999999999999</v>
      </c>
      <c r="T88" s="108">
        <f t="shared" si="19"/>
        <v>2.25</v>
      </c>
      <c r="U88" s="108">
        <f t="shared" si="20"/>
        <v>1.9999999999999998</v>
      </c>
      <c r="V88" s="108">
        <f t="shared" si="21"/>
        <v>1.8499999999999999</v>
      </c>
      <c r="W88" s="26">
        <f t="shared" si="22"/>
        <v>89.5</v>
      </c>
      <c r="X88" s="175">
        <f t="shared" si="23"/>
        <v>17.900000000000002</v>
      </c>
      <c r="Y88" s="128">
        <v>55</v>
      </c>
      <c r="Z88" s="112">
        <f t="shared" si="24"/>
        <v>44</v>
      </c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3"/>
    </row>
    <row r="89" spans="1:44" s="111" customFormat="1" x14ac:dyDescent="0.3">
      <c r="A89" s="170">
        <v>83</v>
      </c>
      <c r="B89" s="121">
        <v>671283</v>
      </c>
      <c r="C89" s="122" t="s">
        <v>190</v>
      </c>
      <c r="D89" s="116">
        <v>2</v>
      </c>
      <c r="E89" s="116">
        <v>2.5</v>
      </c>
      <c r="F89" s="116">
        <v>2</v>
      </c>
      <c r="G89" s="116">
        <v>3</v>
      </c>
      <c r="H89" s="116">
        <v>2</v>
      </c>
      <c r="I89" s="171">
        <f t="shared" si="13"/>
        <v>11.5</v>
      </c>
      <c r="J89" s="171">
        <f t="shared" si="14"/>
        <v>1.7249999999999999</v>
      </c>
      <c r="K89" s="174">
        <v>1</v>
      </c>
      <c r="L89" s="174">
        <v>0</v>
      </c>
      <c r="M89" s="174">
        <v>2</v>
      </c>
      <c r="N89" s="174">
        <v>3</v>
      </c>
      <c r="O89" s="174">
        <v>2</v>
      </c>
      <c r="P89" s="174">
        <f t="shared" si="15"/>
        <v>9.7249999999999996</v>
      </c>
      <c r="Q89" s="174">
        <f t="shared" si="16"/>
        <v>0.48625000000000002</v>
      </c>
      <c r="R89" s="108">
        <f t="shared" si="17"/>
        <v>0.35</v>
      </c>
      <c r="S89" s="108">
        <f t="shared" si="18"/>
        <v>0.375</v>
      </c>
      <c r="T89" s="108">
        <f t="shared" si="19"/>
        <v>0.4</v>
      </c>
      <c r="U89" s="108">
        <f t="shared" si="20"/>
        <v>0.6</v>
      </c>
      <c r="V89" s="108">
        <f t="shared" si="21"/>
        <v>0.4</v>
      </c>
      <c r="W89" s="26">
        <f t="shared" si="22"/>
        <v>21.225000000000001</v>
      </c>
      <c r="X89" s="175">
        <f t="shared" si="23"/>
        <v>4.2450000000000001</v>
      </c>
      <c r="Y89" s="128">
        <v>12</v>
      </c>
      <c r="Z89" s="112">
        <f t="shared" si="24"/>
        <v>9.6000000000000014</v>
      </c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3"/>
    </row>
    <row r="90" spans="1:44" s="111" customFormat="1" x14ac:dyDescent="0.3">
      <c r="A90" s="170">
        <v>84</v>
      </c>
      <c r="B90" s="121">
        <v>671284</v>
      </c>
      <c r="C90" s="122" t="s">
        <v>191</v>
      </c>
      <c r="D90" s="116">
        <v>0</v>
      </c>
      <c r="E90" s="116">
        <v>0</v>
      </c>
      <c r="F90" s="116">
        <v>0</v>
      </c>
      <c r="G90" s="116">
        <v>0</v>
      </c>
      <c r="H90" s="116">
        <v>0</v>
      </c>
      <c r="I90" s="171">
        <f t="shared" si="13"/>
        <v>0</v>
      </c>
      <c r="J90" s="171">
        <f t="shared" si="14"/>
        <v>0</v>
      </c>
      <c r="K90" s="174">
        <v>0</v>
      </c>
      <c r="L90" s="174">
        <v>0</v>
      </c>
      <c r="M90" s="174">
        <v>0</v>
      </c>
      <c r="N90" s="174">
        <v>1</v>
      </c>
      <c r="O90" s="174">
        <v>0</v>
      </c>
      <c r="P90" s="174">
        <f t="shared" si="15"/>
        <v>1</v>
      </c>
      <c r="Q90" s="174">
        <f t="shared" si="16"/>
        <v>0.05</v>
      </c>
      <c r="R90" s="108">
        <f t="shared" si="17"/>
        <v>0</v>
      </c>
      <c r="S90" s="108">
        <f t="shared" si="18"/>
        <v>0</v>
      </c>
      <c r="T90" s="108">
        <f t="shared" si="19"/>
        <v>0</v>
      </c>
      <c r="U90" s="108">
        <f t="shared" si="20"/>
        <v>0.05</v>
      </c>
      <c r="V90" s="108">
        <f t="shared" si="21"/>
        <v>0</v>
      </c>
      <c r="W90" s="26">
        <f t="shared" si="22"/>
        <v>1</v>
      </c>
      <c r="X90" s="175">
        <f t="shared" si="23"/>
        <v>0.2</v>
      </c>
      <c r="Y90" s="128">
        <v>2</v>
      </c>
      <c r="Z90" s="112">
        <f t="shared" si="24"/>
        <v>1.6</v>
      </c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3"/>
    </row>
    <row r="91" spans="1:44" s="111" customFormat="1" x14ac:dyDescent="0.3">
      <c r="A91" s="170">
        <v>85</v>
      </c>
      <c r="B91" s="121">
        <v>671285</v>
      </c>
      <c r="C91" s="122" t="s">
        <v>192</v>
      </c>
      <c r="D91" s="116">
        <v>3.5</v>
      </c>
      <c r="E91" s="116">
        <v>5</v>
      </c>
      <c r="F91" s="116">
        <v>6</v>
      </c>
      <c r="G91" s="116">
        <v>7</v>
      </c>
      <c r="H91" s="116">
        <v>6</v>
      </c>
      <c r="I91" s="171">
        <f t="shared" si="13"/>
        <v>27.5</v>
      </c>
      <c r="J91" s="171">
        <f t="shared" si="14"/>
        <v>4.125</v>
      </c>
      <c r="K91" s="174">
        <v>2.5</v>
      </c>
      <c r="L91" s="174">
        <v>3</v>
      </c>
      <c r="M91" s="174">
        <v>2</v>
      </c>
      <c r="N91" s="174">
        <v>4</v>
      </c>
      <c r="O91" s="174">
        <v>3</v>
      </c>
      <c r="P91" s="174">
        <f t="shared" si="15"/>
        <v>18.625</v>
      </c>
      <c r="Q91" s="174">
        <f t="shared" si="16"/>
        <v>0.93125000000000002</v>
      </c>
      <c r="R91" s="108">
        <f t="shared" si="17"/>
        <v>0.65</v>
      </c>
      <c r="S91" s="108">
        <f t="shared" si="18"/>
        <v>0.9</v>
      </c>
      <c r="T91" s="108">
        <f t="shared" si="19"/>
        <v>0.99999999999999989</v>
      </c>
      <c r="U91" s="108">
        <f t="shared" si="20"/>
        <v>1.25</v>
      </c>
      <c r="V91" s="108">
        <f t="shared" si="21"/>
        <v>1.0499999999999998</v>
      </c>
      <c r="W91" s="26">
        <f t="shared" si="22"/>
        <v>46.125</v>
      </c>
      <c r="X91" s="175">
        <f t="shared" si="23"/>
        <v>9.2249999999999996</v>
      </c>
      <c r="Y91" s="128">
        <v>28</v>
      </c>
      <c r="Z91" s="112">
        <f t="shared" si="24"/>
        <v>22.400000000000002</v>
      </c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3"/>
    </row>
    <row r="92" spans="1:44" s="111" customFormat="1" x14ac:dyDescent="0.3">
      <c r="A92" s="170">
        <v>86</v>
      </c>
      <c r="B92" s="121">
        <v>671286</v>
      </c>
      <c r="C92" s="122" t="s">
        <v>193</v>
      </c>
      <c r="D92" s="116">
        <v>4.5</v>
      </c>
      <c r="E92" s="116">
        <v>5</v>
      </c>
      <c r="F92" s="116">
        <v>6</v>
      </c>
      <c r="G92" s="116">
        <v>4</v>
      </c>
      <c r="H92" s="116">
        <v>3.5</v>
      </c>
      <c r="I92" s="171">
        <f t="shared" si="13"/>
        <v>23</v>
      </c>
      <c r="J92" s="171">
        <f t="shared" si="14"/>
        <v>3.4499999999999997</v>
      </c>
      <c r="K92" s="116">
        <v>1.5</v>
      </c>
      <c r="L92" s="174">
        <v>2</v>
      </c>
      <c r="M92" s="174">
        <v>2.5</v>
      </c>
      <c r="N92" s="174">
        <v>3</v>
      </c>
      <c r="O92" s="174">
        <v>2</v>
      </c>
      <c r="P92" s="174">
        <f t="shared" si="15"/>
        <v>14.45</v>
      </c>
      <c r="Q92" s="174">
        <f t="shared" si="16"/>
        <v>0.72250000000000003</v>
      </c>
      <c r="R92" s="108">
        <f t="shared" si="17"/>
        <v>0.75</v>
      </c>
      <c r="S92" s="108">
        <f t="shared" si="18"/>
        <v>0.85</v>
      </c>
      <c r="T92" s="108">
        <f t="shared" si="19"/>
        <v>1.0249999999999999</v>
      </c>
      <c r="U92" s="108">
        <f t="shared" si="20"/>
        <v>0.75</v>
      </c>
      <c r="V92" s="108">
        <f t="shared" si="21"/>
        <v>0.625</v>
      </c>
      <c r="W92" s="26">
        <f t="shared" si="22"/>
        <v>37.450000000000003</v>
      </c>
      <c r="X92" s="175">
        <f t="shared" si="23"/>
        <v>7.4900000000000011</v>
      </c>
      <c r="Y92" s="128">
        <v>10</v>
      </c>
      <c r="Z92" s="112">
        <f t="shared" si="24"/>
        <v>8</v>
      </c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3"/>
    </row>
    <row r="93" spans="1:44" s="111" customFormat="1" x14ac:dyDescent="0.3">
      <c r="A93" s="170">
        <v>87</v>
      </c>
      <c r="B93" s="121">
        <v>671287</v>
      </c>
      <c r="C93" s="122" t="s">
        <v>194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71">
        <f t="shared" si="13"/>
        <v>0</v>
      </c>
      <c r="J93" s="171">
        <f t="shared" si="14"/>
        <v>0</v>
      </c>
      <c r="K93" s="174">
        <v>1</v>
      </c>
      <c r="L93" s="174">
        <v>0</v>
      </c>
      <c r="M93" s="174">
        <v>2</v>
      </c>
      <c r="N93" s="174">
        <v>0</v>
      </c>
      <c r="O93" s="174">
        <v>2</v>
      </c>
      <c r="P93" s="174">
        <f t="shared" si="15"/>
        <v>5</v>
      </c>
      <c r="Q93" s="174">
        <f t="shared" si="16"/>
        <v>0.25</v>
      </c>
      <c r="R93" s="108">
        <f t="shared" si="17"/>
        <v>0.05</v>
      </c>
      <c r="S93" s="108">
        <f t="shared" si="18"/>
        <v>0</v>
      </c>
      <c r="T93" s="108">
        <f t="shared" si="19"/>
        <v>0.1</v>
      </c>
      <c r="U93" s="108">
        <f t="shared" si="20"/>
        <v>0</v>
      </c>
      <c r="V93" s="108">
        <f t="shared" si="21"/>
        <v>0.1</v>
      </c>
      <c r="W93" s="26">
        <f t="shared" si="22"/>
        <v>5</v>
      </c>
      <c r="X93" s="175">
        <f t="shared" si="23"/>
        <v>1</v>
      </c>
      <c r="Y93" s="128">
        <v>2</v>
      </c>
      <c r="Z93" s="112">
        <f t="shared" si="24"/>
        <v>1.6</v>
      </c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3"/>
    </row>
    <row r="94" spans="1:44" s="111" customFormat="1" x14ac:dyDescent="0.3">
      <c r="A94" s="170">
        <v>88</v>
      </c>
      <c r="B94" s="121">
        <v>671288</v>
      </c>
      <c r="C94" s="122" t="s">
        <v>195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71">
        <f t="shared" si="13"/>
        <v>0</v>
      </c>
      <c r="J94" s="171">
        <f t="shared" si="14"/>
        <v>0</v>
      </c>
      <c r="K94" s="174"/>
      <c r="L94" s="174"/>
      <c r="M94" s="174"/>
      <c r="N94" s="174"/>
      <c r="O94" s="174"/>
      <c r="P94" s="174">
        <f t="shared" si="15"/>
        <v>0</v>
      </c>
      <c r="Q94" s="174">
        <f t="shared" si="16"/>
        <v>0</v>
      </c>
      <c r="R94" s="108">
        <f t="shared" si="17"/>
        <v>0</v>
      </c>
      <c r="S94" s="108">
        <f t="shared" si="18"/>
        <v>0</v>
      </c>
      <c r="T94" s="108">
        <f t="shared" si="19"/>
        <v>0</v>
      </c>
      <c r="U94" s="108">
        <f t="shared" si="20"/>
        <v>0</v>
      </c>
      <c r="V94" s="108">
        <f t="shared" si="21"/>
        <v>0</v>
      </c>
      <c r="W94" s="26">
        <f t="shared" si="22"/>
        <v>0</v>
      </c>
      <c r="X94" s="175">
        <f t="shared" si="23"/>
        <v>0</v>
      </c>
      <c r="Y94" s="128">
        <v>0</v>
      </c>
      <c r="Z94" s="112">
        <f t="shared" si="24"/>
        <v>0</v>
      </c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3"/>
    </row>
    <row r="95" spans="1:44" s="111" customFormat="1" x14ac:dyDescent="0.3">
      <c r="A95" s="170">
        <v>89</v>
      </c>
      <c r="B95" s="121">
        <v>671289</v>
      </c>
      <c r="C95" s="122" t="s">
        <v>196</v>
      </c>
      <c r="D95" s="116">
        <v>9</v>
      </c>
      <c r="E95" s="116">
        <v>12</v>
      </c>
      <c r="F95" s="116">
        <v>14</v>
      </c>
      <c r="G95" s="116">
        <v>12</v>
      </c>
      <c r="H95" s="116">
        <v>13.5</v>
      </c>
      <c r="I95" s="171">
        <f t="shared" si="13"/>
        <v>60.5</v>
      </c>
      <c r="J95" s="171">
        <f t="shared" si="14"/>
        <v>9.0749999999999993</v>
      </c>
      <c r="K95" s="174">
        <v>4</v>
      </c>
      <c r="L95" s="174">
        <v>5</v>
      </c>
      <c r="M95" s="174">
        <v>3</v>
      </c>
      <c r="N95" s="174">
        <v>5</v>
      </c>
      <c r="O95" s="174">
        <v>4</v>
      </c>
      <c r="P95" s="174">
        <f t="shared" si="15"/>
        <v>30.074999999999999</v>
      </c>
      <c r="Q95" s="174">
        <f t="shared" si="16"/>
        <v>1.5037500000000001</v>
      </c>
      <c r="R95" s="108">
        <f t="shared" si="17"/>
        <v>1.5499999999999998</v>
      </c>
      <c r="S95" s="108">
        <f t="shared" si="18"/>
        <v>2.0499999999999998</v>
      </c>
      <c r="T95" s="108">
        <f t="shared" si="19"/>
        <v>2.25</v>
      </c>
      <c r="U95" s="108">
        <f t="shared" si="20"/>
        <v>2.0499999999999998</v>
      </c>
      <c r="V95" s="108">
        <f t="shared" si="21"/>
        <v>2.2250000000000001</v>
      </c>
      <c r="W95" s="26">
        <f t="shared" si="22"/>
        <v>90.575000000000003</v>
      </c>
      <c r="X95" s="175">
        <f t="shared" si="23"/>
        <v>18.115000000000002</v>
      </c>
      <c r="Y95" s="128">
        <v>72</v>
      </c>
      <c r="Z95" s="112">
        <f t="shared" si="24"/>
        <v>57.6</v>
      </c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3"/>
    </row>
    <row r="96" spans="1:44" s="111" customFormat="1" x14ac:dyDescent="0.3">
      <c r="A96" s="170">
        <v>90</v>
      </c>
      <c r="B96" s="121">
        <v>671290</v>
      </c>
      <c r="C96" s="122" t="s">
        <v>197</v>
      </c>
      <c r="D96" s="116">
        <v>6</v>
      </c>
      <c r="E96" s="116">
        <v>5</v>
      </c>
      <c r="F96" s="116">
        <v>7</v>
      </c>
      <c r="G96" s="116">
        <v>8</v>
      </c>
      <c r="H96" s="116">
        <v>9</v>
      </c>
      <c r="I96" s="171">
        <f t="shared" si="13"/>
        <v>35</v>
      </c>
      <c r="J96" s="171">
        <f t="shared" si="14"/>
        <v>5.25</v>
      </c>
      <c r="K96" s="174">
        <v>2.5</v>
      </c>
      <c r="L96" s="174">
        <v>3</v>
      </c>
      <c r="M96" s="174">
        <v>2</v>
      </c>
      <c r="N96" s="174">
        <v>4</v>
      </c>
      <c r="O96" s="174">
        <v>3</v>
      </c>
      <c r="P96" s="174">
        <f t="shared" si="15"/>
        <v>19.75</v>
      </c>
      <c r="Q96" s="174">
        <f t="shared" si="16"/>
        <v>0.98750000000000004</v>
      </c>
      <c r="R96" s="108">
        <f t="shared" si="17"/>
        <v>1.0249999999999999</v>
      </c>
      <c r="S96" s="108">
        <f t="shared" si="18"/>
        <v>0.9</v>
      </c>
      <c r="T96" s="108">
        <f t="shared" si="19"/>
        <v>1.1500000000000001</v>
      </c>
      <c r="U96" s="108">
        <f t="shared" si="20"/>
        <v>1.4</v>
      </c>
      <c r="V96" s="108">
        <f t="shared" si="21"/>
        <v>1.5</v>
      </c>
      <c r="W96" s="26">
        <f t="shared" si="22"/>
        <v>54.75</v>
      </c>
      <c r="X96" s="175">
        <f t="shared" si="23"/>
        <v>10.950000000000001</v>
      </c>
      <c r="Y96" s="128">
        <v>29</v>
      </c>
      <c r="Z96" s="112">
        <f t="shared" si="24"/>
        <v>23.200000000000003</v>
      </c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3"/>
    </row>
    <row r="97" spans="1:44" s="111" customFormat="1" x14ac:dyDescent="0.3">
      <c r="A97" s="170">
        <v>91</v>
      </c>
      <c r="B97" s="121">
        <v>671291</v>
      </c>
      <c r="C97" s="122" t="s">
        <v>198</v>
      </c>
      <c r="D97" s="116">
        <v>10</v>
      </c>
      <c r="E97" s="116">
        <v>12</v>
      </c>
      <c r="F97" s="116">
        <v>11</v>
      </c>
      <c r="G97" s="116">
        <v>9.5</v>
      </c>
      <c r="H97" s="116">
        <v>5.5</v>
      </c>
      <c r="I97" s="171">
        <f t="shared" si="13"/>
        <v>48</v>
      </c>
      <c r="J97" s="171">
        <f t="shared" si="14"/>
        <v>7.1999999999999993</v>
      </c>
      <c r="K97" s="174">
        <v>3</v>
      </c>
      <c r="L97" s="174">
        <v>4</v>
      </c>
      <c r="M97" s="174">
        <v>1</v>
      </c>
      <c r="N97" s="174">
        <v>2</v>
      </c>
      <c r="O97" s="174">
        <v>3</v>
      </c>
      <c r="P97" s="174">
        <f t="shared" si="15"/>
        <v>20.2</v>
      </c>
      <c r="Q97" s="174">
        <f t="shared" si="16"/>
        <v>1.01</v>
      </c>
      <c r="R97" s="108">
        <f t="shared" si="17"/>
        <v>1.65</v>
      </c>
      <c r="S97" s="108">
        <f t="shared" si="18"/>
        <v>1.9999999999999998</v>
      </c>
      <c r="T97" s="108">
        <f t="shared" si="19"/>
        <v>1.7</v>
      </c>
      <c r="U97" s="108">
        <f t="shared" si="20"/>
        <v>1.5250000000000001</v>
      </c>
      <c r="V97" s="108">
        <f t="shared" si="21"/>
        <v>0.97499999999999998</v>
      </c>
      <c r="W97" s="26">
        <f t="shared" si="22"/>
        <v>68.2</v>
      </c>
      <c r="X97" s="175">
        <f t="shared" si="23"/>
        <v>13.64</v>
      </c>
      <c r="Y97" s="128">
        <v>44</v>
      </c>
      <c r="Z97" s="112">
        <f t="shared" si="24"/>
        <v>35.200000000000003</v>
      </c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3"/>
    </row>
    <row r="98" spans="1:44" s="111" customFormat="1" x14ac:dyDescent="0.3">
      <c r="A98" s="170">
        <v>92</v>
      </c>
      <c r="B98" s="121">
        <v>671292</v>
      </c>
      <c r="C98" s="122" t="s">
        <v>199</v>
      </c>
      <c r="D98" s="116">
        <v>0</v>
      </c>
      <c r="E98" s="116">
        <v>0</v>
      </c>
      <c r="F98" s="116">
        <v>0</v>
      </c>
      <c r="G98" s="116">
        <v>1</v>
      </c>
      <c r="H98" s="116">
        <v>2</v>
      </c>
      <c r="I98" s="171">
        <f t="shared" si="13"/>
        <v>3</v>
      </c>
      <c r="J98" s="171">
        <f t="shared" si="14"/>
        <v>0.44999999999999996</v>
      </c>
      <c r="K98" s="174">
        <v>0</v>
      </c>
      <c r="L98" s="174">
        <v>1</v>
      </c>
      <c r="M98" s="174">
        <v>0</v>
      </c>
      <c r="N98" s="174">
        <v>1</v>
      </c>
      <c r="O98" s="174">
        <v>0</v>
      </c>
      <c r="P98" s="174">
        <f t="shared" si="15"/>
        <v>2.4500000000000002</v>
      </c>
      <c r="Q98" s="174">
        <f t="shared" si="16"/>
        <v>0.12250000000000001</v>
      </c>
      <c r="R98" s="108">
        <f t="shared" si="17"/>
        <v>0</v>
      </c>
      <c r="S98" s="108">
        <f t="shared" si="18"/>
        <v>0.05</v>
      </c>
      <c r="T98" s="108">
        <f t="shared" si="19"/>
        <v>0</v>
      </c>
      <c r="U98" s="108">
        <f t="shared" si="20"/>
        <v>0.2</v>
      </c>
      <c r="V98" s="108">
        <f t="shared" si="21"/>
        <v>0.3</v>
      </c>
      <c r="W98" s="26">
        <f t="shared" si="22"/>
        <v>5.45</v>
      </c>
      <c r="X98" s="175">
        <f t="shared" si="23"/>
        <v>1.0900000000000001</v>
      </c>
      <c r="Y98" s="128">
        <v>2</v>
      </c>
      <c r="Z98" s="112">
        <f t="shared" si="24"/>
        <v>1.6</v>
      </c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3"/>
    </row>
    <row r="99" spans="1:44" s="111" customFormat="1" x14ac:dyDescent="0.3">
      <c r="A99" s="170">
        <v>93</v>
      </c>
      <c r="B99" s="121">
        <v>671293</v>
      </c>
      <c r="C99" s="122" t="s">
        <v>200</v>
      </c>
      <c r="D99" s="116">
        <v>10</v>
      </c>
      <c r="E99" s="116">
        <v>4.5</v>
      </c>
      <c r="F99" s="116">
        <v>2.5</v>
      </c>
      <c r="G99" s="116">
        <v>6</v>
      </c>
      <c r="H99" s="116">
        <v>3.5</v>
      </c>
      <c r="I99" s="171">
        <f t="shared" si="13"/>
        <v>26.5</v>
      </c>
      <c r="J99" s="171">
        <f t="shared" si="14"/>
        <v>3.9749999999999996</v>
      </c>
      <c r="K99" s="174">
        <v>2</v>
      </c>
      <c r="L99" s="174">
        <v>2.5</v>
      </c>
      <c r="M99" s="174">
        <v>3</v>
      </c>
      <c r="N99" s="174">
        <v>4</v>
      </c>
      <c r="O99" s="174">
        <v>2</v>
      </c>
      <c r="P99" s="174">
        <f t="shared" si="15"/>
        <v>17.475000000000001</v>
      </c>
      <c r="Q99" s="174">
        <f t="shared" si="16"/>
        <v>0.87375000000000014</v>
      </c>
      <c r="R99" s="108">
        <f t="shared" si="17"/>
        <v>1.6</v>
      </c>
      <c r="S99" s="108">
        <f t="shared" si="18"/>
        <v>0.79999999999999993</v>
      </c>
      <c r="T99" s="108">
        <f t="shared" si="19"/>
        <v>0.52500000000000002</v>
      </c>
      <c r="U99" s="108">
        <f t="shared" si="20"/>
        <v>1.0999999999999999</v>
      </c>
      <c r="V99" s="108">
        <f t="shared" si="21"/>
        <v>0.625</v>
      </c>
      <c r="W99" s="26">
        <f t="shared" si="22"/>
        <v>43.975000000000001</v>
      </c>
      <c r="X99" s="175">
        <f t="shared" si="23"/>
        <v>8.7949999999999999</v>
      </c>
      <c r="Y99" s="128">
        <v>27</v>
      </c>
      <c r="Z99" s="112">
        <f t="shared" si="24"/>
        <v>21.6</v>
      </c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3"/>
    </row>
    <row r="100" spans="1:44" s="111" customFormat="1" x14ac:dyDescent="0.3">
      <c r="A100" s="170">
        <v>94</v>
      </c>
      <c r="B100" s="121">
        <v>671294</v>
      </c>
      <c r="C100" s="122" t="s">
        <v>201</v>
      </c>
      <c r="D100" s="116">
        <v>3</v>
      </c>
      <c r="E100" s="116">
        <v>3.5</v>
      </c>
      <c r="F100" s="116">
        <v>2.5</v>
      </c>
      <c r="G100" s="116">
        <v>2</v>
      </c>
      <c r="H100" s="116">
        <v>3</v>
      </c>
      <c r="I100" s="171">
        <f t="shared" si="13"/>
        <v>14</v>
      </c>
      <c r="J100" s="171">
        <f t="shared" si="14"/>
        <v>2.1</v>
      </c>
      <c r="K100" s="174">
        <v>2</v>
      </c>
      <c r="L100" s="174">
        <v>2</v>
      </c>
      <c r="M100" s="174">
        <v>3</v>
      </c>
      <c r="N100" s="174">
        <v>2</v>
      </c>
      <c r="O100" s="174">
        <v>1</v>
      </c>
      <c r="P100" s="174">
        <f t="shared" si="15"/>
        <v>12.1</v>
      </c>
      <c r="Q100" s="174">
        <f t="shared" si="16"/>
        <v>0.60499999999999998</v>
      </c>
      <c r="R100" s="108">
        <f t="shared" si="17"/>
        <v>0.54999999999999993</v>
      </c>
      <c r="S100" s="108">
        <f t="shared" si="18"/>
        <v>0.625</v>
      </c>
      <c r="T100" s="108">
        <f t="shared" si="19"/>
        <v>0.52500000000000002</v>
      </c>
      <c r="U100" s="108">
        <f t="shared" si="20"/>
        <v>0.4</v>
      </c>
      <c r="V100" s="108">
        <f t="shared" si="21"/>
        <v>0.49999999999999994</v>
      </c>
      <c r="W100" s="26">
        <f t="shared" si="22"/>
        <v>26.1</v>
      </c>
      <c r="X100" s="175">
        <f t="shared" si="23"/>
        <v>5.2200000000000006</v>
      </c>
      <c r="Y100" s="128">
        <v>14</v>
      </c>
      <c r="Z100" s="112">
        <f t="shared" si="24"/>
        <v>11.200000000000001</v>
      </c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3"/>
    </row>
    <row r="101" spans="1:44" s="111" customFormat="1" x14ac:dyDescent="0.3">
      <c r="A101" s="170">
        <v>95</v>
      </c>
      <c r="B101" s="121">
        <v>671295</v>
      </c>
      <c r="C101" s="122" t="s">
        <v>202</v>
      </c>
      <c r="D101" s="116">
        <v>9</v>
      </c>
      <c r="E101" s="116">
        <v>4.5</v>
      </c>
      <c r="F101" s="116">
        <v>6</v>
      </c>
      <c r="G101" s="116">
        <v>5</v>
      </c>
      <c r="H101" s="116">
        <v>7</v>
      </c>
      <c r="I101" s="171">
        <f t="shared" si="13"/>
        <v>31.5</v>
      </c>
      <c r="J101" s="171">
        <f t="shared" si="14"/>
        <v>4.7249999999999996</v>
      </c>
      <c r="K101" s="174">
        <v>2.5</v>
      </c>
      <c r="L101" s="174">
        <v>3</v>
      </c>
      <c r="M101" s="174">
        <v>2</v>
      </c>
      <c r="N101" s="174">
        <v>2</v>
      </c>
      <c r="O101" s="174">
        <v>3</v>
      </c>
      <c r="P101" s="174">
        <f t="shared" si="15"/>
        <v>17.225000000000001</v>
      </c>
      <c r="Q101" s="174">
        <f t="shared" si="16"/>
        <v>0.86125000000000007</v>
      </c>
      <c r="R101" s="108">
        <f t="shared" si="17"/>
        <v>1.4749999999999999</v>
      </c>
      <c r="S101" s="108">
        <f t="shared" si="18"/>
        <v>0.82499999999999996</v>
      </c>
      <c r="T101" s="108">
        <f t="shared" si="19"/>
        <v>0.99999999999999989</v>
      </c>
      <c r="U101" s="108">
        <f t="shared" si="20"/>
        <v>0.85</v>
      </c>
      <c r="V101" s="108">
        <f t="shared" si="21"/>
        <v>1.2000000000000002</v>
      </c>
      <c r="W101" s="26">
        <f t="shared" si="22"/>
        <v>48.725000000000001</v>
      </c>
      <c r="X101" s="175">
        <f t="shared" si="23"/>
        <v>9.745000000000001</v>
      </c>
      <c r="Y101" s="128">
        <v>24</v>
      </c>
      <c r="Z101" s="112">
        <f t="shared" si="24"/>
        <v>19.200000000000003</v>
      </c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3"/>
    </row>
    <row r="102" spans="1:44" s="111" customFormat="1" x14ac:dyDescent="0.3">
      <c r="A102" s="170">
        <v>96</v>
      </c>
      <c r="B102" s="121">
        <v>671296</v>
      </c>
      <c r="C102" s="122" t="s">
        <v>203</v>
      </c>
      <c r="D102" s="116">
        <v>6</v>
      </c>
      <c r="E102" s="116">
        <v>10</v>
      </c>
      <c r="F102" s="116">
        <v>12</v>
      </c>
      <c r="G102" s="116">
        <v>9.5</v>
      </c>
      <c r="H102" s="116">
        <v>6</v>
      </c>
      <c r="I102" s="171">
        <f t="shared" si="13"/>
        <v>43.5</v>
      </c>
      <c r="J102" s="171">
        <f t="shared" si="14"/>
        <v>6.5249999999999995</v>
      </c>
      <c r="K102" s="174">
        <v>4</v>
      </c>
      <c r="L102" s="174">
        <v>4.5</v>
      </c>
      <c r="M102" s="174">
        <v>3</v>
      </c>
      <c r="N102" s="174">
        <v>2</v>
      </c>
      <c r="O102" s="174">
        <v>4</v>
      </c>
      <c r="P102" s="174">
        <f t="shared" si="15"/>
        <v>24.024999999999999</v>
      </c>
      <c r="Q102" s="174">
        <f t="shared" si="16"/>
        <v>1.2012499999999999</v>
      </c>
      <c r="R102" s="108">
        <f t="shared" si="17"/>
        <v>1.0999999999999999</v>
      </c>
      <c r="S102" s="108">
        <f t="shared" si="18"/>
        <v>1.7250000000000001</v>
      </c>
      <c r="T102" s="108">
        <f t="shared" si="19"/>
        <v>1.9499999999999997</v>
      </c>
      <c r="U102" s="108">
        <f t="shared" si="20"/>
        <v>1.5250000000000001</v>
      </c>
      <c r="V102" s="108">
        <f t="shared" si="21"/>
        <v>1.0999999999999999</v>
      </c>
      <c r="W102" s="26">
        <f t="shared" si="22"/>
        <v>67.525000000000006</v>
      </c>
      <c r="X102" s="175">
        <f t="shared" si="23"/>
        <v>13.505000000000003</v>
      </c>
      <c r="Y102" s="128">
        <v>50</v>
      </c>
      <c r="Z102" s="112">
        <f t="shared" si="24"/>
        <v>40</v>
      </c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3"/>
    </row>
    <row r="103" spans="1:44" s="111" customFormat="1" x14ac:dyDescent="0.3">
      <c r="A103" s="170">
        <v>97</v>
      </c>
      <c r="B103" s="121">
        <v>671297</v>
      </c>
      <c r="C103" s="122" t="s">
        <v>204</v>
      </c>
      <c r="D103" s="116">
        <v>2</v>
      </c>
      <c r="E103" s="116">
        <v>1</v>
      </c>
      <c r="F103" s="116">
        <v>3</v>
      </c>
      <c r="G103" s="116">
        <v>2</v>
      </c>
      <c r="H103" s="116">
        <v>2</v>
      </c>
      <c r="I103" s="171">
        <f t="shared" si="13"/>
        <v>10</v>
      </c>
      <c r="J103" s="171">
        <f t="shared" si="14"/>
        <v>1.5</v>
      </c>
      <c r="K103" s="174">
        <v>2</v>
      </c>
      <c r="L103" s="174">
        <v>1</v>
      </c>
      <c r="M103" s="174">
        <v>4</v>
      </c>
      <c r="N103" s="174">
        <v>3</v>
      </c>
      <c r="O103" s="174">
        <v>4</v>
      </c>
      <c r="P103" s="174">
        <f t="shared" si="15"/>
        <v>15.5</v>
      </c>
      <c r="Q103" s="174">
        <f t="shared" si="16"/>
        <v>0.77500000000000002</v>
      </c>
      <c r="R103" s="108">
        <f t="shared" si="17"/>
        <v>0.4</v>
      </c>
      <c r="S103" s="108">
        <f t="shared" si="18"/>
        <v>0.2</v>
      </c>
      <c r="T103" s="108">
        <f t="shared" si="19"/>
        <v>0.64999999999999991</v>
      </c>
      <c r="U103" s="108">
        <f t="shared" si="20"/>
        <v>0.45</v>
      </c>
      <c r="V103" s="108">
        <f t="shared" si="21"/>
        <v>0.5</v>
      </c>
      <c r="W103" s="26">
        <f t="shared" si="22"/>
        <v>25.5</v>
      </c>
      <c r="X103" s="175">
        <f t="shared" si="23"/>
        <v>5.1000000000000005</v>
      </c>
      <c r="Y103" s="128">
        <v>6</v>
      </c>
      <c r="Z103" s="112">
        <f t="shared" si="24"/>
        <v>4.8000000000000007</v>
      </c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3"/>
    </row>
    <row r="104" spans="1:44" s="111" customFormat="1" x14ac:dyDescent="0.3">
      <c r="A104" s="170">
        <v>98</v>
      </c>
      <c r="B104" s="121">
        <v>671298</v>
      </c>
      <c r="C104" s="122" t="s">
        <v>205</v>
      </c>
      <c r="D104" s="116">
        <v>1</v>
      </c>
      <c r="E104" s="116">
        <v>2</v>
      </c>
      <c r="F104" s="116">
        <v>3</v>
      </c>
      <c r="G104" s="116">
        <v>1</v>
      </c>
      <c r="H104" s="116">
        <v>0</v>
      </c>
      <c r="I104" s="171">
        <f t="shared" si="13"/>
        <v>7</v>
      </c>
      <c r="J104" s="171">
        <f t="shared" si="14"/>
        <v>1.05</v>
      </c>
      <c r="K104" s="174">
        <v>1</v>
      </c>
      <c r="L104" s="174">
        <v>2</v>
      </c>
      <c r="M104" s="174">
        <v>2.5</v>
      </c>
      <c r="N104" s="174">
        <v>2</v>
      </c>
      <c r="O104" s="174">
        <v>1</v>
      </c>
      <c r="P104" s="174">
        <f t="shared" si="15"/>
        <v>9.5500000000000007</v>
      </c>
      <c r="Q104" s="174">
        <f t="shared" si="16"/>
        <v>0.47750000000000004</v>
      </c>
      <c r="R104" s="108">
        <f t="shared" si="17"/>
        <v>0.2</v>
      </c>
      <c r="S104" s="108">
        <f t="shared" si="18"/>
        <v>0.4</v>
      </c>
      <c r="T104" s="108">
        <f t="shared" si="19"/>
        <v>0.57499999999999996</v>
      </c>
      <c r="U104" s="108">
        <f t="shared" si="20"/>
        <v>0.25</v>
      </c>
      <c r="V104" s="108">
        <f t="shared" si="21"/>
        <v>0.05</v>
      </c>
      <c r="W104" s="26">
        <f t="shared" si="22"/>
        <v>16.55</v>
      </c>
      <c r="X104" s="175">
        <f t="shared" si="23"/>
        <v>3.3100000000000005</v>
      </c>
      <c r="Y104" s="128">
        <v>4</v>
      </c>
      <c r="Z104" s="112">
        <f t="shared" si="24"/>
        <v>3.2</v>
      </c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3"/>
    </row>
    <row r="105" spans="1:44" s="111" customFormat="1" x14ac:dyDescent="0.3">
      <c r="A105" s="170">
        <v>99</v>
      </c>
      <c r="B105" s="121">
        <v>671299</v>
      </c>
      <c r="C105" s="122" t="s">
        <v>206</v>
      </c>
      <c r="D105" s="116">
        <v>6</v>
      </c>
      <c r="E105" s="116">
        <v>2.5</v>
      </c>
      <c r="F105" s="116">
        <v>3</v>
      </c>
      <c r="G105" s="116">
        <v>4</v>
      </c>
      <c r="H105" s="116">
        <v>2</v>
      </c>
      <c r="I105" s="171">
        <f t="shared" si="13"/>
        <v>17.5</v>
      </c>
      <c r="J105" s="171">
        <f t="shared" si="14"/>
        <v>2.625</v>
      </c>
      <c r="K105" s="174">
        <v>2.5</v>
      </c>
      <c r="L105" s="174">
        <v>3</v>
      </c>
      <c r="M105" s="174">
        <v>2</v>
      </c>
      <c r="N105" s="174">
        <v>4</v>
      </c>
      <c r="O105" s="174">
        <v>1</v>
      </c>
      <c r="P105" s="174">
        <f t="shared" si="15"/>
        <v>15.125</v>
      </c>
      <c r="Q105" s="174">
        <f t="shared" si="16"/>
        <v>0.75625000000000009</v>
      </c>
      <c r="R105" s="108">
        <f t="shared" si="17"/>
        <v>1.0249999999999999</v>
      </c>
      <c r="S105" s="108">
        <f t="shared" si="18"/>
        <v>0.52500000000000002</v>
      </c>
      <c r="T105" s="108">
        <f t="shared" si="19"/>
        <v>0.54999999999999993</v>
      </c>
      <c r="U105" s="108">
        <f t="shared" si="20"/>
        <v>0.8</v>
      </c>
      <c r="V105" s="108">
        <f t="shared" si="21"/>
        <v>0.35</v>
      </c>
      <c r="W105" s="26">
        <f t="shared" si="22"/>
        <v>32.625</v>
      </c>
      <c r="X105" s="175">
        <f t="shared" si="23"/>
        <v>6.5250000000000004</v>
      </c>
      <c r="Y105" s="128">
        <v>16</v>
      </c>
      <c r="Z105" s="112">
        <f t="shared" si="24"/>
        <v>12.8</v>
      </c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3"/>
    </row>
    <row r="106" spans="1:44" s="111" customFormat="1" x14ac:dyDescent="0.3">
      <c r="A106" s="170">
        <v>100</v>
      </c>
      <c r="B106" s="121">
        <v>671300</v>
      </c>
      <c r="C106" s="122" t="s">
        <v>207</v>
      </c>
      <c r="D106" s="116">
        <v>10</v>
      </c>
      <c r="E106" s="116">
        <v>12</v>
      </c>
      <c r="F106" s="116">
        <v>10</v>
      </c>
      <c r="G106" s="116">
        <v>11</v>
      </c>
      <c r="H106" s="116">
        <v>14</v>
      </c>
      <c r="I106" s="171">
        <f t="shared" si="13"/>
        <v>57</v>
      </c>
      <c r="J106" s="171">
        <f t="shared" si="14"/>
        <v>8.5499999999999989</v>
      </c>
      <c r="K106" s="174">
        <v>2</v>
      </c>
      <c r="L106" s="174">
        <v>2</v>
      </c>
      <c r="M106" s="174">
        <v>3</v>
      </c>
      <c r="N106" s="174">
        <v>2</v>
      </c>
      <c r="O106" s="174">
        <v>4</v>
      </c>
      <c r="P106" s="174">
        <f t="shared" si="15"/>
        <v>21.549999999999997</v>
      </c>
      <c r="Q106" s="174">
        <f t="shared" si="16"/>
        <v>1.0774999999999999</v>
      </c>
      <c r="R106" s="108">
        <f t="shared" si="17"/>
        <v>1.6</v>
      </c>
      <c r="S106" s="108">
        <f t="shared" si="18"/>
        <v>1.9</v>
      </c>
      <c r="T106" s="108">
        <f t="shared" si="19"/>
        <v>1.65</v>
      </c>
      <c r="U106" s="108">
        <f t="shared" si="20"/>
        <v>1.75</v>
      </c>
      <c r="V106" s="108">
        <f t="shared" si="21"/>
        <v>2.3000000000000003</v>
      </c>
      <c r="W106" s="26">
        <f t="shared" si="22"/>
        <v>78.55</v>
      </c>
      <c r="X106" s="175">
        <f t="shared" si="23"/>
        <v>15.71</v>
      </c>
      <c r="Y106" s="128">
        <v>53</v>
      </c>
      <c r="Z106" s="112">
        <f t="shared" si="24"/>
        <v>42.400000000000006</v>
      </c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3"/>
    </row>
    <row r="107" spans="1:44" s="111" customFormat="1" x14ac:dyDescent="0.3">
      <c r="A107" s="170">
        <v>101</v>
      </c>
      <c r="B107" s="121">
        <v>671301</v>
      </c>
      <c r="C107" s="122" t="s">
        <v>208</v>
      </c>
      <c r="D107" s="116">
        <v>9</v>
      </c>
      <c r="E107" s="116">
        <v>2.5</v>
      </c>
      <c r="F107" s="116">
        <v>6.5</v>
      </c>
      <c r="G107" s="116">
        <v>5</v>
      </c>
      <c r="H107" s="116">
        <v>4.5</v>
      </c>
      <c r="I107" s="171">
        <f t="shared" si="13"/>
        <v>27.5</v>
      </c>
      <c r="J107" s="171">
        <f t="shared" si="14"/>
        <v>4.125</v>
      </c>
      <c r="K107" s="174">
        <v>2</v>
      </c>
      <c r="L107" s="174">
        <v>4</v>
      </c>
      <c r="M107" s="174">
        <v>4</v>
      </c>
      <c r="N107" s="174">
        <v>4</v>
      </c>
      <c r="O107" s="174">
        <v>3</v>
      </c>
      <c r="P107" s="174">
        <f t="shared" si="15"/>
        <v>21.125</v>
      </c>
      <c r="Q107" s="174">
        <f t="shared" si="16"/>
        <v>1.0562500000000001</v>
      </c>
      <c r="R107" s="108">
        <f t="shared" si="17"/>
        <v>1.45</v>
      </c>
      <c r="S107" s="108">
        <f t="shared" si="18"/>
        <v>0.57499999999999996</v>
      </c>
      <c r="T107" s="108">
        <f t="shared" si="19"/>
        <v>1.175</v>
      </c>
      <c r="U107" s="108">
        <f t="shared" si="20"/>
        <v>0.95</v>
      </c>
      <c r="V107" s="108">
        <f t="shared" si="21"/>
        <v>0.82499999999999996</v>
      </c>
      <c r="W107" s="26">
        <f t="shared" si="22"/>
        <v>48.625</v>
      </c>
      <c r="X107" s="175">
        <f t="shared" si="23"/>
        <v>9.7250000000000014</v>
      </c>
      <c r="Y107" s="128">
        <v>26</v>
      </c>
      <c r="Z107" s="112">
        <f t="shared" si="24"/>
        <v>20.8</v>
      </c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3"/>
    </row>
    <row r="108" spans="1:44" s="111" customFormat="1" x14ac:dyDescent="0.3">
      <c r="A108" s="170">
        <v>102</v>
      </c>
      <c r="B108" s="121">
        <v>671302</v>
      </c>
      <c r="C108" s="122" t="s">
        <v>209</v>
      </c>
      <c r="D108" s="116">
        <v>10</v>
      </c>
      <c r="E108" s="116">
        <v>14</v>
      </c>
      <c r="F108" s="116">
        <v>15</v>
      </c>
      <c r="G108" s="116">
        <v>12</v>
      </c>
      <c r="H108" s="116">
        <v>13</v>
      </c>
      <c r="I108" s="171">
        <f t="shared" si="13"/>
        <v>64</v>
      </c>
      <c r="J108" s="171">
        <f t="shared" si="14"/>
        <v>9.6</v>
      </c>
      <c r="K108" s="174">
        <v>4</v>
      </c>
      <c r="L108" s="174">
        <v>5</v>
      </c>
      <c r="M108" s="174">
        <v>6</v>
      </c>
      <c r="N108" s="174">
        <v>5</v>
      </c>
      <c r="O108" s="174">
        <v>4</v>
      </c>
      <c r="P108" s="174">
        <f t="shared" si="15"/>
        <v>33.6</v>
      </c>
      <c r="Q108" s="174">
        <f t="shared" si="16"/>
        <v>1.6800000000000002</v>
      </c>
      <c r="R108" s="108">
        <f t="shared" si="17"/>
        <v>1.7</v>
      </c>
      <c r="S108" s="108">
        <f t="shared" si="18"/>
        <v>2.35</v>
      </c>
      <c r="T108" s="108">
        <f t="shared" si="19"/>
        <v>2.5499999999999998</v>
      </c>
      <c r="U108" s="108">
        <f t="shared" si="20"/>
        <v>2.0499999999999998</v>
      </c>
      <c r="V108" s="108">
        <f t="shared" si="21"/>
        <v>2.15</v>
      </c>
      <c r="W108" s="26">
        <f t="shared" si="22"/>
        <v>97.6</v>
      </c>
      <c r="X108" s="175">
        <f t="shared" si="23"/>
        <v>19.52</v>
      </c>
      <c r="Y108" s="128">
        <v>88</v>
      </c>
      <c r="Z108" s="112">
        <f t="shared" si="24"/>
        <v>70.400000000000006</v>
      </c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3"/>
    </row>
    <row r="109" spans="1:44" s="111" customFormat="1" x14ac:dyDescent="0.3">
      <c r="A109" s="170">
        <v>103</v>
      </c>
      <c r="B109" s="121">
        <v>671303</v>
      </c>
      <c r="C109" s="122" t="s">
        <v>210</v>
      </c>
      <c r="D109" s="116">
        <v>9</v>
      </c>
      <c r="E109" s="116">
        <v>2.5</v>
      </c>
      <c r="F109" s="116">
        <v>4.2</v>
      </c>
      <c r="G109" s="116">
        <v>2.5</v>
      </c>
      <c r="H109" s="116">
        <v>3.5</v>
      </c>
      <c r="I109" s="171">
        <f t="shared" si="13"/>
        <v>21.7</v>
      </c>
      <c r="J109" s="171">
        <f t="shared" si="14"/>
        <v>3.2549999999999999</v>
      </c>
      <c r="K109" s="174">
        <v>1.5</v>
      </c>
      <c r="L109" s="174">
        <v>3</v>
      </c>
      <c r="M109" s="174">
        <v>2</v>
      </c>
      <c r="N109" s="174">
        <v>1</v>
      </c>
      <c r="O109" s="174">
        <v>2</v>
      </c>
      <c r="P109" s="174">
        <f t="shared" si="15"/>
        <v>12.754999999999999</v>
      </c>
      <c r="Q109" s="174">
        <f t="shared" si="16"/>
        <v>0.63775000000000004</v>
      </c>
      <c r="R109" s="108">
        <f t="shared" si="17"/>
        <v>1.4249999999999998</v>
      </c>
      <c r="S109" s="108">
        <f t="shared" si="18"/>
        <v>0.52500000000000002</v>
      </c>
      <c r="T109" s="108">
        <f t="shared" si="19"/>
        <v>0.73</v>
      </c>
      <c r="U109" s="108">
        <f t="shared" si="20"/>
        <v>0.42499999999999999</v>
      </c>
      <c r="V109" s="108">
        <f t="shared" si="21"/>
        <v>0.625</v>
      </c>
      <c r="W109" s="26">
        <f t="shared" si="22"/>
        <v>34.454999999999998</v>
      </c>
      <c r="X109" s="175">
        <f t="shared" si="23"/>
        <v>6.891</v>
      </c>
      <c r="Y109" s="128">
        <v>21</v>
      </c>
      <c r="Z109" s="112">
        <f t="shared" si="24"/>
        <v>16.8</v>
      </c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3"/>
    </row>
    <row r="110" spans="1:44" s="111" customFormat="1" x14ac:dyDescent="0.3">
      <c r="A110" s="170">
        <v>104</v>
      </c>
      <c r="B110" s="121">
        <v>671304</v>
      </c>
      <c r="C110" s="122" t="s">
        <v>211</v>
      </c>
      <c r="D110" s="116">
        <v>10</v>
      </c>
      <c r="E110" s="116">
        <v>15</v>
      </c>
      <c r="F110" s="116">
        <v>12</v>
      </c>
      <c r="G110" s="116">
        <v>13</v>
      </c>
      <c r="H110" s="116">
        <v>14</v>
      </c>
      <c r="I110" s="171">
        <f t="shared" si="13"/>
        <v>64</v>
      </c>
      <c r="J110" s="171">
        <f t="shared" si="14"/>
        <v>9.6</v>
      </c>
      <c r="K110" s="174">
        <v>3.5</v>
      </c>
      <c r="L110" s="174">
        <v>3</v>
      </c>
      <c r="M110" s="174">
        <v>2</v>
      </c>
      <c r="N110" s="174">
        <v>3</v>
      </c>
      <c r="O110" s="174">
        <v>4</v>
      </c>
      <c r="P110" s="174">
        <f t="shared" si="15"/>
        <v>25.1</v>
      </c>
      <c r="Q110" s="174">
        <f t="shared" si="16"/>
        <v>1.2550000000000001</v>
      </c>
      <c r="R110" s="108">
        <f t="shared" si="17"/>
        <v>1.675</v>
      </c>
      <c r="S110" s="108">
        <f t="shared" si="18"/>
        <v>2.4</v>
      </c>
      <c r="T110" s="108">
        <f t="shared" si="19"/>
        <v>1.9</v>
      </c>
      <c r="U110" s="108">
        <f t="shared" si="20"/>
        <v>2.1</v>
      </c>
      <c r="V110" s="108">
        <f t="shared" si="21"/>
        <v>2.3000000000000003</v>
      </c>
      <c r="W110" s="26">
        <f t="shared" si="22"/>
        <v>89.1</v>
      </c>
      <c r="X110" s="175">
        <f t="shared" si="23"/>
        <v>17.82</v>
      </c>
      <c r="Y110" s="128">
        <v>48</v>
      </c>
      <c r="Z110" s="112">
        <f t="shared" si="24"/>
        <v>38.400000000000006</v>
      </c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3"/>
    </row>
    <row r="111" spans="1:44" s="111" customFormat="1" x14ac:dyDescent="0.3">
      <c r="A111" s="170">
        <v>105</v>
      </c>
      <c r="B111" s="121">
        <v>671305</v>
      </c>
      <c r="C111" s="122" t="s">
        <v>212</v>
      </c>
      <c r="D111" s="116">
        <v>6.5</v>
      </c>
      <c r="E111" s="116">
        <v>5</v>
      </c>
      <c r="F111" s="116">
        <v>5</v>
      </c>
      <c r="G111" s="116">
        <v>9</v>
      </c>
      <c r="H111" s="116">
        <v>8</v>
      </c>
      <c r="I111" s="171">
        <f t="shared" si="13"/>
        <v>33.5</v>
      </c>
      <c r="J111" s="171">
        <f t="shared" si="14"/>
        <v>5.0249999999999995</v>
      </c>
      <c r="K111" s="174">
        <v>1.5</v>
      </c>
      <c r="L111" s="174">
        <v>2</v>
      </c>
      <c r="M111" s="174">
        <v>3</v>
      </c>
      <c r="N111" s="174">
        <v>2</v>
      </c>
      <c r="O111" s="174">
        <v>3</v>
      </c>
      <c r="P111" s="174">
        <f t="shared" si="15"/>
        <v>16.524999999999999</v>
      </c>
      <c r="Q111" s="174">
        <f t="shared" si="16"/>
        <v>0.82624999999999993</v>
      </c>
      <c r="R111" s="108">
        <f t="shared" si="17"/>
        <v>1.05</v>
      </c>
      <c r="S111" s="108">
        <f t="shared" si="18"/>
        <v>0.85</v>
      </c>
      <c r="T111" s="108">
        <f t="shared" si="19"/>
        <v>0.9</v>
      </c>
      <c r="U111" s="108">
        <f t="shared" si="20"/>
        <v>1.45</v>
      </c>
      <c r="V111" s="108">
        <f t="shared" si="21"/>
        <v>1.35</v>
      </c>
      <c r="W111" s="26">
        <f t="shared" si="22"/>
        <v>50.024999999999999</v>
      </c>
      <c r="X111" s="175">
        <f t="shared" si="23"/>
        <v>10.005000000000001</v>
      </c>
      <c r="Y111" s="128">
        <v>13</v>
      </c>
      <c r="Z111" s="112">
        <f t="shared" si="24"/>
        <v>10.4</v>
      </c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3"/>
    </row>
    <row r="112" spans="1:44" s="111" customFormat="1" x14ac:dyDescent="0.3">
      <c r="A112" s="170">
        <v>106</v>
      </c>
      <c r="B112" s="121">
        <v>671306</v>
      </c>
      <c r="C112" s="122" t="s">
        <v>213</v>
      </c>
      <c r="D112" s="116">
        <v>10</v>
      </c>
      <c r="E112" s="116">
        <v>12</v>
      </c>
      <c r="F112" s="116">
        <v>9.5</v>
      </c>
      <c r="G112" s="116">
        <v>4.5</v>
      </c>
      <c r="H112" s="116">
        <v>10</v>
      </c>
      <c r="I112" s="171">
        <f t="shared" si="13"/>
        <v>46</v>
      </c>
      <c r="J112" s="171">
        <f t="shared" si="14"/>
        <v>6.8999999999999995</v>
      </c>
      <c r="K112" s="174">
        <v>3</v>
      </c>
      <c r="L112" s="174">
        <v>2.5</v>
      </c>
      <c r="M112" s="174">
        <v>1</v>
      </c>
      <c r="N112" s="174">
        <v>2</v>
      </c>
      <c r="O112" s="174">
        <v>3</v>
      </c>
      <c r="P112" s="174">
        <f t="shared" si="15"/>
        <v>18.399999999999999</v>
      </c>
      <c r="Q112" s="174">
        <f t="shared" si="16"/>
        <v>0.91999999999999993</v>
      </c>
      <c r="R112" s="108">
        <f t="shared" si="17"/>
        <v>1.65</v>
      </c>
      <c r="S112" s="108">
        <f t="shared" si="18"/>
        <v>1.9249999999999998</v>
      </c>
      <c r="T112" s="108">
        <f t="shared" si="19"/>
        <v>1.4750000000000001</v>
      </c>
      <c r="U112" s="108">
        <f t="shared" si="20"/>
        <v>0.77499999999999991</v>
      </c>
      <c r="V112" s="108">
        <f t="shared" si="21"/>
        <v>1.65</v>
      </c>
      <c r="W112" s="26">
        <f t="shared" si="22"/>
        <v>64.400000000000006</v>
      </c>
      <c r="X112" s="175">
        <f t="shared" si="23"/>
        <v>12.880000000000003</v>
      </c>
      <c r="Y112" s="128">
        <v>33</v>
      </c>
      <c r="Z112" s="112">
        <f t="shared" si="24"/>
        <v>26.400000000000002</v>
      </c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3"/>
    </row>
    <row r="113" spans="1:44" s="111" customFormat="1" x14ac:dyDescent="0.3">
      <c r="A113" s="170">
        <v>107</v>
      </c>
      <c r="B113" s="121">
        <v>671307</v>
      </c>
      <c r="C113" s="122" t="s">
        <v>214</v>
      </c>
      <c r="D113" s="116">
        <v>2</v>
      </c>
      <c r="E113" s="116">
        <v>1</v>
      </c>
      <c r="F113" s="116">
        <v>2</v>
      </c>
      <c r="G113" s="116">
        <v>1</v>
      </c>
      <c r="H113" s="116">
        <v>2</v>
      </c>
      <c r="I113" s="171">
        <f t="shared" si="13"/>
        <v>8</v>
      </c>
      <c r="J113" s="171">
        <f t="shared" si="14"/>
        <v>1.2</v>
      </c>
      <c r="K113" s="174">
        <v>1.5</v>
      </c>
      <c r="L113" s="174">
        <v>2</v>
      </c>
      <c r="M113" s="174">
        <v>1</v>
      </c>
      <c r="N113" s="174">
        <v>0</v>
      </c>
      <c r="O113" s="174">
        <v>1</v>
      </c>
      <c r="P113" s="174">
        <f t="shared" si="15"/>
        <v>6.7</v>
      </c>
      <c r="Q113" s="174">
        <f t="shared" si="16"/>
        <v>0.33500000000000002</v>
      </c>
      <c r="R113" s="108">
        <f t="shared" si="17"/>
        <v>0.375</v>
      </c>
      <c r="S113" s="108">
        <f t="shared" si="18"/>
        <v>0.25</v>
      </c>
      <c r="T113" s="108">
        <f t="shared" si="19"/>
        <v>0.35</v>
      </c>
      <c r="U113" s="108">
        <f t="shared" si="20"/>
        <v>0.15</v>
      </c>
      <c r="V113" s="108">
        <f t="shared" si="21"/>
        <v>0.35</v>
      </c>
      <c r="W113" s="26">
        <f t="shared" si="22"/>
        <v>14.7</v>
      </c>
      <c r="X113" s="175">
        <f t="shared" si="23"/>
        <v>2.94</v>
      </c>
      <c r="Y113" s="128">
        <v>5</v>
      </c>
      <c r="Z113" s="112">
        <f t="shared" si="24"/>
        <v>4</v>
      </c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3"/>
    </row>
    <row r="114" spans="1:44" s="111" customFormat="1" x14ac:dyDescent="0.3">
      <c r="A114" s="170">
        <v>108</v>
      </c>
      <c r="B114" s="121">
        <v>671308</v>
      </c>
      <c r="C114" s="122" t="s">
        <v>215</v>
      </c>
      <c r="D114" s="116">
        <v>0</v>
      </c>
      <c r="E114" s="116">
        <v>0</v>
      </c>
      <c r="F114" s="116">
        <v>0</v>
      </c>
      <c r="G114" s="116">
        <v>0</v>
      </c>
      <c r="H114" s="116">
        <v>0</v>
      </c>
      <c r="I114" s="171">
        <f t="shared" si="13"/>
        <v>0</v>
      </c>
      <c r="J114" s="171">
        <f t="shared" si="14"/>
        <v>0</v>
      </c>
      <c r="K114" s="174">
        <v>0</v>
      </c>
      <c r="L114" s="174">
        <v>0</v>
      </c>
      <c r="M114" s="174">
        <v>0</v>
      </c>
      <c r="N114" s="174">
        <v>0</v>
      </c>
      <c r="O114" s="174">
        <v>1</v>
      </c>
      <c r="P114" s="174">
        <f t="shared" si="15"/>
        <v>1</v>
      </c>
      <c r="Q114" s="174">
        <f t="shared" si="16"/>
        <v>0.05</v>
      </c>
      <c r="R114" s="108">
        <f t="shared" si="17"/>
        <v>0</v>
      </c>
      <c r="S114" s="108">
        <f t="shared" si="18"/>
        <v>0</v>
      </c>
      <c r="T114" s="108">
        <f t="shared" si="19"/>
        <v>0</v>
      </c>
      <c r="U114" s="108">
        <f t="shared" si="20"/>
        <v>0</v>
      </c>
      <c r="V114" s="108">
        <f t="shared" si="21"/>
        <v>0.05</v>
      </c>
      <c r="W114" s="26">
        <f t="shared" si="22"/>
        <v>1</v>
      </c>
      <c r="X114" s="175">
        <f t="shared" si="23"/>
        <v>0.2</v>
      </c>
      <c r="Y114" s="128">
        <v>1</v>
      </c>
      <c r="Z114" s="112">
        <f t="shared" si="24"/>
        <v>0.8</v>
      </c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3"/>
    </row>
    <row r="115" spans="1:44" s="111" customFormat="1" x14ac:dyDescent="0.3">
      <c r="A115" s="170">
        <v>109</v>
      </c>
      <c r="B115" s="121">
        <v>671309</v>
      </c>
      <c r="C115" s="122" t="s">
        <v>216</v>
      </c>
      <c r="D115" s="116">
        <v>2</v>
      </c>
      <c r="E115" s="116">
        <v>1</v>
      </c>
      <c r="F115" s="116">
        <v>2.5</v>
      </c>
      <c r="G115" s="116">
        <v>3</v>
      </c>
      <c r="H115" s="116">
        <v>2.5</v>
      </c>
      <c r="I115" s="171">
        <f t="shared" si="13"/>
        <v>11</v>
      </c>
      <c r="J115" s="171">
        <f t="shared" si="14"/>
        <v>1.65</v>
      </c>
      <c r="K115" s="174">
        <v>1</v>
      </c>
      <c r="L115" s="174">
        <v>1</v>
      </c>
      <c r="M115" s="174">
        <v>1</v>
      </c>
      <c r="N115" s="174">
        <v>1</v>
      </c>
      <c r="O115" s="174">
        <v>2</v>
      </c>
      <c r="P115" s="174">
        <f t="shared" si="15"/>
        <v>7.65</v>
      </c>
      <c r="Q115" s="174">
        <f t="shared" si="16"/>
        <v>0.38250000000000006</v>
      </c>
      <c r="R115" s="108">
        <f t="shared" si="17"/>
        <v>0.35</v>
      </c>
      <c r="S115" s="108">
        <f t="shared" si="18"/>
        <v>0.2</v>
      </c>
      <c r="T115" s="108">
        <f t="shared" si="19"/>
        <v>0.42499999999999999</v>
      </c>
      <c r="U115" s="108">
        <f t="shared" si="20"/>
        <v>0.49999999999999994</v>
      </c>
      <c r="V115" s="108">
        <f t="shared" si="21"/>
        <v>0.47499999999999998</v>
      </c>
      <c r="W115" s="26">
        <f t="shared" si="22"/>
        <v>18.649999999999999</v>
      </c>
      <c r="X115" s="175">
        <f t="shared" si="23"/>
        <v>3.73</v>
      </c>
      <c r="Y115" s="128">
        <v>16</v>
      </c>
      <c r="Z115" s="112">
        <f t="shared" si="24"/>
        <v>12.8</v>
      </c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3"/>
    </row>
    <row r="116" spans="1:44" s="111" customFormat="1" x14ac:dyDescent="0.3">
      <c r="A116" s="170">
        <v>110</v>
      </c>
      <c r="B116" s="121">
        <v>671310</v>
      </c>
      <c r="C116" s="122" t="s">
        <v>217</v>
      </c>
      <c r="D116" s="116">
        <v>0</v>
      </c>
      <c r="E116" s="116">
        <v>1</v>
      </c>
      <c r="F116" s="116">
        <v>0</v>
      </c>
      <c r="G116" s="116">
        <v>0</v>
      </c>
      <c r="H116" s="116">
        <v>1</v>
      </c>
      <c r="I116" s="171">
        <f t="shared" si="13"/>
        <v>2</v>
      </c>
      <c r="J116" s="171">
        <f t="shared" si="14"/>
        <v>0.3</v>
      </c>
      <c r="K116" s="174">
        <v>1.5</v>
      </c>
      <c r="L116" s="174">
        <v>0</v>
      </c>
      <c r="M116" s="174">
        <v>0</v>
      </c>
      <c r="N116" s="174">
        <v>0</v>
      </c>
      <c r="O116" s="174"/>
      <c r="P116" s="174">
        <f t="shared" si="15"/>
        <v>1.8</v>
      </c>
      <c r="Q116" s="174">
        <f t="shared" si="16"/>
        <v>9.0000000000000011E-2</v>
      </c>
      <c r="R116" s="108">
        <f t="shared" si="17"/>
        <v>7.5000000000000011E-2</v>
      </c>
      <c r="S116" s="108">
        <f t="shared" si="18"/>
        <v>0.15</v>
      </c>
      <c r="T116" s="108">
        <f t="shared" si="19"/>
        <v>0</v>
      </c>
      <c r="U116" s="108">
        <f t="shared" si="20"/>
        <v>0</v>
      </c>
      <c r="V116" s="108">
        <f t="shared" si="21"/>
        <v>0.15</v>
      </c>
      <c r="W116" s="26">
        <f t="shared" si="22"/>
        <v>3.8</v>
      </c>
      <c r="X116" s="175">
        <f t="shared" si="23"/>
        <v>0.76</v>
      </c>
      <c r="Y116" s="128">
        <v>4</v>
      </c>
      <c r="Z116" s="112">
        <f t="shared" si="24"/>
        <v>3.2</v>
      </c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3"/>
    </row>
    <row r="117" spans="1:44" s="111" customFormat="1" x14ac:dyDescent="0.3">
      <c r="A117" s="170">
        <v>111</v>
      </c>
      <c r="B117" s="121">
        <v>671311</v>
      </c>
      <c r="C117" s="122" t="s">
        <v>218</v>
      </c>
      <c r="D117" s="116">
        <v>10</v>
      </c>
      <c r="E117" s="116">
        <v>12</v>
      </c>
      <c r="F117" s="116">
        <v>10</v>
      </c>
      <c r="G117" s="116">
        <v>12</v>
      </c>
      <c r="H117" s="116">
        <v>14</v>
      </c>
      <c r="I117" s="171">
        <f t="shared" si="13"/>
        <v>58</v>
      </c>
      <c r="J117" s="171">
        <f t="shared" si="14"/>
        <v>8.6999999999999993</v>
      </c>
      <c r="K117" s="174">
        <v>2</v>
      </c>
      <c r="L117" s="174">
        <v>1.5</v>
      </c>
      <c r="M117" s="174">
        <v>3</v>
      </c>
      <c r="N117" s="174">
        <v>2</v>
      </c>
      <c r="O117" s="174">
        <v>1</v>
      </c>
      <c r="P117" s="174">
        <f t="shared" si="15"/>
        <v>18.2</v>
      </c>
      <c r="Q117" s="174">
        <f t="shared" si="16"/>
        <v>0.91</v>
      </c>
      <c r="R117" s="108">
        <f t="shared" si="17"/>
        <v>1.6</v>
      </c>
      <c r="S117" s="108">
        <f t="shared" si="18"/>
        <v>1.8749999999999998</v>
      </c>
      <c r="T117" s="108">
        <f t="shared" si="19"/>
        <v>1.65</v>
      </c>
      <c r="U117" s="108">
        <f t="shared" si="20"/>
        <v>1.9</v>
      </c>
      <c r="V117" s="108">
        <f t="shared" si="21"/>
        <v>2.15</v>
      </c>
      <c r="W117" s="26">
        <f t="shared" si="22"/>
        <v>76.2</v>
      </c>
      <c r="X117" s="175">
        <f t="shared" si="23"/>
        <v>15.240000000000002</v>
      </c>
      <c r="Y117" s="128">
        <v>30</v>
      </c>
      <c r="Z117" s="112">
        <f t="shared" si="24"/>
        <v>24</v>
      </c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3"/>
    </row>
    <row r="118" spans="1:44" s="111" customFormat="1" x14ac:dyDescent="0.3">
      <c r="A118" s="170">
        <v>112</v>
      </c>
      <c r="B118" s="121">
        <v>671312</v>
      </c>
      <c r="C118" s="122" t="s">
        <v>219</v>
      </c>
      <c r="D118" s="116">
        <v>3</v>
      </c>
      <c r="E118" s="116">
        <v>4</v>
      </c>
      <c r="F118" s="116">
        <v>2.5</v>
      </c>
      <c r="G118" s="116">
        <v>3</v>
      </c>
      <c r="H118" s="116">
        <v>2.5</v>
      </c>
      <c r="I118" s="171">
        <f t="shared" si="13"/>
        <v>15</v>
      </c>
      <c r="J118" s="171">
        <f t="shared" si="14"/>
        <v>2.25</v>
      </c>
      <c r="K118" s="174">
        <v>1.5</v>
      </c>
      <c r="L118" s="174">
        <v>1</v>
      </c>
      <c r="M118" s="174">
        <v>2</v>
      </c>
      <c r="N118" s="174">
        <v>1</v>
      </c>
      <c r="O118" s="174">
        <v>2</v>
      </c>
      <c r="P118" s="174">
        <f t="shared" si="15"/>
        <v>9.75</v>
      </c>
      <c r="Q118" s="174">
        <f t="shared" si="16"/>
        <v>0.48750000000000004</v>
      </c>
      <c r="R118" s="108">
        <f t="shared" si="17"/>
        <v>0.52499999999999991</v>
      </c>
      <c r="S118" s="108">
        <f t="shared" si="18"/>
        <v>0.65</v>
      </c>
      <c r="T118" s="108">
        <f t="shared" si="19"/>
        <v>0.47499999999999998</v>
      </c>
      <c r="U118" s="108">
        <f t="shared" si="20"/>
        <v>0.49999999999999994</v>
      </c>
      <c r="V118" s="108">
        <f t="shared" si="21"/>
        <v>0.47499999999999998</v>
      </c>
      <c r="W118" s="26">
        <f t="shared" si="22"/>
        <v>24.75</v>
      </c>
      <c r="X118" s="175">
        <f t="shared" si="23"/>
        <v>4.95</v>
      </c>
      <c r="Y118" s="128">
        <v>7</v>
      </c>
      <c r="Z118" s="112">
        <f t="shared" si="24"/>
        <v>5.6000000000000005</v>
      </c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3"/>
    </row>
    <row r="119" spans="1:44" s="111" customFormat="1" x14ac:dyDescent="0.3">
      <c r="A119" s="170">
        <v>113</v>
      </c>
      <c r="B119" s="121">
        <v>671313</v>
      </c>
      <c r="C119" s="122" t="s">
        <v>220</v>
      </c>
      <c r="D119" s="116">
        <v>0</v>
      </c>
      <c r="E119" s="116">
        <v>0</v>
      </c>
      <c r="F119" s="116">
        <v>0</v>
      </c>
      <c r="G119" s="116">
        <v>0</v>
      </c>
      <c r="H119" s="116">
        <v>0</v>
      </c>
      <c r="I119" s="171">
        <f t="shared" si="13"/>
        <v>0</v>
      </c>
      <c r="J119" s="171">
        <f t="shared" si="14"/>
        <v>0</v>
      </c>
      <c r="K119" s="174">
        <v>0</v>
      </c>
      <c r="L119" s="174">
        <v>0</v>
      </c>
      <c r="M119" s="174">
        <v>1</v>
      </c>
      <c r="N119" s="174">
        <v>0</v>
      </c>
      <c r="O119" s="174">
        <v>0</v>
      </c>
      <c r="P119" s="174">
        <f t="shared" si="15"/>
        <v>1</v>
      </c>
      <c r="Q119" s="174">
        <f t="shared" si="16"/>
        <v>0.05</v>
      </c>
      <c r="R119" s="108">
        <f t="shared" si="17"/>
        <v>0</v>
      </c>
      <c r="S119" s="108">
        <f t="shared" si="18"/>
        <v>0</v>
      </c>
      <c r="T119" s="108">
        <f t="shared" si="19"/>
        <v>0.05</v>
      </c>
      <c r="U119" s="108">
        <f t="shared" si="20"/>
        <v>0</v>
      </c>
      <c r="V119" s="108">
        <f t="shared" si="21"/>
        <v>0</v>
      </c>
      <c r="W119" s="26">
        <f t="shared" si="22"/>
        <v>1</v>
      </c>
      <c r="X119" s="175">
        <f t="shared" si="23"/>
        <v>0.2</v>
      </c>
      <c r="Y119" s="128">
        <v>1</v>
      </c>
      <c r="Z119" s="112">
        <f t="shared" si="24"/>
        <v>0.8</v>
      </c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3"/>
    </row>
    <row r="120" spans="1:44" s="111" customFormat="1" x14ac:dyDescent="0.3">
      <c r="A120" s="170">
        <v>114</v>
      </c>
      <c r="B120" s="121">
        <v>671314</v>
      </c>
      <c r="C120" s="122" t="s">
        <v>221</v>
      </c>
      <c r="D120" s="116">
        <v>10</v>
      </c>
      <c r="E120" s="116">
        <v>12</v>
      </c>
      <c r="F120" s="116">
        <v>11</v>
      </c>
      <c r="G120" s="116">
        <v>9.5</v>
      </c>
      <c r="H120" s="116">
        <v>5</v>
      </c>
      <c r="I120" s="171">
        <f t="shared" si="13"/>
        <v>47.5</v>
      </c>
      <c r="J120" s="171">
        <f t="shared" si="14"/>
        <v>7.125</v>
      </c>
      <c r="K120" s="174">
        <v>3</v>
      </c>
      <c r="L120" s="174">
        <v>2</v>
      </c>
      <c r="M120" s="174">
        <v>4</v>
      </c>
      <c r="N120" s="174">
        <v>2</v>
      </c>
      <c r="O120" s="174">
        <v>3</v>
      </c>
      <c r="P120" s="174">
        <f t="shared" si="15"/>
        <v>21.125</v>
      </c>
      <c r="Q120" s="174">
        <f t="shared" si="16"/>
        <v>1.0562500000000001</v>
      </c>
      <c r="R120" s="108">
        <f t="shared" si="17"/>
        <v>1.65</v>
      </c>
      <c r="S120" s="108">
        <f t="shared" si="18"/>
        <v>1.9</v>
      </c>
      <c r="T120" s="108">
        <f t="shared" si="19"/>
        <v>1.8499999999999999</v>
      </c>
      <c r="U120" s="108">
        <f t="shared" si="20"/>
        <v>1.5250000000000001</v>
      </c>
      <c r="V120" s="108">
        <f t="shared" si="21"/>
        <v>0.9</v>
      </c>
      <c r="W120" s="26">
        <f t="shared" si="22"/>
        <v>68.625</v>
      </c>
      <c r="X120" s="175">
        <f t="shared" si="23"/>
        <v>13.725000000000001</v>
      </c>
      <c r="Y120" s="128">
        <v>35</v>
      </c>
      <c r="Z120" s="112">
        <f t="shared" si="24"/>
        <v>28</v>
      </c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3"/>
    </row>
    <row r="121" spans="1:44" s="111" customFormat="1" x14ac:dyDescent="0.3">
      <c r="A121" s="170">
        <v>115</v>
      </c>
      <c r="B121" s="121">
        <v>671315</v>
      </c>
      <c r="C121" s="122" t="s">
        <v>222</v>
      </c>
      <c r="D121" s="116">
        <v>6</v>
      </c>
      <c r="E121" s="116">
        <v>5</v>
      </c>
      <c r="F121" s="116">
        <v>8</v>
      </c>
      <c r="G121" s="116">
        <v>7</v>
      </c>
      <c r="H121" s="116">
        <v>8</v>
      </c>
      <c r="I121" s="171">
        <f t="shared" si="13"/>
        <v>34</v>
      </c>
      <c r="J121" s="171">
        <f t="shared" si="14"/>
        <v>5.0999999999999996</v>
      </c>
      <c r="K121" s="174">
        <v>2.5</v>
      </c>
      <c r="L121" s="174">
        <v>3</v>
      </c>
      <c r="M121" s="174">
        <v>3</v>
      </c>
      <c r="N121" s="174">
        <v>1</v>
      </c>
      <c r="O121" s="174">
        <v>4</v>
      </c>
      <c r="P121" s="174">
        <f t="shared" si="15"/>
        <v>18.600000000000001</v>
      </c>
      <c r="Q121" s="174">
        <f t="shared" si="16"/>
        <v>0.93000000000000016</v>
      </c>
      <c r="R121" s="108">
        <f t="shared" si="17"/>
        <v>1.0249999999999999</v>
      </c>
      <c r="S121" s="108">
        <f t="shared" si="18"/>
        <v>0.9</v>
      </c>
      <c r="T121" s="108">
        <f t="shared" si="19"/>
        <v>1.35</v>
      </c>
      <c r="U121" s="108">
        <f t="shared" si="20"/>
        <v>1.1000000000000001</v>
      </c>
      <c r="V121" s="108">
        <f t="shared" si="21"/>
        <v>1.4</v>
      </c>
      <c r="W121" s="26">
        <f t="shared" si="22"/>
        <v>52.6</v>
      </c>
      <c r="X121" s="175">
        <f t="shared" si="23"/>
        <v>10.520000000000001</v>
      </c>
      <c r="Y121" s="128">
        <v>24</v>
      </c>
      <c r="Z121" s="112">
        <f t="shared" si="24"/>
        <v>19.200000000000003</v>
      </c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3"/>
    </row>
    <row r="122" spans="1:44" s="111" customFormat="1" x14ac:dyDescent="0.3">
      <c r="A122" s="170">
        <v>116</v>
      </c>
      <c r="B122" s="121">
        <v>671316</v>
      </c>
      <c r="C122" s="122" t="s">
        <v>223</v>
      </c>
      <c r="D122" s="116">
        <v>10</v>
      </c>
      <c r="E122" s="116">
        <v>11</v>
      </c>
      <c r="F122" s="116">
        <v>6.5</v>
      </c>
      <c r="G122" s="116">
        <v>8</v>
      </c>
      <c r="H122" s="116">
        <v>9</v>
      </c>
      <c r="I122" s="171">
        <f t="shared" si="13"/>
        <v>44.5</v>
      </c>
      <c r="J122" s="171">
        <f t="shared" si="14"/>
        <v>6.6749999999999998</v>
      </c>
      <c r="K122" s="174">
        <v>3</v>
      </c>
      <c r="L122" s="174">
        <v>2</v>
      </c>
      <c r="M122" s="174">
        <v>2</v>
      </c>
      <c r="N122" s="174">
        <v>1</v>
      </c>
      <c r="O122" s="174">
        <v>4</v>
      </c>
      <c r="P122" s="174">
        <f t="shared" si="15"/>
        <v>18.675000000000001</v>
      </c>
      <c r="Q122" s="174">
        <f t="shared" si="16"/>
        <v>0.93375000000000008</v>
      </c>
      <c r="R122" s="108">
        <f t="shared" si="17"/>
        <v>1.65</v>
      </c>
      <c r="S122" s="108">
        <f t="shared" si="18"/>
        <v>1.75</v>
      </c>
      <c r="T122" s="108">
        <f t="shared" si="19"/>
        <v>1.075</v>
      </c>
      <c r="U122" s="108">
        <f t="shared" si="20"/>
        <v>1.25</v>
      </c>
      <c r="V122" s="108">
        <f t="shared" si="21"/>
        <v>1.5499999999999998</v>
      </c>
      <c r="W122" s="26">
        <f t="shared" si="22"/>
        <v>63.174999999999997</v>
      </c>
      <c r="X122" s="175">
        <f t="shared" si="23"/>
        <v>12.635</v>
      </c>
      <c r="Y122" s="128">
        <v>22</v>
      </c>
      <c r="Z122" s="112">
        <f t="shared" si="24"/>
        <v>17.600000000000001</v>
      </c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3"/>
    </row>
    <row r="123" spans="1:44" s="111" customFormat="1" x14ac:dyDescent="0.3">
      <c r="A123" s="170">
        <v>117</v>
      </c>
      <c r="B123" s="121">
        <v>671317</v>
      </c>
      <c r="C123" s="122" t="s">
        <v>224</v>
      </c>
      <c r="D123" s="116">
        <v>10</v>
      </c>
      <c r="E123" s="116">
        <v>12</v>
      </c>
      <c r="F123" s="116">
        <v>9</v>
      </c>
      <c r="G123" s="116">
        <v>8</v>
      </c>
      <c r="H123" s="116">
        <v>6</v>
      </c>
      <c r="I123" s="171">
        <f t="shared" si="13"/>
        <v>45</v>
      </c>
      <c r="J123" s="171">
        <f t="shared" si="14"/>
        <v>6.75</v>
      </c>
      <c r="K123" s="174">
        <v>4</v>
      </c>
      <c r="L123" s="174">
        <v>4.5</v>
      </c>
      <c r="M123" s="174">
        <v>2</v>
      </c>
      <c r="N123" s="174">
        <v>4</v>
      </c>
      <c r="O123" s="174">
        <v>3.5</v>
      </c>
      <c r="P123" s="174">
        <f t="shared" si="15"/>
        <v>24.75</v>
      </c>
      <c r="Q123" s="174">
        <f t="shared" si="16"/>
        <v>1.2375</v>
      </c>
      <c r="R123" s="108">
        <f t="shared" si="17"/>
        <v>1.7</v>
      </c>
      <c r="S123" s="108">
        <f t="shared" si="18"/>
        <v>2.0249999999999999</v>
      </c>
      <c r="T123" s="108">
        <f t="shared" si="19"/>
        <v>1.45</v>
      </c>
      <c r="U123" s="108">
        <f t="shared" si="20"/>
        <v>1.4</v>
      </c>
      <c r="V123" s="108">
        <f t="shared" si="21"/>
        <v>1.075</v>
      </c>
      <c r="W123" s="26">
        <f t="shared" si="22"/>
        <v>69.75</v>
      </c>
      <c r="X123" s="175">
        <f t="shared" si="23"/>
        <v>13.950000000000001</v>
      </c>
      <c r="Y123" s="128">
        <v>48</v>
      </c>
      <c r="Z123" s="112">
        <f t="shared" si="24"/>
        <v>38.400000000000006</v>
      </c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3"/>
    </row>
    <row r="124" spans="1:44" s="111" customFormat="1" x14ac:dyDescent="0.3">
      <c r="A124" s="170">
        <v>118</v>
      </c>
      <c r="B124" s="121">
        <v>671318</v>
      </c>
      <c r="C124" s="122" t="s">
        <v>225</v>
      </c>
      <c r="D124" s="116">
        <v>0</v>
      </c>
      <c r="E124" s="116">
        <v>0</v>
      </c>
      <c r="F124" s="116">
        <v>0</v>
      </c>
      <c r="G124" s="116">
        <v>0</v>
      </c>
      <c r="H124" s="116">
        <v>0</v>
      </c>
      <c r="I124" s="171">
        <f t="shared" si="13"/>
        <v>0</v>
      </c>
      <c r="J124" s="171">
        <f t="shared" si="14"/>
        <v>0</v>
      </c>
      <c r="K124" s="174">
        <v>1</v>
      </c>
      <c r="L124" s="174">
        <v>0</v>
      </c>
      <c r="M124" s="174">
        <v>0</v>
      </c>
      <c r="N124" s="174">
        <v>2</v>
      </c>
      <c r="O124" s="174">
        <v>0</v>
      </c>
      <c r="P124" s="174">
        <f t="shared" si="15"/>
        <v>3</v>
      </c>
      <c r="Q124" s="174">
        <f t="shared" si="16"/>
        <v>0.15000000000000002</v>
      </c>
      <c r="R124" s="108">
        <f t="shared" si="17"/>
        <v>0.05</v>
      </c>
      <c r="S124" s="108">
        <f t="shared" si="18"/>
        <v>0</v>
      </c>
      <c r="T124" s="108">
        <f t="shared" si="19"/>
        <v>0</v>
      </c>
      <c r="U124" s="108">
        <f t="shared" si="20"/>
        <v>0.1</v>
      </c>
      <c r="V124" s="108">
        <f t="shared" si="21"/>
        <v>0</v>
      </c>
      <c r="W124" s="26">
        <f t="shared" si="22"/>
        <v>3</v>
      </c>
      <c r="X124" s="175">
        <f t="shared" si="23"/>
        <v>0.60000000000000009</v>
      </c>
      <c r="Y124" s="128">
        <v>1</v>
      </c>
      <c r="Z124" s="112">
        <f t="shared" si="24"/>
        <v>0.8</v>
      </c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3"/>
    </row>
    <row r="125" spans="1:44" s="111" customFormat="1" x14ac:dyDescent="0.3">
      <c r="A125" s="170">
        <v>119</v>
      </c>
      <c r="B125" s="121">
        <v>671319</v>
      </c>
      <c r="C125" s="122" t="s">
        <v>226</v>
      </c>
      <c r="D125" s="116">
        <v>6.5</v>
      </c>
      <c r="E125" s="116">
        <v>4.5999999999999996</v>
      </c>
      <c r="F125" s="116">
        <v>8</v>
      </c>
      <c r="G125" s="116">
        <v>9</v>
      </c>
      <c r="H125" s="116">
        <v>6</v>
      </c>
      <c r="I125" s="171">
        <f t="shared" si="13"/>
        <v>34.1</v>
      </c>
      <c r="J125" s="171">
        <f t="shared" si="14"/>
        <v>5.1150000000000002</v>
      </c>
      <c r="K125" s="174">
        <v>2</v>
      </c>
      <c r="L125" s="174">
        <v>3</v>
      </c>
      <c r="M125" s="174">
        <v>2.1</v>
      </c>
      <c r="N125" s="174">
        <v>1</v>
      </c>
      <c r="O125" s="174">
        <v>2</v>
      </c>
      <c r="P125" s="174">
        <f t="shared" si="15"/>
        <v>15.215</v>
      </c>
      <c r="Q125" s="174">
        <f t="shared" si="16"/>
        <v>0.76075000000000004</v>
      </c>
      <c r="R125" s="108">
        <f t="shared" si="17"/>
        <v>1.075</v>
      </c>
      <c r="S125" s="108">
        <f t="shared" si="18"/>
        <v>0.84</v>
      </c>
      <c r="T125" s="108">
        <f t="shared" si="19"/>
        <v>1.3049999999999999</v>
      </c>
      <c r="U125" s="108">
        <f t="shared" si="20"/>
        <v>1.4</v>
      </c>
      <c r="V125" s="108">
        <f t="shared" si="21"/>
        <v>0.99999999999999989</v>
      </c>
      <c r="W125" s="26">
        <f t="shared" si="22"/>
        <v>49.314999999999998</v>
      </c>
      <c r="X125" s="175">
        <f t="shared" si="23"/>
        <v>9.8629999999999995</v>
      </c>
      <c r="Y125" s="128">
        <v>23</v>
      </c>
      <c r="Z125" s="112">
        <f t="shared" si="24"/>
        <v>18.400000000000002</v>
      </c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3"/>
    </row>
    <row r="126" spans="1:44" s="111" customFormat="1" x14ac:dyDescent="0.3">
      <c r="A126" s="170">
        <v>120</v>
      </c>
      <c r="B126" s="121">
        <v>671320</v>
      </c>
      <c r="C126" s="122" t="s">
        <v>227</v>
      </c>
      <c r="D126" s="116">
        <v>6</v>
      </c>
      <c r="E126" s="116">
        <v>5</v>
      </c>
      <c r="F126" s="116">
        <v>7</v>
      </c>
      <c r="G126" s="116">
        <v>8</v>
      </c>
      <c r="H126" s="116">
        <v>8</v>
      </c>
      <c r="I126" s="171">
        <f t="shared" si="13"/>
        <v>34</v>
      </c>
      <c r="J126" s="171">
        <f t="shared" si="14"/>
        <v>5.0999999999999996</v>
      </c>
      <c r="K126" s="174">
        <v>4</v>
      </c>
      <c r="L126" s="174">
        <v>4.5</v>
      </c>
      <c r="M126" s="174">
        <v>4</v>
      </c>
      <c r="N126" s="174">
        <v>3</v>
      </c>
      <c r="O126" s="174">
        <v>4</v>
      </c>
      <c r="P126" s="174">
        <f t="shared" si="15"/>
        <v>24.6</v>
      </c>
      <c r="Q126" s="174">
        <f t="shared" si="16"/>
        <v>1.2300000000000002</v>
      </c>
      <c r="R126" s="108">
        <f t="shared" si="17"/>
        <v>1.0999999999999999</v>
      </c>
      <c r="S126" s="108">
        <f t="shared" si="18"/>
        <v>0.97499999999999998</v>
      </c>
      <c r="T126" s="108">
        <f t="shared" si="19"/>
        <v>1.25</v>
      </c>
      <c r="U126" s="108">
        <f t="shared" si="20"/>
        <v>1.35</v>
      </c>
      <c r="V126" s="108">
        <f t="shared" si="21"/>
        <v>1.4</v>
      </c>
      <c r="W126" s="26">
        <f t="shared" si="22"/>
        <v>58.6</v>
      </c>
      <c r="X126" s="175">
        <f t="shared" si="23"/>
        <v>11.72</v>
      </c>
      <c r="Y126" s="128">
        <v>25</v>
      </c>
      <c r="Z126" s="112">
        <f t="shared" si="24"/>
        <v>20</v>
      </c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3"/>
    </row>
    <row r="127" spans="1:44" s="111" customFormat="1" x14ac:dyDescent="0.3">
      <c r="A127" s="170">
        <v>121</v>
      </c>
      <c r="B127" s="121">
        <v>671321</v>
      </c>
      <c r="C127" s="122" t="s">
        <v>228</v>
      </c>
      <c r="D127" s="116">
        <v>0</v>
      </c>
      <c r="E127" s="116">
        <v>1</v>
      </c>
      <c r="F127" s="116">
        <v>0</v>
      </c>
      <c r="G127" s="116">
        <v>1</v>
      </c>
      <c r="H127" s="116">
        <v>0</v>
      </c>
      <c r="I127" s="171">
        <f t="shared" si="13"/>
        <v>2</v>
      </c>
      <c r="J127" s="171">
        <f t="shared" si="14"/>
        <v>0.3</v>
      </c>
      <c r="K127" s="174">
        <v>0</v>
      </c>
      <c r="L127" s="174">
        <v>0</v>
      </c>
      <c r="M127" s="174">
        <v>2</v>
      </c>
      <c r="N127" s="174">
        <v>0</v>
      </c>
      <c r="O127" s="174">
        <v>0</v>
      </c>
      <c r="P127" s="174">
        <f t="shared" si="15"/>
        <v>2.2999999999999998</v>
      </c>
      <c r="Q127" s="174">
        <f t="shared" si="16"/>
        <v>0.11499999999999999</v>
      </c>
      <c r="R127" s="108">
        <f t="shared" si="17"/>
        <v>0</v>
      </c>
      <c r="S127" s="108">
        <f t="shared" si="18"/>
        <v>0.15</v>
      </c>
      <c r="T127" s="108">
        <f t="shared" si="19"/>
        <v>0.1</v>
      </c>
      <c r="U127" s="108">
        <f t="shared" si="20"/>
        <v>0.15</v>
      </c>
      <c r="V127" s="108">
        <f t="shared" si="21"/>
        <v>0</v>
      </c>
      <c r="W127" s="26">
        <f t="shared" si="22"/>
        <v>4.3</v>
      </c>
      <c r="X127" s="175">
        <f t="shared" si="23"/>
        <v>0.86</v>
      </c>
      <c r="Y127" s="128">
        <v>2</v>
      </c>
      <c r="Z127" s="112">
        <f t="shared" si="24"/>
        <v>1.6</v>
      </c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3"/>
    </row>
    <row r="128" spans="1:44" s="111" customFormat="1" x14ac:dyDescent="0.3">
      <c r="A128" s="170">
        <v>122</v>
      </c>
      <c r="B128" s="121">
        <v>671322</v>
      </c>
      <c r="C128" s="122" t="s">
        <v>229</v>
      </c>
      <c r="D128" s="116">
        <v>10</v>
      </c>
      <c r="E128" s="116">
        <v>12</v>
      </c>
      <c r="F128" s="116">
        <v>11</v>
      </c>
      <c r="G128" s="116">
        <v>12</v>
      </c>
      <c r="H128" s="116">
        <v>9</v>
      </c>
      <c r="I128" s="171">
        <f t="shared" si="13"/>
        <v>54</v>
      </c>
      <c r="J128" s="171">
        <f t="shared" si="14"/>
        <v>8.1</v>
      </c>
      <c r="K128" s="174">
        <v>4</v>
      </c>
      <c r="L128" s="174">
        <v>2.5</v>
      </c>
      <c r="M128" s="174">
        <v>3</v>
      </c>
      <c r="N128" s="174">
        <v>4</v>
      </c>
      <c r="O128" s="174">
        <v>3</v>
      </c>
      <c r="P128" s="174">
        <f t="shared" si="15"/>
        <v>24.6</v>
      </c>
      <c r="Q128" s="174">
        <f t="shared" si="16"/>
        <v>1.2300000000000002</v>
      </c>
      <c r="R128" s="108">
        <f t="shared" si="17"/>
        <v>1.7</v>
      </c>
      <c r="S128" s="108">
        <f t="shared" si="18"/>
        <v>1.9249999999999998</v>
      </c>
      <c r="T128" s="108">
        <f t="shared" si="19"/>
        <v>1.7999999999999998</v>
      </c>
      <c r="U128" s="108">
        <f t="shared" si="20"/>
        <v>1.9999999999999998</v>
      </c>
      <c r="V128" s="108">
        <f t="shared" si="21"/>
        <v>1.5</v>
      </c>
      <c r="W128" s="26">
        <f t="shared" si="22"/>
        <v>78.599999999999994</v>
      </c>
      <c r="X128" s="175">
        <f t="shared" si="23"/>
        <v>15.719999999999999</v>
      </c>
      <c r="Y128" s="128">
        <v>40</v>
      </c>
      <c r="Z128" s="112">
        <f t="shared" si="24"/>
        <v>32</v>
      </c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3"/>
    </row>
    <row r="129" spans="1:44" s="111" customFormat="1" x14ac:dyDescent="0.3">
      <c r="A129" s="170">
        <v>123</v>
      </c>
      <c r="B129" s="121">
        <v>671323</v>
      </c>
      <c r="C129" s="122" t="s">
        <v>230</v>
      </c>
      <c r="D129" s="116">
        <v>12</v>
      </c>
      <c r="E129" s="116">
        <v>14</v>
      </c>
      <c r="F129" s="116">
        <v>15</v>
      </c>
      <c r="G129" s="116">
        <v>10</v>
      </c>
      <c r="H129" s="116">
        <v>10</v>
      </c>
      <c r="I129" s="171">
        <f t="shared" si="13"/>
        <v>61</v>
      </c>
      <c r="J129" s="171">
        <f t="shared" si="14"/>
        <v>9.15</v>
      </c>
      <c r="K129" s="174">
        <v>3</v>
      </c>
      <c r="L129" s="174">
        <v>4</v>
      </c>
      <c r="M129" s="174">
        <v>2.5</v>
      </c>
      <c r="N129" s="174">
        <v>4</v>
      </c>
      <c r="O129" s="174">
        <v>4</v>
      </c>
      <c r="P129" s="174">
        <f t="shared" si="15"/>
        <v>26.65</v>
      </c>
      <c r="Q129" s="174">
        <f t="shared" si="16"/>
        <v>1.3325</v>
      </c>
      <c r="R129" s="108">
        <f t="shared" si="17"/>
        <v>1.9499999999999997</v>
      </c>
      <c r="S129" s="108">
        <f t="shared" si="18"/>
        <v>2.3000000000000003</v>
      </c>
      <c r="T129" s="108">
        <f t="shared" si="19"/>
        <v>2.375</v>
      </c>
      <c r="U129" s="108">
        <f t="shared" si="20"/>
        <v>1.7</v>
      </c>
      <c r="V129" s="108">
        <f t="shared" si="21"/>
        <v>1.7</v>
      </c>
      <c r="W129" s="26">
        <f t="shared" si="22"/>
        <v>87.65</v>
      </c>
      <c r="X129" s="175">
        <f t="shared" si="23"/>
        <v>17.53</v>
      </c>
      <c r="Y129" s="128">
        <v>60</v>
      </c>
      <c r="Z129" s="112">
        <f t="shared" si="24"/>
        <v>48</v>
      </c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3"/>
    </row>
    <row r="130" spans="1:44" s="111" customFormat="1" x14ac:dyDescent="0.3">
      <c r="A130" s="170">
        <v>124</v>
      </c>
      <c r="B130" s="121">
        <v>671324</v>
      </c>
      <c r="C130" s="122" t="s">
        <v>231</v>
      </c>
      <c r="D130" s="116">
        <v>2</v>
      </c>
      <c r="E130" s="116">
        <v>3</v>
      </c>
      <c r="F130" s="116">
        <v>2.5</v>
      </c>
      <c r="G130" s="116">
        <v>6</v>
      </c>
      <c r="H130" s="116">
        <v>2</v>
      </c>
      <c r="I130" s="171">
        <f t="shared" si="13"/>
        <v>15.5</v>
      </c>
      <c r="J130" s="171">
        <f t="shared" si="14"/>
        <v>2.3249999999999997</v>
      </c>
      <c r="K130" s="174">
        <v>1</v>
      </c>
      <c r="L130" s="174">
        <v>0</v>
      </c>
      <c r="M130" s="174">
        <v>2</v>
      </c>
      <c r="N130" s="174">
        <v>3</v>
      </c>
      <c r="O130" s="174">
        <v>1</v>
      </c>
      <c r="P130" s="174">
        <f t="shared" si="15"/>
        <v>9.3249999999999993</v>
      </c>
      <c r="Q130" s="174">
        <f t="shared" si="16"/>
        <v>0.46625</v>
      </c>
      <c r="R130" s="108">
        <f t="shared" si="17"/>
        <v>0.35</v>
      </c>
      <c r="S130" s="108">
        <f t="shared" si="18"/>
        <v>0.44999999999999996</v>
      </c>
      <c r="T130" s="108">
        <f t="shared" si="19"/>
        <v>0.47499999999999998</v>
      </c>
      <c r="U130" s="108">
        <f t="shared" si="20"/>
        <v>1.0499999999999998</v>
      </c>
      <c r="V130" s="108">
        <f t="shared" si="21"/>
        <v>0.35</v>
      </c>
      <c r="W130" s="26">
        <f t="shared" si="22"/>
        <v>24.824999999999999</v>
      </c>
      <c r="X130" s="175">
        <f t="shared" si="23"/>
        <v>4.9649999999999999</v>
      </c>
      <c r="Y130" s="128">
        <v>6</v>
      </c>
      <c r="Z130" s="112">
        <f t="shared" si="24"/>
        <v>4.8000000000000007</v>
      </c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3"/>
    </row>
    <row r="131" spans="1:44" s="111" customFormat="1" x14ac:dyDescent="0.3">
      <c r="A131" s="170">
        <v>125</v>
      </c>
      <c r="B131" s="121">
        <v>671325</v>
      </c>
      <c r="C131" s="122" t="s">
        <v>232</v>
      </c>
      <c r="D131" s="116">
        <v>3</v>
      </c>
      <c r="E131" s="116">
        <v>2</v>
      </c>
      <c r="F131" s="116">
        <v>2.5</v>
      </c>
      <c r="G131" s="116">
        <v>3</v>
      </c>
      <c r="H131" s="116">
        <v>4</v>
      </c>
      <c r="I131" s="171">
        <f t="shared" si="13"/>
        <v>14.5</v>
      </c>
      <c r="J131" s="171">
        <f t="shared" si="14"/>
        <v>2.1749999999999998</v>
      </c>
      <c r="K131" s="174">
        <v>1</v>
      </c>
      <c r="L131" s="174">
        <v>2.5</v>
      </c>
      <c r="M131" s="174">
        <v>3</v>
      </c>
      <c r="N131" s="174">
        <v>2</v>
      </c>
      <c r="O131" s="174">
        <v>4</v>
      </c>
      <c r="P131" s="174">
        <f t="shared" si="15"/>
        <v>14.675000000000001</v>
      </c>
      <c r="Q131" s="174">
        <f t="shared" si="16"/>
        <v>0.73375000000000012</v>
      </c>
      <c r="R131" s="108">
        <f t="shared" si="17"/>
        <v>0.49999999999999994</v>
      </c>
      <c r="S131" s="108">
        <f t="shared" si="18"/>
        <v>0.42499999999999999</v>
      </c>
      <c r="T131" s="108">
        <f t="shared" si="19"/>
        <v>0.52500000000000002</v>
      </c>
      <c r="U131" s="108">
        <f t="shared" si="20"/>
        <v>0.54999999999999993</v>
      </c>
      <c r="V131" s="108">
        <f t="shared" si="21"/>
        <v>0.8</v>
      </c>
      <c r="W131" s="26">
        <f t="shared" si="22"/>
        <v>29.175000000000001</v>
      </c>
      <c r="X131" s="175">
        <f t="shared" si="23"/>
        <v>5.8350000000000009</v>
      </c>
      <c r="Y131" s="128">
        <v>13</v>
      </c>
      <c r="Z131" s="112">
        <f t="shared" si="24"/>
        <v>10.4</v>
      </c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3"/>
    </row>
    <row r="132" spans="1:44" s="111" customFormat="1" x14ac:dyDescent="0.3">
      <c r="A132" s="170">
        <v>126</v>
      </c>
      <c r="B132" s="121">
        <v>671326</v>
      </c>
      <c r="C132" s="122" t="s">
        <v>233</v>
      </c>
      <c r="D132" s="116">
        <v>10</v>
      </c>
      <c r="E132" s="116">
        <v>3</v>
      </c>
      <c r="F132" s="116">
        <v>4.5</v>
      </c>
      <c r="G132" s="116">
        <v>3</v>
      </c>
      <c r="H132" s="116">
        <v>2</v>
      </c>
      <c r="I132" s="171">
        <f t="shared" si="13"/>
        <v>22.5</v>
      </c>
      <c r="J132" s="171">
        <f t="shared" si="14"/>
        <v>3.375</v>
      </c>
      <c r="K132" s="174">
        <v>4</v>
      </c>
      <c r="L132" s="174">
        <v>3</v>
      </c>
      <c r="M132" s="174">
        <v>4</v>
      </c>
      <c r="N132" s="174">
        <v>3</v>
      </c>
      <c r="O132" s="174">
        <v>4</v>
      </c>
      <c r="P132" s="174">
        <f t="shared" si="15"/>
        <v>21.375</v>
      </c>
      <c r="Q132" s="174">
        <f t="shared" si="16"/>
        <v>1.0687500000000001</v>
      </c>
      <c r="R132" s="108">
        <f t="shared" si="17"/>
        <v>1.7</v>
      </c>
      <c r="S132" s="108">
        <f t="shared" si="18"/>
        <v>0.6</v>
      </c>
      <c r="T132" s="108">
        <f t="shared" si="19"/>
        <v>0.875</v>
      </c>
      <c r="U132" s="108">
        <f t="shared" si="20"/>
        <v>0.6</v>
      </c>
      <c r="V132" s="108">
        <f t="shared" si="21"/>
        <v>0.5</v>
      </c>
      <c r="W132" s="26">
        <f t="shared" si="22"/>
        <v>43.875</v>
      </c>
      <c r="X132" s="175">
        <f t="shared" si="23"/>
        <v>8.7750000000000004</v>
      </c>
      <c r="Y132" s="128">
        <v>65</v>
      </c>
      <c r="Z132" s="112">
        <f t="shared" si="24"/>
        <v>52</v>
      </c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3"/>
    </row>
    <row r="133" spans="1:44" s="111" customFormat="1" x14ac:dyDescent="0.3">
      <c r="A133" s="170">
        <v>127</v>
      </c>
      <c r="B133" s="121">
        <v>671327</v>
      </c>
      <c r="C133" s="122" t="s">
        <v>234</v>
      </c>
      <c r="D133" s="116">
        <v>3</v>
      </c>
      <c r="E133" s="116">
        <v>4</v>
      </c>
      <c r="F133" s="116">
        <v>6</v>
      </c>
      <c r="G133" s="116">
        <v>5</v>
      </c>
      <c r="H133" s="116">
        <v>7</v>
      </c>
      <c r="I133" s="171">
        <f t="shared" si="13"/>
        <v>25</v>
      </c>
      <c r="J133" s="171">
        <f t="shared" si="14"/>
        <v>3.75</v>
      </c>
      <c r="K133" s="174">
        <v>2</v>
      </c>
      <c r="L133" s="174">
        <v>3</v>
      </c>
      <c r="M133" s="174">
        <v>2.5</v>
      </c>
      <c r="N133" s="174">
        <v>2.5</v>
      </c>
      <c r="O133" s="174">
        <v>2.5</v>
      </c>
      <c r="P133" s="174">
        <f t="shared" si="15"/>
        <v>16.25</v>
      </c>
      <c r="Q133" s="174">
        <f t="shared" si="16"/>
        <v>0.8125</v>
      </c>
      <c r="R133" s="108">
        <f t="shared" si="17"/>
        <v>0.54999999999999993</v>
      </c>
      <c r="S133" s="108">
        <f t="shared" si="18"/>
        <v>0.75</v>
      </c>
      <c r="T133" s="108">
        <f t="shared" si="19"/>
        <v>1.0249999999999999</v>
      </c>
      <c r="U133" s="108">
        <f t="shared" si="20"/>
        <v>0.875</v>
      </c>
      <c r="V133" s="108">
        <f t="shared" si="21"/>
        <v>1.175</v>
      </c>
      <c r="W133" s="26">
        <f t="shared" si="22"/>
        <v>41.25</v>
      </c>
      <c r="X133" s="175">
        <f t="shared" si="23"/>
        <v>8.25</v>
      </c>
      <c r="Y133" s="128">
        <v>25</v>
      </c>
      <c r="Z133" s="112">
        <f t="shared" si="24"/>
        <v>20</v>
      </c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3"/>
    </row>
    <row r="134" spans="1:44" s="111" customFormat="1" x14ac:dyDescent="0.3">
      <c r="A134" s="170">
        <v>128</v>
      </c>
      <c r="B134" s="121">
        <v>671328</v>
      </c>
      <c r="C134" s="122" t="s">
        <v>235</v>
      </c>
      <c r="D134" s="116">
        <v>2</v>
      </c>
      <c r="E134" s="116">
        <v>3</v>
      </c>
      <c r="F134" s="116">
        <v>2</v>
      </c>
      <c r="G134" s="116">
        <v>4</v>
      </c>
      <c r="H134" s="116">
        <v>5</v>
      </c>
      <c r="I134" s="171">
        <f t="shared" si="13"/>
        <v>16</v>
      </c>
      <c r="J134" s="171">
        <f t="shared" si="14"/>
        <v>2.4</v>
      </c>
      <c r="K134" s="174">
        <v>1.5</v>
      </c>
      <c r="L134" s="174">
        <v>2</v>
      </c>
      <c r="M134" s="174">
        <v>3</v>
      </c>
      <c r="N134" s="174">
        <v>4</v>
      </c>
      <c r="O134" s="174">
        <v>3</v>
      </c>
      <c r="P134" s="174">
        <f t="shared" si="15"/>
        <v>15.9</v>
      </c>
      <c r="Q134" s="174">
        <f t="shared" si="16"/>
        <v>0.79500000000000004</v>
      </c>
      <c r="R134" s="108">
        <f t="shared" si="17"/>
        <v>0.375</v>
      </c>
      <c r="S134" s="108">
        <f t="shared" si="18"/>
        <v>0.54999999999999993</v>
      </c>
      <c r="T134" s="108">
        <f t="shared" si="19"/>
        <v>0.45</v>
      </c>
      <c r="U134" s="108">
        <f t="shared" si="20"/>
        <v>0.8</v>
      </c>
      <c r="V134" s="108">
        <f t="shared" si="21"/>
        <v>0.9</v>
      </c>
      <c r="W134" s="26">
        <f t="shared" si="22"/>
        <v>31.9</v>
      </c>
      <c r="X134" s="175">
        <f t="shared" si="23"/>
        <v>6.38</v>
      </c>
      <c r="Y134" s="128">
        <v>8</v>
      </c>
      <c r="Z134" s="112">
        <f t="shared" si="24"/>
        <v>6.4</v>
      </c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3"/>
    </row>
    <row r="135" spans="1:44" s="111" customFormat="1" x14ac:dyDescent="0.3">
      <c r="A135" s="170">
        <v>129</v>
      </c>
      <c r="B135" s="121">
        <v>671329</v>
      </c>
      <c r="C135" s="122" t="s">
        <v>236</v>
      </c>
      <c r="D135" s="116">
        <v>10</v>
      </c>
      <c r="E135" s="116">
        <v>14</v>
      </c>
      <c r="F135" s="116">
        <v>13</v>
      </c>
      <c r="G135" s="116">
        <v>12</v>
      </c>
      <c r="H135" s="116">
        <v>11</v>
      </c>
      <c r="I135" s="171">
        <f t="shared" si="13"/>
        <v>60</v>
      </c>
      <c r="J135" s="171">
        <f t="shared" si="14"/>
        <v>9</v>
      </c>
      <c r="K135" s="174">
        <v>5</v>
      </c>
      <c r="L135" s="174">
        <v>4</v>
      </c>
      <c r="M135" s="174">
        <v>4.5</v>
      </c>
      <c r="N135" s="174">
        <v>3</v>
      </c>
      <c r="O135" s="174">
        <v>2</v>
      </c>
      <c r="P135" s="174">
        <f t="shared" si="15"/>
        <v>27.5</v>
      </c>
      <c r="Q135" s="174">
        <f t="shared" si="16"/>
        <v>1.375</v>
      </c>
      <c r="R135" s="108">
        <f t="shared" si="17"/>
        <v>1.75</v>
      </c>
      <c r="S135" s="108">
        <f t="shared" si="18"/>
        <v>2.3000000000000003</v>
      </c>
      <c r="T135" s="108">
        <f t="shared" si="19"/>
        <v>2.1749999999999998</v>
      </c>
      <c r="U135" s="108">
        <f t="shared" si="20"/>
        <v>1.9499999999999997</v>
      </c>
      <c r="V135" s="108">
        <f t="shared" si="21"/>
        <v>1.75</v>
      </c>
      <c r="W135" s="26">
        <f t="shared" si="22"/>
        <v>87.5</v>
      </c>
      <c r="X135" s="175">
        <f t="shared" si="23"/>
        <v>17.5</v>
      </c>
      <c r="Y135" s="128">
        <v>46</v>
      </c>
      <c r="Z135" s="112">
        <f t="shared" si="24"/>
        <v>36.800000000000004</v>
      </c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3"/>
    </row>
    <row r="136" spans="1:44" s="111" customFormat="1" x14ac:dyDescent="0.3">
      <c r="A136" s="170">
        <v>130</v>
      </c>
      <c r="B136" s="121">
        <v>671330</v>
      </c>
      <c r="C136" s="122" t="s">
        <v>237</v>
      </c>
      <c r="D136" s="116">
        <v>3</v>
      </c>
      <c r="E136" s="116">
        <v>2</v>
      </c>
      <c r="F136" s="116">
        <v>0</v>
      </c>
      <c r="G136" s="116">
        <v>2</v>
      </c>
      <c r="H136" s="116">
        <v>3</v>
      </c>
      <c r="I136" s="171">
        <f t="shared" ref="I136:I199" si="25">SUM(D136:H136)</f>
        <v>10</v>
      </c>
      <c r="J136" s="171">
        <f t="shared" ref="J136:J199" si="26">I136*0.15</f>
        <v>1.5</v>
      </c>
      <c r="K136" s="174">
        <v>1</v>
      </c>
      <c r="L136" s="174">
        <v>1</v>
      </c>
      <c r="M136" s="174">
        <v>1</v>
      </c>
      <c r="N136" s="174">
        <v>1</v>
      </c>
      <c r="O136" s="174">
        <v>1</v>
      </c>
      <c r="P136" s="174">
        <f t="shared" ref="P136:P199" si="27">SUM(J136:O136)</f>
        <v>6.5</v>
      </c>
      <c r="Q136" s="174">
        <f t="shared" ref="Q136:Q199" si="28">P136*0.05</f>
        <v>0.32500000000000001</v>
      </c>
      <c r="R136" s="108">
        <f t="shared" ref="R136:R199" si="29">D136*0.15+K136*0.05</f>
        <v>0.49999999999999994</v>
      </c>
      <c r="S136" s="108">
        <f t="shared" ref="S136:S199" si="30">E136*0.15+L136*0.05</f>
        <v>0.35</v>
      </c>
      <c r="T136" s="108">
        <f t="shared" ref="T136:T199" si="31">F136*0.15+M136*0.05</f>
        <v>0.05</v>
      </c>
      <c r="U136" s="108">
        <f t="shared" ref="U136:U199" si="32">G136*0.15+N136*0.05</f>
        <v>0.35</v>
      </c>
      <c r="V136" s="108">
        <f t="shared" ref="V136:V199" si="33">H136*0.15+O136*0.05</f>
        <v>0.49999999999999994</v>
      </c>
      <c r="W136" s="26">
        <f t="shared" ref="W136:W199" si="34">I136+P136</f>
        <v>16.5</v>
      </c>
      <c r="X136" s="175">
        <f t="shared" ref="X136:X199" si="35">W136*0.2</f>
        <v>3.3000000000000003</v>
      </c>
      <c r="Y136" s="128">
        <v>7</v>
      </c>
      <c r="Z136" s="112">
        <f t="shared" ref="Z136:Z199" si="36">Y136*0.8</f>
        <v>5.6000000000000005</v>
      </c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3"/>
    </row>
    <row r="137" spans="1:44" s="111" customFormat="1" x14ac:dyDescent="0.3">
      <c r="A137" s="170">
        <v>131</v>
      </c>
      <c r="B137" s="121">
        <v>671331</v>
      </c>
      <c r="C137" s="122" t="s">
        <v>238</v>
      </c>
      <c r="D137" s="116">
        <v>10</v>
      </c>
      <c r="E137" s="116">
        <v>6</v>
      </c>
      <c r="F137" s="116">
        <v>8</v>
      </c>
      <c r="G137" s="116">
        <v>9</v>
      </c>
      <c r="H137" s="116">
        <v>5</v>
      </c>
      <c r="I137" s="171">
        <f t="shared" si="25"/>
        <v>38</v>
      </c>
      <c r="J137" s="171">
        <f t="shared" si="26"/>
        <v>5.7</v>
      </c>
      <c r="K137" s="174">
        <v>2</v>
      </c>
      <c r="L137" s="174">
        <v>2.5</v>
      </c>
      <c r="M137" s="174">
        <v>3.5</v>
      </c>
      <c r="N137" s="174">
        <v>2</v>
      </c>
      <c r="O137" s="174">
        <v>4</v>
      </c>
      <c r="P137" s="174">
        <f t="shared" si="27"/>
        <v>19.7</v>
      </c>
      <c r="Q137" s="174">
        <f t="shared" si="28"/>
        <v>0.98499999999999999</v>
      </c>
      <c r="R137" s="108">
        <f t="shared" si="29"/>
        <v>1.6</v>
      </c>
      <c r="S137" s="108">
        <f t="shared" si="30"/>
        <v>1.0249999999999999</v>
      </c>
      <c r="T137" s="108">
        <f t="shared" si="31"/>
        <v>1.375</v>
      </c>
      <c r="U137" s="108">
        <f t="shared" si="32"/>
        <v>1.45</v>
      </c>
      <c r="V137" s="108">
        <f t="shared" si="33"/>
        <v>0.95</v>
      </c>
      <c r="W137" s="26">
        <f t="shared" si="34"/>
        <v>57.7</v>
      </c>
      <c r="X137" s="175">
        <f t="shared" si="35"/>
        <v>11.540000000000001</v>
      </c>
      <c r="Y137" s="128">
        <v>31</v>
      </c>
      <c r="Z137" s="112">
        <f t="shared" si="36"/>
        <v>24.8</v>
      </c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3"/>
    </row>
    <row r="138" spans="1:44" s="111" customFormat="1" x14ac:dyDescent="0.3">
      <c r="A138" s="170">
        <v>132</v>
      </c>
      <c r="B138" s="121">
        <v>671332</v>
      </c>
      <c r="C138" s="122" t="s">
        <v>239</v>
      </c>
      <c r="D138" s="116">
        <v>12</v>
      </c>
      <c r="E138" s="116">
        <v>10</v>
      </c>
      <c r="F138" s="116">
        <v>12</v>
      </c>
      <c r="G138" s="116">
        <v>11</v>
      </c>
      <c r="H138" s="116">
        <v>9.5</v>
      </c>
      <c r="I138" s="171">
        <f t="shared" si="25"/>
        <v>54.5</v>
      </c>
      <c r="J138" s="171">
        <f t="shared" si="26"/>
        <v>8.1749999999999989</v>
      </c>
      <c r="K138" s="174">
        <v>4</v>
      </c>
      <c r="L138" s="174">
        <v>3.5</v>
      </c>
      <c r="M138" s="174">
        <v>3</v>
      </c>
      <c r="N138" s="174">
        <v>4</v>
      </c>
      <c r="O138" s="174">
        <v>5</v>
      </c>
      <c r="P138" s="174">
        <f t="shared" si="27"/>
        <v>27.674999999999997</v>
      </c>
      <c r="Q138" s="174">
        <f t="shared" si="28"/>
        <v>1.38375</v>
      </c>
      <c r="R138" s="108">
        <f t="shared" si="29"/>
        <v>1.9999999999999998</v>
      </c>
      <c r="S138" s="108">
        <f t="shared" si="30"/>
        <v>1.675</v>
      </c>
      <c r="T138" s="108">
        <f t="shared" si="31"/>
        <v>1.9499999999999997</v>
      </c>
      <c r="U138" s="108">
        <f t="shared" si="32"/>
        <v>1.8499999999999999</v>
      </c>
      <c r="V138" s="108">
        <f t="shared" si="33"/>
        <v>1.675</v>
      </c>
      <c r="W138" s="26">
        <f t="shared" si="34"/>
        <v>82.174999999999997</v>
      </c>
      <c r="X138" s="175">
        <f t="shared" si="35"/>
        <v>16.434999999999999</v>
      </c>
      <c r="Y138" s="128">
        <v>49</v>
      </c>
      <c r="Z138" s="112">
        <f t="shared" si="36"/>
        <v>39.200000000000003</v>
      </c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3"/>
    </row>
    <row r="139" spans="1:44" s="111" customFormat="1" x14ac:dyDescent="0.3">
      <c r="A139" s="170">
        <v>133</v>
      </c>
      <c r="B139" s="121">
        <v>671333</v>
      </c>
      <c r="C139" s="122" t="s">
        <v>240</v>
      </c>
      <c r="D139" s="116">
        <v>10</v>
      </c>
      <c r="E139" s="116">
        <v>6.5</v>
      </c>
      <c r="F139" s="116">
        <v>8.5</v>
      </c>
      <c r="G139" s="116">
        <v>9</v>
      </c>
      <c r="H139" s="116">
        <v>10</v>
      </c>
      <c r="I139" s="171">
        <f t="shared" si="25"/>
        <v>44</v>
      </c>
      <c r="J139" s="171">
        <f t="shared" si="26"/>
        <v>6.6</v>
      </c>
      <c r="K139" s="174">
        <v>4</v>
      </c>
      <c r="L139" s="174">
        <v>3</v>
      </c>
      <c r="M139" s="174">
        <v>4</v>
      </c>
      <c r="N139" s="174">
        <v>4.5</v>
      </c>
      <c r="O139" s="174">
        <v>4</v>
      </c>
      <c r="P139" s="174">
        <f t="shared" si="27"/>
        <v>26.1</v>
      </c>
      <c r="Q139" s="174">
        <f t="shared" si="28"/>
        <v>1.3050000000000002</v>
      </c>
      <c r="R139" s="108">
        <f t="shared" si="29"/>
        <v>1.7</v>
      </c>
      <c r="S139" s="108">
        <f t="shared" si="30"/>
        <v>1.125</v>
      </c>
      <c r="T139" s="108">
        <f t="shared" si="31"/>
        <v>1.4749999999999999</v>
      </c>
      <c r="U139" s="108">
        <f t="shared" si="32"/>
        <v>1.575</v>
      </c>
      <c r="V139" s="108">
        <f t="shared" si="33"/>
        <v>1.7</v>
      </c>
      <c r="W139" s="26">
        <f t="shared" si="34"/>
        <v>70.099999999999994</v>
      </c>
      <c r="X139" s="175">
        <f t="shared" si="35"/>
        <v>14.02</v>
      </c>
      <c r="Y139" s="128">
        <v>45</v>
      </c>
      <c r="Z139" s="112">
        <f t="shared" si="36"/>
        <v>36</v>
      </c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3"/>
    </row>
    <row r="140" spans="1:44" s="111" customFormat="1" x14ac:dyDescent="0.3">
      <c r="A140" s="170">
        <v>134</v>
      </c>
      <c r="B140" s="121">
        <v>671334</v>
      </c>
      <c r="C140" s="122" t="s">
        <v>241</v>
      </c>
      <c r="D140" s="116">
        <v>5</v>
      </c>
      <c r="E140" s="116">
        <v>10</v>
      </c>
      <c r="F140" s="116">
        <v>12</v>
      </c>
      <c r="G140" s="116">
        <v>11</v>
      </c>
      <c r="H140" s="116">
        <v>14</v>
      </c>
      <c r="I140" s="171">
        <f t="shared" si="25"/>
        <v>52</v>
      </c>
      <c r="J140" s="171">
        <f t="shared" si="26"/>
        <v>7.8</v>
      </c>
      <c r="K140" s="174">
        <v>4</v>
      </c>
      <c r="L140" s="174">
        <v>3</v>
      </c>
      <c r="M140" s="174">
        <v>3.5</v>
      </c>
      <c r="N140" s="174">
        <v>4</v>
      </c>
      <c r="O140" s="174">
        <v>3</v>
      </c>
      <c r="P140" s="174">
        <f t="shared" si="27"/>
        <v>25.3</v>
      </c>
      <c r="Q140" s="174">
        <f t="shared" si="28"/>
        <v>1.2650000000000001</v>
      </c>
      <c r="R140" s="108">
        <f t="shared" si="29"/>
        <v>0.95</v>
      </c>
      <c r="S140" s="108">
        <f t="shared" si="30"/>
        <v>1.65</v>
      </c>
      <c r="T140" s="108">
        <f t="shared" si="31"/>
        <v>1.9749999999999999</v>
      </c>
      <c r="U140" s="108">
        <f t="shared" si="32"/>
        <v>1.8499999999999999</v>
      </c>
      <c r="V140" s="108">
        <f t="shared" si="33"/>
        <v>2.25</v>
      </c>
      <c r="W140" s="26">
        <f t="shared" si="34"/>
        <v>77.3</v>
      </c>
      <c r="X140" s="175">
        <f t="shared" si="35"/>
        <v>15.46</v>
      </c>
      <c r="Y140" s="128">
        <v>40</v>
      </c>
      <c r="Z140" s="112">
        <f t="shared" si="36"/>
        <v>32</v>
      </c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3"/>
    </row>
    <row r="141" spans="1:44" s="111" customFormat="1" x14ac:dyDescent="0.3">
      <c r="A141" s="170">
        <v>135</v>
      </c>
      <c r="B141" s="121">
        <v>671335</v>
      </c>
      <c r="C141" s="122" t="s">
        <v>242</v>
      </c>
      <c r="D141" s="116">
        <v>10</v>
      </c>
      <c r="E141" s="116">
        <v>12</v>
      </c>
      <c r="F141" s="116">
        <v>11</v>
      </c>
      <c r="G141" s="116">
        <v>14</v>
      </c>
      <c r="H141" s="116">
        <v>15</v>
      </c>
      <c r="I141" s="171">
        <f t="shared" si="25"/>
        <v>62</v>
      </c>
      <c r="J141" s="171">
        <f t="shared" si="26"/>
        <v>9.2999999999999989</v>
      </c>
      <c r="K141" s="174">
        <v>2.5</v>
      </c>
      <c r="L141" s="174">
        <v>3</v>
      </c>
      <c r="M141" s="174">
        <v>4.5</v>
      </c>
      <c r="N141" s="174">
        <v>3</v>
      </c>
      <c r="O141" s="174">
        <v>4</v>
      </c>
      <c r="P141" s="174">
        <f t="shared" si="27"/>
        <v>26.299999999999997</v>
      </c>
      <c r="Q141" s="174">
        <f t="shared" si="28"/>
        <v>1.3149999999999999</v>
      </c>
      <c r="R141" s="108">
        <f t="shared" si="29"/>
        <v>1.625</v>
      </c>
      <c r="S141" s="108">
        <f t="shared" si="30"/>
        <v>1.9499999999999997</v>
      </c>
      <c r="T141" s="108">
        <f t="shared" si="31"/>
        <v>1.875</v>
      </c>
      <c r="U141" s="108">
        <f t="shared" si="32"/>
        <v>2.25</v>
      </c>
      <c r="V141" s="108">
        <f t="shared" si="33"/>
        <v>2.4500000000000002</v>
      </c>
      <c r="W141" s="26">
        <f t="shared" si="34"/>
        <v>88.3</v>
      </c>
      <c r="X141" s="175">
        <f t="shared" si="35"/>
        <v>17.66</v>
      </c>
      <c r="Y141" s="128">
        <v>22</v>
      </c>
      <c r="Z141" s="112">
        <f t="shared" si="36"/>
        <v>17.600000000000001</v>
      </c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3"/>
    </row>
    <row r="142" spans="1:44" s="111" customFormat="1" x14ac:dyDescent="0.3">
      <c r="A142" s="170">
        <v>136</v>
      </c>
      <c r="B142" s="121">
        <v>671336</v>
      </c>
      <c r="C142" s="122" t="s">
        <v>243</v>
      </c>
      <c r="D142" s="116">
        <v>10</v>
      </c>
      <c r="E142" s="116">
        <v>12</v>
      </c>
      <c r="F142" s="116">
        <v>14</v>
      </c>
      <c r="G142" s="116">
        <v>15</v>
      </c>
      <c r="H142" s="116">
        <v>12</v>
      </c>
      <c r="I142" s="171">
        <f t="shared" si="25"/>
        <v>63</v>
      </c>
      <c r="J142" s="171">
        <f t="shared" si="26"/>
        <v>9.4499999999999993</v>
      </c>
      <c r="K142" s="174">
        <v>4</v>
      </c>
      <c r="L142" s="174">
        <v>3.5</v>
      </c>
      <c r="M142" s="174">
        <v>3</v>
      </c>
      <c r="N142" s="174">
        <v>4</v>
      </c>
      <c r="O142" s="174">
        <v>2</v>
      </c>
      <c r="P142" s="174">
        <f t="shared" si="27"/>
        <v>25.95</v>
      </c>
      <c r="Q142" s="174">
        <f t="shared" si="28"/>
        <v>1.2975000000000001</v>
      </c>
      <c r="R142" s="108">
        <f t="shared" si="29"/>
        <v>1.7</v>
      </c>
      <c r="S142" s="108">
        <f t="shared" si="30"/>
        <v>1.9749999999999999</v>
      </c>
      <c r="T142" s="108">
        <f t="shared" si="31"/>
        <v>2.25</v>
      </c>
      <c r="U142" s="108">
        <f t="shared" si="32"/>
        <v>2.4500000000000002</v>
      </c>
      <c r="V142" s="108">
        <f t="shared" si="33"/>
        <v>1.9</v>
      </c>
      <c r="W142" s="26">
        <f t="shared" si="34"/>
        <v>88.95</v>
      </c>
      <c r="X142" s="175">
        <f t="shared" si="35"/>
        <v>17.790000000000003</v>
      </c>
      <c r="Y142" s="128">
        <v>42</v>
      </c>
      <c r="Z142" s="112">
        <f t="shared" si="36"/>
        <v>33.6</v>
      </c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3"/>
    </row>
    <row r="143" spans="1:44" s="111" customFormat="1" x14ac:dyDescent="0.3">
      <c r="A143" s="170">
        <v>137</v>
      </c>
      <c r="B143" s="121">
        <v>671337</v>
      </c>
      <c r="C143" s="122" t="s">
        <v>244</v>
      </c>
      <c r="D143" s="116">
        <v>10</v>
      </c>
      <c r="E143" s="116">
        <v>12</v>
      </c>
      <c r="F143" s="116">
        <v>10</v>
      </c>
      <c r="G143" s="116">
        <v>12</v>
      </c>
      <c r="H143" s="116">
        <v>10</v>
      </c>
      <c r="I143" s="171">
        <f t="shared" si="25"/>
        <v>54</v>
      </c>
      <c r="J143" s="171">
        <f t="shared" si="26"/>
        <v>8.1</v>
      </c>
      <c r="K143" s="174">
        <v>2</v>
      </c>
      <c r="L143" s="174">
        <v>2.5</v>
      </c>
      <c r="M143" s="174">
        <v>4</v>
      </c>
      <c r="N143" s="174">
        <v>3</v>
      </c>
      <c r="O143" s="174">
        <v>4</v>
      </c>
      <c r="P143" s="174">
        <f t="shared" si="27"/>
        <v>23.6</v>
      </c>
      <c r="Q143" s="174">
        <f t="shared" si="28"/>
        <v>1.1800000000000002</v>
      </c>
      <c r="R143" s="108">
        <f t="shared" si="29"/>
        <v>1.6</v>
      </c>
      <c r="S143" s="108">
        <f t="shared" si="30"/>
        <v>1.9249999999999998</v>
      </c>
      <c r="T143" s="108">
        <f t="shared" si="31"/>
        <v>1.7</v>
      </c>
      <c r="U143" s="108">
        <f t="shared" si="32"/>
        <v>1.9499999999999997</v>
      </c>
      <c r="V143" s="108">
        <f t="shared" si="33"/>
        <v>1.7</v>
      </c>
      <c r="W143" s="26">
        <f t="shared" si="34"/>
        <v>77.599999999999994</v>
      </c>
      <c r="X143" s="175">
        <f t="shared" si="35"/>
        <v>15.52</v>
      </c>
      <c r="Y143" s="128">
        <v>13</v>
      </c>
      <c r="Z143" s="112">
        <f t="shared" si="36"/>
        <v>10.4</v>
      </c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3"/>
    </row>
    <row r="144" spans="1:44" s="111" customFormat="1" x14ac:dyDescent="0.3">
      <c r="A144" s="170">
        <v>138</v>
      </c>
      <c r="B144" s="121">
        <v>671338</v>
      </c>
      <c r="C144" s="122" t="s">
        <v>245</v>
      </c>
      <c r="D144" s="116">
        <v>0</v>
      </c>
      <c r="E144" s="116">
        <v>0</v>
      </c>
      <c r="F144" s="116">
        <v>0</v>
      </c>
      <c r="G144" s="116">
        <v>0</v>
      </c>
      <c r="H144" s="116">
        <v>0</v>
      </c>
      <c r="I144" s="171">
        <f t="shared" si="25"/>
        <v>0</v>
      </c>
      <c r="J144" s="171">
        <f t="shared" si="26"/>
        <v>0</v>
      </c>
      <c r="K144" s="174"/>
      <c r="L144" s="174"/>
      <c r="M144" s="174"/>
      <c r="N144" s="174"/>
      <c r="O144" s="174"/>
      <c r="P144" s="174">
        <f t="shared" si="27"/>
        <v>0</v>
      </c>
      <c r="Q144" s="174">
        <f t="shared" si="28"/>
        <v>0</v>
      </c>
      <c r="R144" s="108">
        <f t="shared" si="29"/>
        <v>0</v>
      </c>
      <c r="S144" s="108">
        <f t="shared" si="30"/>
        <v>0</v>
      </c>
      <c r="T144" s="108">
        <f t="shared" si="31"/>
        <v>0</v>
      </c>
      <c r="U144" s="108">
        <f t="shared" si="32"/>
        <v>0</v>
      </c>
      <c r="V144" s="108">
        <f t="shared" si="33"/>
        <v>0</v>
      </c>
      <c r="W144" s="26">
        <f t="shared" si="34"/>
        <v>0</v>
      </c>
      <c r="X144" s="175">
        <f t="shared" si="35"/>
        <v>0</v>
      </c>
      <c r="Y144" s="128" t="s">
        <v>105</v>
      </c>
      <c r="Z144" s="112" t="e">
        <f t="shared" si="36"/>
        <v>#VALUE!</v>
      </c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3"/>
    </row>
    <row r="145" spans="1:44" s="111" customFormat="1" x14ac:dyDescent="0.3">
      <c r="A145" s="170">
        <v>139</v>
      </c>
      <c r="B145" s="121">
        <v>671339</v>
      </c>
      <c r="C145" s="122" t="s">
        <v>246</v>
      </c>
      <c r="D145" s="116">
        <v>10</v>
      </c>
      <c r="E145" s="116">
        <v>14</v>
      </c>
      <c r="F145" s="116">
        <v>12</v>
      </c>
      <c r="G145" s="116">
        <v>13</v>
      </c>
      <c r="H145" s="116">
        <v>10</v>
      </c>
      <c r="I145" s="171">
        <f t="shared" si="25"/>
        <v>59</v>
      </c>
      <c r="J145" s="171">
        <f t="shared" si="26"/>
        <v>8.85</v>
      </c>
      <c r="K145" s="174">
        <v>3</v>
      </c>
      <c r="L145" s="174">
        <v>2.5</v>
      </c>
      <c r="M145" s="174">
        <v>3</v>
      </c>
      <c r="N145" s="174">
        <v>2</v>
      </c>
      <c r="O145" s="174">
        <v>1.5</v>
      </c>
      <c r="P145" s="174">
        <f t="shared" si="27"/>
        <v>20.85</v>
      </c>
      <c r="Q145" s="174">
        <f t="shared" si="28"/>
        <v>1.0425000000000002</v>
      </c>
      <c r="R145" s="108">
        <f t="shared" si="29"/>
        <v>1.65</v>
      </c>
      <c r="S145" s="108">
        <f t="shared" si="30"/>
        <v>2.2250000000000001</v>
      </c>
      <c r="T145" s="108">
        <f t="shared" si="31"/>
        <v>1.9499999999999997</v>
      </c>
      <c r="U145" s="108">
        <f t="shared" si="32"/>
        <v>2.0499999999999998</v>
      </c>
      <c r="V145" s="108">
        <f t="shared" si="33"/>
        <v>1.575</v>
      </c>
      <c r="W145" s="26">
        <f t="shared" si="34"/>
        <v>79.849999999999994</v>
      </c>
      <c r="X145" s="175">
        <f t="shared" si="35"/>
        <v>15.969999999999999</v>
      </c>
      <c r="Y145" s="128">
        <v>20</v>
      </c>
      <c r="Z145" s="112">
        <f t="shared" si="36"/>
        <v>16</v>
      </c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3"/>
    </row>
    <row r="146" spans="1:44" s="111" customFormat="1" x14ac:dyDescent="0.3">
      <c r="A146" s="170">
        <v>140</v>
      </c>
      <c r="B146" s="121">
        <v>671340</v>
      </c>
      <c r="C146" s="122" t="s">
        <v>247</v>
      </c>
      <c r="D146" s="116"/>
      <c r="E146" s="116"/>
      <c r="F146" s="116"/>
      <c r="G146" s="116"/>
      <c r="H146" s="116"/>
      <c r="I146" s="171">
        <f t="shared" si="25"/>
        <v>0</v>
      </c>
      <c r="J146" s="171">
        <f t="shared" si="26"/>
        <v>0</v>
      </c>
      <c r="K146" s="174">
        <v>2.5</v>
      </c>
      <c r="L146" s="174">
        <v>3</v>
      </c>
      <c r="M146" s="174">
        <v>2</v>
      </c>
      <c r="N146" s="174">
        <v>1</v>
      </c>
      <c r="O146" s="174">
        <v>2</v>
      </c>
      <c r="P146" s="174">
        <f t="shared" si="27"/>
        <v>10.5</v>
      </c>
      <c r="Q146" s="174">
        <f t="shared" si="28"/>
        <v>0.52500000000000002</v>
      </c>
      <c r="R146" s="108">
        <f t="shared" si="29"/>
        <v>0.125</v>
      </c>
      <c r="S146" s="108">
        <f t="shared" si="30"/>
        <v>0.15000000000000002</v>
      </c>
      <c r="T146" s="108">
        <f t="shared" si="31"/>
        <v>0.1</v>
      </c>
      <c r="U146" s="108">
        <f t="shared" si="32"/>
        <v>0.05</v>
      </c>
      <c r="V146" s="108">
        <f t="shared" si="33"/>
        <v>0.1</v>
      </c>
      <c r="W146" s="26">
        <f t="shared" si="34"/>
        <v>10.5</v>
      </c>
      <c r="X146" s="175">
        <f t="shared" si="35"/>
        <v>2.1</v>
      </c>
      <c r="Y146" s="128">
        <v>20</v>
      </c>
      <c r="Z146" s="112">
        <f t="shared" si="36"/>
        <v>16</v>
      </c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3"/>
    </row>
    <row r="147" spans="1:44" s="111" customFormat="1" x14ac:dyDescent="0.3">
      <c r="A147" s="170">
        <v>141</v>
      </c>
      <c r="B147" s="121">
        <v>671341</v>
      </c>
      <c r="C147" s="122" t="s">
        <v>248</v>
      </c>
      <c r="D147" s="116">
        <v>12</v>
      </c>
      <c r="E147" s="116">
        <v>10</v>
      </c>
      <c r="F147" s="116">
        <v>14</v>
      </c>
      <c r="G147" s="116">
        <v>12</v>
      </c>
      <c r="H147" s="116">
        <v>10</v>
      </c>
      <c r="I147" s="171">
        <f t="shared" si="25"/>
        <v>58</v>
      </c>
      <c r="J147" s="171">
        <f t="shared" si="26"/>
        <v>8.6999999999999993</v>
      </c>
      <c r="K147" s="174"/>
      <c r="L147" s="174"/>
      <c r="M147" s="174"/>
      <c r="N147" s="174"/>
      <c r="O147" s="174"/>
      <c r="P147" s="174">
        <f t="shared" si="27"/>
        <v>8.6999999999999993</v>
      </c>
      <c r="Q147" s="174">
        <f t="shared" si="28"/>
        <v>0.435</v>
      </c>
      <c r="R147" s="108">
        <f t="shared" si="29"/>
        <v>1.7999999999999998</v>
      </c>
      <c r="S147" s="108">
        <f t="shared" si="30"/>
        <v>1.5</v>
      </c>
      <c r="T147" s="108">
        <f t="shared" si="31"/>
        <v>2.1</v>
      </c>
      <c r="U147" s="108">
        <f t="shared" si="32"/>
        <v>1.7999999999999998</v>
      </c>
      <c r="V147" s="108">
        <f t="shared" si="33"/>
        <v>1.5</v>
      </c>
      <c r="W147" s="26">
        <f t="shared" si="34"/>
        <v>66.7</v>
      </c>
      <c r="X147" s="175">
        <f t="shared" si="35"/>
        <v>13.340000000000002</v>
      </c>
      <c r="Y147" s="128" t="s">
        <v>105</v>
      </c>
      <c r="Z147" s="112" t="e">
        <f t="shared" si="36"/>
        <v>#VALUE!</v>
      </c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3"/>
    </row>
    <row r="148" spans="1:44" s="111" customFormat="1" x14ac:dyDescent="0.3">
      <c r="A148" s="170">
        <v>142</v>
      </c>
      <c r="B148" s="121">
        <v>671342</v>
      </c>
      <c r="C148" s="122" t="s">
        <v>249</v>
      </c>
      <c r="D148" s="116">
        <v>10</v>
      </c>
      <c r="E148" s="116">
        <v>12</v>
      </c>
      <c r="F148" s="116">
        <v>14</v>
      </c>
      <c r="G148" s="116">
        <v>12</v>
      </c>
      <c r="H148" s="116">
        <v>10</v>
      </c>
      <c r="I148" s="171">
        <f t="shared" si="25"/>
        <v>58</v>
      </c>
      <c r="J148" s="171">
        <f t="shared" si="26"/>
        <v>8.6999999999999993</v>
      </c>
      <c r="K148" s="174">
        <v>4</v>
      </c>
      <c r="L148" s="174">
        <v>4.5</v>
      </c>
      <c r="M148" s="174">
        <v>3</v>
      </c>
      <c r="N148" s="174">
        <v>4</v>
      </c>
      <c r="O148" s="174">
        <v>3</v>
      </c>
      <c r="P148" s="174">
        <f t="shared" si="27"/>
        <v>27.2</v>
      </c>
      <c r="Q148" s="174">
        <f t="shared" si="28"/>
        <v>1.36</v>
      </c>
      <c r="R148" s="108">
        <f t="shared" si="29"/>
        <v>1.7</v>
      </c>
      <c r="S148" s="108">
        <f t="shared" si="30"/>
        <v>2.0249999999999999</v>
      </c>
      <c r="T148" s="108">
        <f t="shared" si="31"/>
        <v>2.25</v>
      </c>
      <c r="U148" s="108">
        <f t="shared" si="32"/>
        <v>1.9999999999999998</v>
      </c>
      <c r="V148" s="108">
        <f t="shared" si="33"/>
        <v>1.65</v>
      </c>
      <c r="W148" s="26">
        <f t="shared" si="34"/>
        <v>85.2</v>
      </c>
      <c r="X148" s="175">
        <f t="shared" si="35"/>
        <v>17.040000000000003</v>
      </c>
      <c r="Y148" s="128">
        <v>40</v>
      </c>
      <c r="Z148" s="112">
        <f t="shared" si="36"/>
        <v>32</v>
      </c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3"/>
    </row>
    <row r="149" spans="1:44" s="111" customFormat="1" x14ac:dyDescent="0.3">
      <c r="A149" s="170">
        <v>143</v>
      </c>
      <c r="B149" s="121">
        <v>671343</v>
      </c>
      <c r="C149" s="122" t="s">
        <v>250</v>
      </c>
      <c r="D149" s="116">
        <v>9.5</v>
      </c>
      <c r="E149" s="116">
        <v>10</v>
      </c>
      <c r="F149" s="116">
        <v>12</v>
      </c>
      <c r="G149" s="116">
        <v>11</v>
      </c>
      <c r="H149" s="116">
        <v>15</v>
      </c>
      <c r="I149" s="171">
        <f t="shared" si="25"/>
        <v>57.5</v>
      </c>
      <c r="J149" s="171">
        <f t="shared" si="26"/>
        <v>8.625</v>
      </c>
      <c r="K149" s="174">
        <v>5</v>
      </c>
      <c r="L149" s="174">
        <v>2.5</v>
      </c>
      <c r="M149" s="174">
        <v>3</v>
      </c>
      <c r="N149" s="174">
        <v>2</v>
      </c>
      <c r="O149" s="174">
        <v>2</v>
      </c>
      <c r="P149" s="174">
        <f t="shared" si="27"/>
        <v>23.125</v>
      </c>
      <c r="Q149" s="174">
        <f t="shared" si="28"/>
        <v>1.15625</v>
      </c>
      <c r="R149" s="108">
        <f t="shared" si="29"/>
        <v>1.675</v>
      </c>
      <c r="S149" s="108">
        <f t="shared" si="30"/>
        <v>1.625</v>
      </c>
      <c r="T149" s="108">
        <f t="shared" si="31"/>
        <v>1.9499999999999997</v>
      </c>
      <c r="U149" s="108">
        <f t="shared" si="32"/>
        <v>1.75</v>
      </c>
      <c r="V149" s="108">
        <f t="shared" si="33"/>
        <v>2.35</v>
      </c>
      <c r="W149" s="26">
        <f t="shared" si="34"/>
        <v>80.625</v>
      </c>
      <c r="X149" s="175">
        <f t="shared" si="35"/>
        <v>16.125</v>
      </c>
      <c r="Y149" s="128">
        <v>69</v>
      </c>
      <c r="Z149" s="112">
        <f t="shared" si="36"/>
        <v>55.2</v>
      </c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3"/>
    </row>
    <row r="150" spans="1:44" s="111" customFormat="1" x14ac:dyDescent="0.3">
      <c r="A150" s="170">
        <v>144</v>
      </c>
      <c r="B150" s="121">
        <v>671344</v>
      </c>
      <c r="C150" s="122" t="s">
        <v>251</v>
      </c>
      <c r="D150" s="116">
        <v>10</v>
      </c>
      <c r="E150" s="116">
        <v>9</v>
      </c>
      <c r="F150" s="116">
        <v>9.5</v>
      </c>
      <c r="G150" s="116">
        <v>4.5</v>
      </c>
      <c r="H150" s="116">
        <v>6</v>
      </c>
      <c r="I150" s="171">
        <f t="shared" si="25"/>
        <v>39</v>
      </c>
      <c r="J150" s="171">
        <f t="shared" si="26"/>
        <v>5.85</v>
      </c>
      <c r="K150" s="174">
        <v>2.5</v>
      </c>
      <c r="L150" s="174">
        <v>3</v>
      </c>
      <c r="M150" s="174">
        <v>3</v>
      </c>
      <c r="N150" s="174">
        <v>5</v>
      </c>
      <c r="O150" s="174">
        <v>4</v>
      </c>
      <c r="P150" s="174">
        <f t="shared" si="27"/>
        <v>23.35</v>
      </c>
      <c r="Q150" s="174">
        <f t="shared" si="28"/>
        <v>1.1675000000000002</v>
      </c>
      <c r="R150" s="108">
        <f t="shared" si="29"/>
        <v>1.625</v>
      </c>
      <c r="S150" s="108">
        <f t="shared" si="30"/>
        <v>1.5</v>
      </c>
      <c r="T150" s="108">
        <f t="shared" si="31"/>
        <v>1.5750000000000002</v>
      </c>
      <c r="U150" s="108">
        <f t="shared" si="32"/>
        <v>0.92499999999999993</v>
      </c>
      <c r="V150" s="108">
        <f t="shared" si="33"/>
        <v>1.0999999999999999</v>
      </c>
      <c r="W150" s="26">
        <f t="shared" si="34"/>
        <v>62.35</v>
      </c>
      <c r="X150" s="175">
        <f t="shared" si="35"/>
        <v>12.47</v>
      </c>
      <c r="Y150" s="128">
        <v>23</v>
      </c>
      <c r="Z150" s="112">
        <f t="shared" si="36"/>
        <v>18.400000000000002</v>
      </c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3"/>
    </row>
    <row r="151" spans="1:44" s="111" customFormat="1" x14ac:dyDescent="0.3">
      <c r="A151" s="170">
        <v>145</v>
      </c>
      <c r="B151" s="121">
        <v>671345</v>
      </c>
      <c r="C151" s="122" t="s">
        <v>252</v>
      </c>
      <c r="D151" s="116">
        <v>10</v>
      </c>
      <c r="E151" s="116">
        <v>12</v>
      </c>
      <c r="F151" s="116">
        <v>5.5</v>
      </c>
      <c r="G151" s="116">
        <v>10</v>
      </c>
      <c r="H151" s="116">
        <v>6.5</v>
      </c>
      <c r="I151" s="171">
        <f t="shared" si="25"/>
        <v>44</v>
      </c>
      <c r="J151" s="171">
        <f t="shared" si="26"/>
        <v>6.6</v>
      </c>
      <c r="K151" s="174">
        <v>2.5</v>
      </c>
      <c r="L151" s="174">
        <v>3</v>
      </c>
      <c r="M151" s="174">
        <v>4</v>
      </c>
      <c r="N151" s="174">
        <v>3</v>
      </c>
      <c r="O151" s="174">
        <v>4</v>
      </c>
      <c r="P151" s="174">
        <f t="shared" si="27"/>
        <v>23.1</v>
      </c>
      <c r="Q151" s="174">
        <f t="shared" si="28"/>
        <v>1.155</v>
      </c>
      <c r="R151" s="108">
        <f t="shared" si="29"/>
        <v>1.625</v>
      </c>
      <c r="S151" s="108">
        <f t="shared" si="30"/>
        <v>1.9499999999999997</v>
      </c>
      <c r="T151" s="108">
        <f t="shared" si="31"/>
        <v>1.0249999999999999</v>
      </c>
      <c r="U151" s="108">
        <f t="shared" si="32"/>
        <v>1.65</v>
      </c>
      <c r="V151" s="108">
        <f t="shared" si="33"/>
        <v>1.175</v>
      </c>
      <c r="W151" s="26">
        <f t="shared" si="34"/>
        <v>67.099999999999994</v>
      </c>
      <c r="X151" s="175">
        <f t="shared" si="35"/>
        <v>13.42</v>
      </c>
      <c r="Y151" s="128">
        <v>22</v>
      </c>
      <c r="Z151" s="112">
        <f t="shared" si="36"/>
        <v>17.600000000000001</v>
      </c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3"/>
    </row>
    <row r="152" spans="1:44" s="111" customFormat="1" x14ac:dyDescent="0.3">
      <c r="A152" s="170">
        <v>146</v>
      </c>
      <c r="B152" s="121">
        <v>671346</v>
      </c>
      <c r="C152" s="122" t="s">
        <v>253</v>
      </c>
      <c r="D152" s="116">
        <v>12</v>
      </c>
      <c r="E152" s="116">
        <v>14</v>
      </c>
      <c r="F152" s="116">
        <v>13</v>
      </c>
      <c r="G152" s="116">
        <v>13</v>
      </c>
      <c r="H152" s="116">
        <v>10</v>
      </c>
      <c r="I152" s="171">
        <f t="shared" si="25"/>
        <v>62</v>
      </c>
      <c r="J152" s="171">
        <f t="shared" si="26"/>
        <v>9.2999999999999989</v>
      </c>
      <c r="K152" s="174">
        <v>4</v>
      </c>
      <c r="L152" s="174">
        <v>3</v>
      </c>
      <c r="M152" s="174">
        <v>4</v>
      </c>
      <c r="N152" s="174">
        <v>2</v>
      </c>
      <c r="O152" s="174">
        <v>4</v>
      </c>
      <c r="P152" s="174">
        <f t="shared" si="27"/>
        <v>26.299999999999997</v>
      </c>
      <c r="Q152" s="174">
        <f t="shared" si="28"/>
        <v>1.3149999999999999</v>
      </c>
      <c r="R152" s="108">
        <f t="shared" si="29"/>
        <v>1.9999999999999998</v>
      </c>
      <c r="S152" s="108">
        <f t="shared" si="30"/>
        <v>2.25</v>
      </c>
      <c r="T152" s="108">
        <f t="shared" si="31"/>
        <v>2.15</v>
      </c>
      <c r="U152" s="108">
        <f t="shared" si="32"/>
        <v>2.0499999999999998</v>
      </c>
      <c r="V152" s="108">
        <f t="shared" si="33"/>
        <v>1.7</v>
      </c>
      <c r="W152" s="26">
        <f t="shared" si="34"/>
        <v>88.3</v>
      </c>
      <c r="X152" s="175">
        <f t="shared" si="35"/>
        <v>17.66</v>
      </c>
      <c r="Y152" s="128">
        <v>58</v>
      </c>
      <c r="Z152" s="112">
        <f t="shared" si="36"/>
        <v>46.400000000000006</v>
      </c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3"/>
    </row>
    <row r="153" spans="1:44" s="111" customFormat="1" x14ac:dyDescent="0.3">
      <c r="A153" s="170">
        <v>147</v>
      </c>
      <c r="B153" s="121">
        <v>671347</v>
      </c>
      <c r="C153" s="122" t="s">
        <v>254</v>
      </c>
      <c r="D153" s="116">
        <v>0</v>
      </c>
      <c r="E153" s="116">
        <v>1</v>
      </c>
      <c r="F153" s="116">
        <v>0</v>
      </c>
      <c r="G153" s="116">
        <v>1</v>
      </c>
      <c r="H153" s="116">
        <v>1</v>
      </c>
      <c r="I153" s="171">
        <f t="shared" si="25"/>
        <v>3</v>
      </c>
      <c r="J153" s="171">
        <f t="shared" si="26"/>
        <v>0.44999999999999996</v>
      </c>
      <c r="K153" s="174">
        <v>1</v>
      </c>
      <c r="L153" s="174">
        <v>0</v>
      </c>
      <c r="M153" s="174">
        <v>1</v>
      </c>
      <c r="N153" s="174">
        <v>0</v>
      </c>
      <c r="O153" s="174">
        <v>1</v>
      </c>
      <c r="P153" s="174">
        <f t="shared" si="27"/>
        <v>3.45</v>
      </c>
      <c r="Q153" s="174">
        <f t="shared" si="28"/>
        <v>0.17250000000000001</v>
      </c>
      <c r="R153" s="108">
        <f t="shared" si="29"/>
        <v>0.05</v>
      </c>
      <c r="S153" s="108">
        <f t="shared" si="30"/>
        <v>0.15</v>
      </c>
      <c r="T153" s="108">
        <f t="shared" si="31"/>
        <v>0.05</v>
      </c>
      <c r="U153" s="108">
        <f t="shared" si="32"/>
        <v>0.15</v>
      </c>
      <c r="V153" s="108">
        <f t="shared" si="33"/>
        <v>0.2</v>
      </c>
      <c r="W153" s="26">
        <f t="shared" si="34"/>
        <v>6.45</v>
      </c>
      <c r="X153" s="175">
        <f t="shared" si="35"/>
        <v>1.29</v>
      </c>
      <c r="Y153" s="128">
        <v>1</v>
      </c>
      <c r="Z153" s="112">
        <f t="shared" si="36"/>
        <v>0.8</v>
      </c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3"/>
    </row>
    <row r="154" spans="1:44" s="111" customFormat="1" x14ac:dyDescent="0.3">
      <c r="A154" s="170">
        <v>148</v>
      </c>
      <c r="B154" s="121">
        <v>671348</v>
      </c>
      <c r="C154" s="122" t="s">
        <v>255</v>
      </c>
      <c r="D154" s="116">
        <v>10</v>
      </c>
      <c r="E154" s="116">
        <v>12</v>
      </c>
      <c r="F154" s="116">
        <v>10</v>
      </c>
      <c r="G154" s="116">
        <v>11</v>
      </c>
      <c r="H154" s="116">
        <v>14</v>
      </c>
      <c r="I154" s="171">
        <f t="shared" si="25"/>
        <v>57</v>
      </c>
      <c r="J154" s="171">
        <f t="shared" si="26"/>
        <v>8.5499999999999989</v>
      </c>
      <c r="K154" s="174">
        <v>1.5</v>
      </c>
      <c r="L154" s="174">
        <v>3</v>
      </c>
      <c r="M154" s="174">
        <v>5</v>
      </c>
      <c r="N154" s="174">
        <v>5</v>
      </c>
      <c r="O154" s="174">
        <v>3</v>
      </c>
      <c r="P154" s="174">
        <f t="shared" si="27"/>
        <v>26.049999999999997</v>
      </c>
      <c r="Q154" s="174">
        <f t="shared" si="28"/>
        <v>1.3025</v>
      </c>
      <c r="R154" s="108">
        <f t="shared" si="29"/>
        <v>1.575</v>
      </c>
      <c r="S154" s="108">
        <f t="shared" si="30"/>
        <v>1.9499999999999997</v>
      </c>
      <c r="T154" s="108">
        <f t="shared" si="31"/>
        <v>1.75</v>
      </c>
      <c r="U154" s="108">
        <f t="shared" si="32"/>
        <v>1.9</v>
      </c>
      <c r="V154" s="108">
        <f t="shared" si="33"/>
        <v>2.25</v>
      </c>
      <c r="W154" s="26">
        <f t="shared" si="34"/>
        <v>83.05</v>
      </c>
      <c r="X154" s="175">
        <f t="shared" si="35"/>
        <v>16.61</v>
      </c>
      <c r="Y154" s="128">
        <v>30</v>
      </c>
      <c r="Z154" s="112">
        <f t="shared" si="36"/>
        <v>24</v>
      </c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3"/>
    </row>
    <row r="155" spans="1:44" s="111" customFormat="1" ht="19.899999999999999" customHeight="1" x14ac:dyDescent="0.3">
      <c r="A155" s="170">
        <v>149</v>
      </c>
      <c r="B155" s="121">
        <v>671349</v>
      </c>
      <c r="C155" s="122" t="s">
        <v>256</v>
      </c>
      <c r="D155" s="8">
        <v>0</v>
      </c>
      <c r="E155" s="8">
        <v>2</v>
      </c>
      <c r="F155" s="8">
        <v>4</v>
      </c>
      <c r="G155" s="8">
        <v>3</v>
      </c>
      <c r="H155" s="8">
        <v>4</v>
      </c>
      <c r="I155" s="171">
        <f t="shared" si="25"/>
        <v>13</v>
      </c>
      <c r="J155" s="171">
        <f t="shared" si="26"/>
        <v>1.95</v>
      </c>
      <c r="K155" s="174">
        <v>2</v>
      </c>
      <c r="L155" s="174">
        <v>1</v>
      </c>
      <c r="M155" s="174">
        <v>3</v>
      </c>
      <c r="N155" s="174">
        <v>1</v>
      </c>
      <c r="O155" s="174">
        <v>3</v>
      </c>
      <c r="P155" s="174">
        <f t="shared" si="27"/>
        <v>11.95</v>
      </c>
      <c r="Q155" s="174">
        <f t="shared" si="28"/>
        <v>0.59750000000000003</v>
      </c>
      <c r="R155" s="108">
        <f t="shared" si="29"/>
        <v>0.1</v>
      </c>
      <c r="S155" s="108">
        <f t="shared" si="30"/>
        <v>0.35</v>
      </c>
      <c r="T155" s="108">
        <f t="shared" si="31"/>
        <v>0.75</v>
      </c>
      <c r="U155" s="108">
        <f t="shared" si="32"/>
        <v>0.49999999999999994</v>
      </c>
      <c r="V155" s="108">
        <f t="shared" si="33"/>
        <v>0.75</v>
      </c>
      <c r="W155" s="26">
        <f t="shared" si="34"/>
        <v>24.95</v>
      </c>
      <c r="X155" s="175">
        <f t="shared" si="35"/>
        <v>4.99</v>
      </c>
      <c r="Y155" s="128">
        <v>8</v>
      </c>
      <c r="Z155" s="112">
        <f t="shared" si="36"/>
        <v>6.4</v>
      </c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3"/>
    </row>
    <row r="156" spans="1:44" s="111" customFormat="1" ht="19.899999999999999" customHeight="1" x14ac:dyDescent="0.3">
      <c r="A156" s="170">
        <v>150</v>
      </c>
      <c r="B156" s="121">
        <v>671350</v>
      </c>
      <c r="C156" s="122" t="s">
        <v>257</v>
      </c>
      <c r="D156" s="8">
        <v>10</v>
      </c>
      <c r="E156" s="8">
        <v>12</v>
      </c>
      <c r="F156" s="8">
        <v>14</v>
      </c>
      <c r="G156" s="8">
        <v>13</v>
      </c>
      <c r="H156" s="8">
        <v>12</v>
      </c>
      <c r="I156" s="171">
        <f t="shared" si="25"/>
        <v>61</v>
      </c>
      <c r="J156" s="171">
        <f t="shared" si="26"/>
        <v>9.15</v>
      </c>
      <c r="K156" s="174">
        <v>1</v>
      </c>
      <c r="L156" s="174">
        <v>3</v>
      </c>
      <c r="M156" s="174">
        <v>4</v>
      </c>
      <c r="N156" s="174">
        <v>2</v>
      </c>
      <c r="O156" s="174">
        <v>4</v>
      </c>
      <c r="P156" s="174">
        <f t="shared" si="27"/>
        <v>23.15</v>
      </c>
      <c r="Q156" s="174">
        <f t="shared" si="28"/>
        <v>1.1575</v>
      </c>
      <c r="R156" s="108">
        <f t="shared" si="29"/>
        <v>1.55</v>
      </c>
      <c r="S156" s="108">
        <f t="shared" si="30"/>
        <v>1.9499999999999997</v>
      </c>
      <c r="T156" s="108">
        <f t="shared" si="31"/>
        <v>2.3000000000000003</v>
      </c>
      <c r="U156" s="108">
        <f t="shared" si="32"/>
        <v>2.0499999999999998</v>
      </c>
      <c r="V156" s="108">
        <f t="shared" si="33"/>
        <v>1.9999999999999998</v>
      </c>
      <c r="W156" s="26">
        <f t="shared" si="34"/>
        <v>84.15</v>
      </c>
      <c r="X156" s="175">
        <f t="shared" si="35"/>
        <v>16.830000000000002</v>
      </c>
      <c r="Y156" s="128">
        <v>48</v>
      </c>
      <c r="Z156" s="112">
        <f t="shared" si="36"/>
        <v>38.400000000000006</v>
      </c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3"/>
    </row>
    <row r="157" spans="1:44" s="111" customFormat="1" ht="19.899999999999999" customHeight="1" x14ac:dyDescent="0.3">
      <c r="A157" s="170">
        <v>151</v>
      </c>
      <c r="B157" s="121">
        <v>671351</v>
      </c>
      <c r="C157" s="122" t="s">
        <v>258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171">
        <f t="shared" si="25"/>
        <v>0</v>
      </c>
      <c r="J157" s="171">
        <f t="shared" si="26"/>
        <v>0</v>
      </c>
      <c r="K157" s="174">
        <v>2.5</v>
      </c>
      <c r="L157" s="174">
        <v>3</v>
      </c>
      <c r="M157" s="174">
        <v>4</v>
      </c>
      <c r="N157" s="174">
        <v>3</v>
      </c>
      <c r="O157" s="174">
        <v>2.5</v>
      </c>
      <c r="P157" s="174">
        <f t="shared" si="27"/>
        <v>15</v>
      </c>
      <c r="Q157" s="174">
        <f t="shared" si="28"/>
        <v>0.75</v>
      </c>
      <c r="R157" s="108">
        <f t="shared" si="29"/>
        <v>0.125</v>
      </c>
      <c r="S157" s="108">
        <f t="shared" si="30"/>
        <v>0.15000000000000002</v>
      </c>
      <c r="T157" s="108">
        <f t="shared" si="31"/>
        <v>0.2</v>
      </c>
      <c r="U157" s="108">
        <f t="shared" si="32"/>
        <v>0.15000000000000002</v>
      </c>
      <c r="V157" s="108">
        <f t="shared" si="33"/>
        <v>0.125</v>
      </c>
      <c r="W157" s="26">
        <f t="shared" si="34"/>
        <v>15</v>
      </c>
      <c r="X157" s="175">
        <f t="shared" si="35"/>
        <v>3</v>
      </c>
      <c r="Y157" s="128">
        <v>1</v>
      </c>
      <c r="Z157" s="112">
        <f t="shared" si="36"/>
        <v>0.8</v>
      </c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3"/>
    </row>
    <row r="158" spans="1:44" s="111" customFormat="1" ht="19.899999999999999" customHeight="1" x14ac:dyDescent="0.3">
      <c r="A158" s="170">
        <v>152</v>
      </c>
      <c r="B158" s="121">
        <v>671352</v>
      </c>
      <c r="C158" s="122" t="s">
        <v>259</v>
      </c>
      <c r="D158" s="8">
        <v>8</v>
      </c>
      <c r="E158" s="8">
        <v>7</v>
      </c>
      <c r="F158" s="8">
        <v>6</v>
      </c>
      <c r="G158" s="8">
        <v>4</v>
      </c>
      <c r="H158" s="8">
        <v>5</v>
      </c>
      <c r="I158" s="171">
        <f t="shared" si="25"/>
        <v>30</v>
      </c>
      <c r="J158" s="171">
        <f t="shared" si="26"/>
        <v>4.5</v>
      </c>
      <c r="K158" s="174">
        <v>2.5</v>
      </c>
      <c r="L158" s="174">
        <v>2</v>
      </c>
      <c r="M158" s="174">
        <v>1</v>
      </c>
      <c r="N158" s="174">
        <v>3</v>
      </c>
      <c r="O158" s="174">
        <v>2</v>
      </c>
      <c r="P158" s="174">
        <f t="shared" si="27"/>
        <v>15</v>
      </c>
      <c r="Q158" s="174">
        <f t="shared" si="28"/>
        <v>0.75</v>
      </c>
      <c r="R158" s="108">
        <f t="shared" si="29"/>
        <v>1.325</v>
      </c>
      <c r="S158" s="108">
        <f t="shared" si="30"/>
        <v>1.1500000000000001</v>
      </c>
      <c r="T158" s="108">
        <f t="shared" si="31"/>
        <v>0.95</v>
      </c>
      <c r="U158" s="108">
        <f t="shared" si="32"/>
        <v>0.75</v>
      </c>
      <c r="V158" s="108">
        <f t="shared" si="33"/>
        <v>0.85</v>
      </c>
      <c r="W158" s="26">
        <f t="shared" si="34"/>
        <v>45</v>
      </c>
      <c r="X158" s="175">
        <f t="shared" si="35"/>
        <v>9</v>
      </c>
      <c r="Y158" s="128">
        <v>31</v>
      </c>
      <c r="Z158" s="112">
        <f t="shared" si="36"/>
        <v>24.8</v>
      </c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3"/>
    </row>
    <row r="159" spans="1:44" s="111" customFormat="1" ht="19.899999999999999" customHeight="1" x14ac:dyDescent="0.3">
      <c r="A159" s="170">
        <v>153</v>
      </c>
      <c r="B159" s="121">
        <v>671353</v>
      </c>
      <c r="C159" s="122" t="s">
        <v>260</v>
      </c>
      <c r="D159" s="143">
        <v>10</v>
      </c>
      <c r="E159" s="143">
        <v>12</v>
      </c>
      <c r="F159" s="143">
        <v>14</v>
      </c>
      <c r="G159" s="143">
        <v>15</v>
      </c>
      <c r="H159" s="143">
        <v>13</v>
      </c>
      <c r="I159" s="171">
        <f t="shared" si="25"/>
        <v>64</v>
      </c>
      <c r="J159" s="171">
        <f t="shared" si="26"/>
        <v>9.6</v>
      </c>
      <c r="K159" s="174">
        <v>4</v>
      </c>
      <c r="L159" s="174">
        <v>5</v>
      </c>
      <c r="M159" s="174">
        <v>3</v>
      </c>
      <c r="N159" s="174">
        <v>2</v>
      </c>
      <c r="O159" s="174">
        <v>4</v>
      </c>
      <c r="P159" s="174">
        <f t="shared" si="27"/>
        <v>27.6</v>
      </c>
      <c r="Q159" s="174">
        <f t="shared" si="28"/>
        <v>1.3800000000000001</v>
      </c>
      <c r="R159" s="108">
        <f t="shared" si="29"/>
        <v>1.7</v>
      </c>
      <c r="S159" s="108">
        <f t="shared" si="30"/>
        <v>2.0499999999999998</v>
      </c>
      <c r="T159" s="108">
        <f t="shared" si="31"/>
        <v>2.25</v>
      </c>
      <c r="U159" s="108">
        <f t="shared" si="32"/>
        <v>2.35</v>
      </c>
      <c r="V159" s="108">
        <f t="shared" si="33"/>
        <v>2.15</v>
      </c>
      <c r="W159" s="26">
        <f t="shared" si="34"/>
        <v>91.6</v>
      </c>
      <c r="X159" s="175">
        <f t="shared" si="35"/>
        <v>18.32</v>
      </c>
      <c r="Y159" s="128">
        <v>66</v>
      </c>
      <c r="Z159" s="112">
        <f t="shared" si="36"/>
        <v>52.800000000000004</v>
      </c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3"/>
    </row>
    <row r="160" spans="1:44" s="111" customFormat="1" ht="19.899999999999999" customHeight="1" x14ac:dyDescent="0.3">
      <c r="A160" s="170">
        <v>154</v>
      </c>
      <c r="B160" s="121">
        <v>671354</v>
      </c>
      <c r="C160" s="122" t="s">
        <v>261</v>
      </c>
      <c r="D160" s="143">
        <v>10</v>
      </c>
      <c r="E160" s="143">
        <v>12</v>
      </c>
      <c r="F160" s="143">
        <v>13</v>
      </c>
      <c r="G160" s="143">
        <v>14</v>
      </c>
      <c r="H160" s="143">
        <v>12</v>
      </c>
      <c r="I160" s="171">
        <f t="shared" si="25"/>
        <v>61</v>
      </c>
      <c r="J160" s="171">
        <f t="shared" si="26"/>
        <v>9.15</v>
      </c>
      <c r="K160" s="11">
        <v>3</v>
      </c>
      <c r="L160" s="11">
        <v>2.5</v>
      </c>
      <c r="M160" s="11">
        <v>3</v>
      </c>
      <c r="N160" s="11">
        <v>4</v>
      </c>
      <c r="O160" s="11">
        <v>3</v>
      </c>
      <c r="P160" s="174">
        <f t="shared" si="27"/>
        <v>24.65</v>
      </c>
      <c r="Q160" s="174">
        <f t="shared" si="28"/>
        <v>1.2324999999999999</v>
      </c>
      <c r="R160" s="108">
        <f t="shared" si="29"/>
        <v>1.65</v>
      </c>
      <c r="S160" s="108">
        <f t="shared" si="30"/>
        <v>1.9249999999999998</v>
      </c>
      <c r="T160" s="108">
        <f t="shared" si="31"/>
        <v>2.1</v>
      </c>
      <c r="U160" s="108">
        <f t="shared" si="32"/>
        <v>2.3000000000000003</v>
      </c>
      <c r="V160" s="108">
        <f t="shared" si="33"/>
        <v>1.9499999999999997</v>
      </c>
      <c r="W160" s="26">
        <f t="shared" si="34"/>
        <v>85.65</v>
      </c>
      <c r="X160" s="175">
        <f t="shared" si="35"/>
        <v>17.130000000000003</v>
      </c>
      <c r="Y160" s="128">
        <v>31</v>
      </c>
      <c r="Z160" s="112">
        <f t="shared" si="36"/>
        <v>24.8</v>
      </c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3"/>
    </row>
    <row r="161" spans="1:44" s="111" customFormat="1" ht="19.899999999999999" customHeight="1" x14ac:dyDescent="0.3">
      <c r="A161" s="170">
        <v>155</v>
      </c>
      <c r="B161" s="121">
        <v>671355</v>
      </c>
      <c r="C161" s="122" t="s">
        <v>262</v>
      </c>
      <c r="D161" s="143">
        <v>9</v>
      </c>
      <c r="E161" s="143">
        <v>8</v>
      </c>
      <c r="F161" s="143">
        <v>9</v>
      </c>
      <c r="G161" s="143">
        <v>7</v>
      </c>
      <c r="H161" s="143">
        <v>9</v>
      </c>
      <c r="I161" s="171">
        <f t="shared" si="25"/>
        <v>42</v>
      </c>
      <c r="J161" s="171">
        <f t="shared" si="26"/>
        <v>6.3</v>
      </c>
      <c r="K161" s="11">
        <v>2.5</v>
      </c>
      <c r="L161" s="11">
        <v>3</v>
      </c>
      <c r="M161" s="11">
        <v>4</v>
      </c>
      <c r="N161" s="11">
        <v>5</v>
      </c>
      <c r="O161" s="11">
        <v>3</v>
      </c>
      <c r="P161" s="174">
        <f t="shared" si="27"/>
        <v>23.8</v>
      </c>
      <c r="Q161" s="174">
        <f t="shared" si="28"/>
        <v>1.1900000000000002</v>
      </c>
      <c r="R161" s="108">
        <f t="shared" si="29"/>
        <v>1.4749999999999999</v>
      </c>
      <c r="S161" s="108">
        <f t="shared" si="30"/>
        <v>1.35</v>
      </c>
      <c r="T161" s="108">
        <f t="shared" si="31"/>
        <v>1.5499999999999998</v>
      </c>
      <c r="U161" s="108">
        <f t="shared" si="32"/>
        <v>1.3</v>
      </c>
      <c r="V161" s="108">
        <f t="shared" si="33"/>
        <v>1.5</v>
      </c>
      <c r="W161" s="26">
        <f t="shared" si="34"/>
        <v>65.8</v>
      </c>
      <c r="X161" s="175">
        <f t="shared" si="35"/>
        <v>13.16</v>
      </c>
      <c r="Y161" s="128">
        <v>25</v>
      </c>
      <c r="Z161" s="112">
        <f t="shared" si="36"/>
        <v>20</v>
      </c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3"/>
    </row>
    <row r="162" spans="1:44" s="111" customFormat="1" ht="19.899999999999999" customHeight="1" x14ac:dyDescent="0.3">
      <c r="A162" s="170">
        <v>156</v>
      </c>
      <c r="B162" s="121">
        <v>671356</v>
      </c>
      <c r="C162" s="122" t="s">
        <v>263</v>
      </c>
      <c r="D162" s="143">
        <v>0</v>
      </c>
      <c r="E162" s="143">
        <v>1</v>
      </c>
      <c r="F162" s="143">
        <v>0</v>
      </c>
      <c r="G162" s="143">
        <v>2</v>
      </c>
      <c r="H162" s="143">
        <v>3</v>
      </c>
      <c r="I162" s="171">
        <f t="shared" si="25"/>
        <v>6</v>
      </c>
      <c r="J162" s="171">
        <f t="shared" si="26"/>
        <v>0.89999999999999991</v>
      </c>
      <c r="K162" s="11">
        <v>4</v>
      </c>
      <c r="L162" s="11">
        <v>2</v>
      </c>
      <c r="M162" s="11">
        <v>3</v>
      </c>
      <c r="N162" s="11">
        <v>2</v>
      </c>
      <c r="O162" s="11">
        <v>2</v>
      </c>
      <c r="P162" s="174">
        <f t="shared" si="27"/>
        <v>13.9</v>
      </c>
      <c r="Q162" s="174">
        <f t="shared" si="28"/>
        <v>0.69500000000000006</v>
      </c>
      <c r="R162" s="108">
        <f t="shared" si="29"/>
        <v>0.2</v>
      </c>
      <c r="S162" s="108">
        <f t="shared" si="30"/>
        <v>0.25</v>
      </c>
      <c r="T162" s="108">
        <f t="shared" si="31"/>
        <v>0.15000000000000002</v>
      </c>
      <c r="U162" s="108">
        <f t="shared" si="32"/>
        <v>0.4</v>
      </c>
      <c r="V162" s="108">
        <f t="shared" si="33"/>
        <v>0.54999999999999993</v>
      </c>
      <c r="W162" s="26">
        <f t="shared" si="34"/>
        <v>19.899999999999999</v>
      </c>
      <c r="X162" s="175">
        <f t="shared" si="35"/>
        <v>3.98</v>
      </c>
      <c r="Y162" s="128">
        <v>5</v>
      </c>
      <c r="Z162" s="112">
        <f t="shared" si="36"/>
        <v>4</v>
      </c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3"/>
    </row>
    <row r="163" spans="1:44" s="111" customFormat="1" ht="19.899999999999999" customHeight="1" x14ac:dyDescent="0.3">
      <c r="A163" s="170">
        <v>157</v>
      </c>
      <c r="B163" s="121">
        <v>671357</v>
      </c>
      <c r="C163" s="122" t="s">
        <v>264</v>
      </c>
      <c r="D163" s="143">
        <v>10</v>
      </c>
      <c r="E163" s="143">
        <v>12</v>
      </c>
      <c r="F163" s="143">
        <v>13</v>
      </c>
      <c r="G163" s="143">
        <v>14</v>
      </c>
      <c r="H163" s="143">
        <v>12</v>
      </c>
      <c r="I163" s="171">
        <f t="shared" si="25"/>
        <v>61</v>
      </c>
      <c r="J163" s="171">
        <f t="shared" si="26"/>
        <v>9.15</v>
      </c>
      <c r="K163" s="11">
        <v>3</v>
      </c>
      <c r="L163" s="11">
        <v>3</v>
      </c>
      <c r="M163" s="11">
        <v>4</v>
      </c>
      <c r="N163" s="11">
        <v>3</v>
      </c>
      <c r="O163" s="11">
        <v>4</v>
      </c>
      <c r="P163" s="174">
        <f t="shared" si="27"/>
        <v>26.15</v>
      </c>
      <c r="Q163" s="174">
        <f t="shared" si="28"/>
        <v>1.3075000000000001</v>
      </c>
      <c r="R163" s="108">
        <f t="shared" si="29"/>
        <v>1.65</v>
      </c>
      <c r="S163" s="108">
        <f t="shared" si="30"/>
        <v>1.9499999999999997</v>
      </c>
      <c r="T163" s="108">
        <f t="shared" si="31"/>
        <v>2.15</v>
      </c>
      <c r="U163" s="108">
        <f t="shared" si="32"/>
        <v>2.25</v>
      </c>
      <c r="V163" s="108">
        <f t="shared" si="33"/>
        <v>1.9999999999999998</v>
      </c>
      <c r="W163" s="26">
        <f t="shared" si="34"/>
        <v>87.15</v>
      </c>
      <c r="X163" s="175">
        <f t="shared" si="35"/>
        <v>17.430000000000003</v>
      </c>
      <c r="Y163" s="128">
        <v>40</v>
      </c>
      <c r="Z163" s="112">
        <f t="shared" si="36"/>
        <v>32</v>
      </c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3"/>
    </row>
    <row r="164" spans="1:44" s="111" customFormat="1" ht="19.899999999999999" customHeight="1" x14ac:dyDescent="0.3">
      <c r="A164" s="170">
        <v>158</v>
      </c>
      <c r="B164" s="121">
        <v>671358</v>
      </c>
      <c r="C164" s="122" t="s">
        <v>265</v>
      </c>
      <c r="D164" s="143">
        <v>9</v>
      </c>
      <c r="E164" s="143">
        <v>8</v>
      </c>
      <c r="F164" s="143">
        <v>9</v>
      </c>
      <c r="G164" s="143">
        <v>8</v>
      </c>
      <c r="H164" s="143">
        <v>7</v>
      </c>
      <c r="I164" s="171">
        <f t="shared" si="25"/>
        <v>41</v>
      </c>
      <c r="J164" s="171">
        <f t="shared" si="26"/>
        <v>6.1499999999999995</v>
      </c>
      <c r="K164" s="11">
        <v>1.5</v>
      </c>
      <c r="L164" s="11">
        <v>2</v>
      </c>
      <c r="M164" s="11">
        <v>3</v>
      </c>
      <c r="N164" s="11">
        <v>4</v>
      </c>
      <c r="O164" s="11">
        <v>2</v>
      </c>
      <c r="P164" s="174">
        <f t="shared" si="27"/>
        <v>18.649999999999999</v>
      </c>
      <c r="Q164" s="174">
        <f t="shared" si="28"/>
        <v>0.9325</v>
      </c>
      <c r="R164" s="108">
        <f t="shared" si="29"/>
        <v>1.4249999999999998</v>
      </c>
      <c r="S164" s="108">
        <f t="shared" si="30"/>
        <v>1.3</v>
      </c>
      <c r="T164" s="108">
        <f t="shared" si="31"/>
        <v>1.5</v>
      </c>
      <c r="U164" s="108">
        <f t="shared" si="32"/>
        <v>1.4</v>
      </c>
      <c r="V164" s="108">
        <f t="shared" si="33"/>
        <v>1.1500000000000001</v>
      </c>
      <c r="W164" s="26">
        <f t="shared" si="34"/>
        <v>59.65</v>
      </c>
      <c r="X164" s="175">
        <f t="shared" si="35"/>
        <v>11.93</v>
      </c>
      <c r="Y164" s="128">
        <v>23</v>
      </c>
      <c r="Z164" s="112">
        <f t="shared" si="36"/>
        <v>18.400000000000002</v>
      </c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3"/>
    </row>
    <row r="165" spans="1:44" s="111" customFormat="1" ht="19.899999999999999" customHeight="1" x14ac:dyDescent="0.3">
      <c r="A165" s="170">
        <v>159</v>
      </c>
      <c r="B165" s="121">
        <v>671359</v>
      </c>
      <c r="C165" s="122" t="s">
        <v>266</v>
      </c>
      <c r="D165" s="143">
        <v>2</v>
      </c>
      <c r="E165" s="143">
        <v>4</v>
      </c>
      <c r="F165" s="143">
        <v>2</v>
      </c>
      <c r="G165" s="143">
        <v>3</v>
      </c>
      <c r="H165" s="143">
        <v>1</v>
      </c>
      <c r="I165" s="171">
        <f t="shared" si="25"/>
        <v>12</v>
      </c>
      <c r="J165" s="171">
        <f t="shared" si="26"/>
        <v>1.7999999999999998</v>
      </c>
      <c r="K165" s="11">
        <v>1</v>
      </c>
      <c r="L165" s="11">
        <v>0</v>
      </c>
      <c r="M165" s="11">
        <v>0</v>
      </c>
      <c r="N165" s="11">
        <v>0</v>
      </c>
      <c r="O165" s="11">
        <v>2</v>
      </c>
      <c r="P165" s="174">
        <f t="shared" si="27"/>
        <v>4.8</v>
      </c>
      <c r="Q165" s="174">
        <f t="shared" si="28"/>
        <v>0.24</v>
      </c>
      <c r="R165" s="108">
        <f t="shared" si="29"/>
        <v>0.35</v>
      </c>
      <c r="S165" s="108">
        <f t="shared" si="30"/>
        <v>0.6</v>
      </c>
      <c r="T165" s="108">
        <f t="shared" si="31"/>
        <v>0.3</v>
      </c>
      <c r="U165" s="108">
        <f t="shared" si="32"/>
        <v>0.44999999999999996</v>
      </c>
      <c r="V165" s="108">
        <f t="shared" si="33"/>
        <v>0.25</v>
      </c>
      <c r="W165" s="26">
        <f t="shared" si="34"/>
        <v>16.8</v>
      </c>
      <c r="X165" s="175">
        <f t="shared" si="35"/>
        <v>3.3600000000000003</v>
      </c>
      <c r="Y165" s="128">
        <v>4</v>
      </c>
      <c r="Z165" s="112">
        <f t="shared" si="36"/>
        <v>3.2</v>
      </c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3"/>
    </row>
    <row r="166" spans="1:44" s="111" customFormat="1" ht="19.899999999999999" customHeight="1" x14ac:dyDescent="0.3">
      <c r="A166" s="170">
        <v>160</v>
      </c>
      <c r="B166" s="121">
        <v>671360</v>
      </c>
      <c r="C166" s="122" t="s">
        <v>267</v>
      </c>
      <c r="D166" s="143">
        <v>10</v>
      </c>
      <c r="E166" s="143">
        <v>12</v>
      </c>
      <c r="F166" s="143">
        <v>14</v>
      </c>
      <c r="G166" s="143">
        <v>12</v>
      </c>
      <c r="H166" s="143">
        <v>10</v>
      </c>
      <c r="I166" s="171">
        <f t="shared" si="25"/>
        <v>58</v>
      </c>
      <c r="J166" s="171">
        <f t="shared" si="26"/>
        <v>8.6999999999999993</v>
      </c>
      <c r="K166" s="11">
        <v>3.5</v>
      </c>
      <c r="L166" s="11">
        <v>3</v>
      </c>
      <c r="M166" s="11">
        <v>4</v>
      </c>
      <c r="N166" s="11">
        <v>5</v>
      </c>
      <c r="O166" s="11">
        <v>4</v>
      </c>
      <c r="P166" s="174">
        <f t="shared" si="27"/>
        <v>28.2</v>
      </c>
      <c r="Q166" s="174">
        <f t="shared" si="28"/>
        <v>1.4100000000000001</v>
      </c>
      <c r="R166" s="108">
        <f t="shared" si="29"/>
        <v>1.675</v>
      </c>
      <c r="S166" s="108">
        <f t="shared" si="30"/>
        <v>1.9499999999999997</v>
      </c>
      <c r="T166" s="108">
        <f t="shared" si="31"/>
        <v>2.3000000000000003</v>
      </c>
      <c r="U166" s="108">
        <f t="shared" si="32"/>
        <v>2.0499999999999998</v>
      </c>
      <c r="V166" s="108">
        <f t="shared" si="33"/>
        <v>1.7</v>
      </c>
      <c r="W166" s="26">
        <f t="shared" si="34"/>
        <v>86.2</v>
      </c>
      <c r="X166" s="175">
        <f t="shared" si="35"/>
        <v>17.240000000000002</v>
      </c>
      <c r="Y166" s="128">
        <v>65</v>
      </c>
      <c r="Z166" s="112">
        <f t="shared" si="36"/>
        <v>52</v>
      </c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3"/>
    </row>
    <row r="167" spans="1:44" x14ac:dyDescent="0.3">
      <c r="A167" s="170">
        <v>161</v>
      </c>
      <c r="B167" s="121">
        <v>671361</v>
      </c>
      <c r="C167" s="122" t="s">
        <v>268</v>
      </c>
      <c r="D167" s="111">
        <v>3</v>
      </c>
      <c r="E167" s="111">
        <v>4</v>
      </c>
      <c r="F167" s="111">
        <v>5</v>
      </c>
      <c r="G167" s="111">
        <v>6</v>
      </c>
      <c r="H167" s="111">
        <v>4</v>
      </c>
      <c r="I167" s="173">
        <f t="shared" si="25"/>
        <v>22</v>
      </c>
      <c r="J167" s="173">
        <f t="shared" si="26"/>
        <v>3.3</v>
      </c>
      <c r="K167" s="11">
        <v>3</v>
      </c>
      <c r="L167" s="11">
        <v>4</v>
      </c>
      <c r="M167" s="11">
        <v>2</v>
      </c>
      <c r="N167" s="11">
        <v>4</v>
      </c>
      <c r="O167" s="11">
        <v>3</v>
      </c>
      <c r="P167" s="174">
        <f t="shared" si="27"/>
        <v>19.3</v>
      </c>
      <c r="Q167" s="174">
        <f t="shared" si="28"/>
        <v>0.96500000000000008</v>
      </c>
      <c r="R167" s="108">
        <f t="shared" si="29"/>
        <v>0.6</v>
      </c>
      <c r="S167" s="108">
        <f t="shared" si="30"/>
        <v>0.8</v>
      </c>
      <c r="T167" s="108">
        <f t="shared" si="31"/>
        <v>0.85</v>
      </c>
      <c r="U167" s="108">
        <f t="shared" si="32"/>
        <v>1.0999999999999999</v>
      </c>
      <c r="V167" s="108">
        <f t="shared" si="33"/>
        <v>0.75</v>
      </c>
      <c r="W167" s="26">
        <f t="shared" si="34"/>
        <v>41.3</v>
      </c>
      <c r="X167" s="175">
        <f t="shared" si="35"/>
        <v>8.26</v>
      </c>
      <c r="Y167" s="128">
        <v>17</v>
      </c>
      <c r="Z167" s="112">
        <f t="shared" si="36"/>
        <v>13.600000000000001</v>
      </c>
    </row>
    <row r="168" spans="1:44" ht="20.25" customHeight="1" x14ac:dyDescent="0.3">
      <c r="A168" s="170">
        <v>162</v>
      </c>
      <c r="B168" s="121">
        <v>671362</v>
      </c>
      <c r="C168" s="122" t="s">
        <v>269</v>
      </c>
      <c r="D168" s="111">
        <v>6</v>
      </c>
      <c r="E168" s="111">
        <v>5</v>
      </c>
      <c r="F168" s="111">
        <v>4</v>
      </c>
      <c r="G168" s="111">
        <v>4</v>
      </c>
      <c r="H168" s="111">
        <v>3</v>
      </c>
      <c r="I168" s="173">
        <f t="shared" si="25"/>
        <v>22</v>
      </c>
      <c r="J168" s="173">
        <f t="shared" si="26"/>
        <v>3.3</v>
      </c>
      <c r="K168" s="11">
        <v>1</v>
      </c>
      <c r="L168" s="11">
        <v>2</v>
      </c>
      <c r="M168" s="11">
        <v>3</v>
      </c>
      <c r="N168" s="11">
        <v>2</v>
      </c>
      <c r="O168" s="11">
        <v>2.5</v>
      </c>
      <c r="P168" s="174">
        <f t="shared" si="27"/>
        <v>13.8</v>
      </c>
      <c r="Q168" s="174">
        <f t="shared" si="28"/>
        <v>0.69000000000000006</v>
      </c>
      <c r="R168" s="108">
        <f t="shared" si="29"/>
        <v>0.95</v>
      </c>
      <c r="S168" s="108">
        <f t="shared" si="30"/>
        <v>0.85</v>
      </c>
      <c r="T168" s="108">
        <f t="shared" si="31"/>
        <v>0.75</v>
      </c>
      <c r="U168" s="108">
        <f t="shared" si="32"/>
        <v>0.7</v>
      </c>
      <c r="V168" s="108">
        <f t="shared" si="33"/>
        <v>0.57499999999999996</v>
      </c>
      <c r="W168" s="26">
        <f t="shared" si="34"/>
        <v>35.799999999999997</v>
      </c>
      <c r="X168" s="175">
        <f t="shared" si="35"/>
        <v>7.16</v>
      </c>
      <c r="Y168" s="128">
        <v>21</v>
      </c>
      <c r="Z168" s="112">
        <f t="shared" si="36"/>
        <v>16.8</v>
      </c>
    </row>
    <row r="169" spans="1:44" ht="21" customHeight="1" x14ac:dyDescent="0.3">
      <c r="A169" s="170">
        <v>163</v>
      </c>
      <c r="B169" s="121">
        <v>671363</v>
      </c>
      <c r="C169" s="122" t="s">
        <v>270</v>
      </c>
      <c r="D169" s="111">
        <v>5</v>
      </c>
      <c r="E169" s="111">
        <v>4</v>
      </c>
      <c r="F169" s="111">
        <v>3</v>
      </c>
      <c r="G169" s="111">
        <v>3</v>
      </c>
      <c r="H169" s="111">
        <v>3.5</v>
      </c>
      <c r="I169" s="173">
        <f t="shared" si="25"/>
        <v>18.5</v>
      </c>
      <c r="J169" s="173">
        <f t="shared" si="26"/>
        <v>2.7749999999999999</v>
      </c>
      <c r="K169" s="11">
        <v>1</v>
      </c>
      <c r="L169" s="11">
        <v>0.5</v>
      </c>
      <c r="M169" s="11">
        <v>2</v>
      </c>
      <c r="N169" s="11">
        <v>3</v>
      </c>
      <c r="O169" s="11">
        <v>2</v>
      </c>
      <c r="P169" s="174">
        <f t="shared" si="27"/>
        <v>11.275</v>
      </c>
      <c r="Q169" s="174">
        <f t="shared" si="28"/>
        <v>0.56375000000000008</v>
      </c>
      <c r="R169" s="108">
        <f t="shared" si="29"/>
        <v>0.8</v>
      </c>
      <c r="S169" s="108">
        <f t="shared" si="30"/>
        <v>0.625</v>
      </c>
      <c r="T169" s="108">
        <f t="shared" si="31"/>
        <v>0.54999999999999993</v>
      </c>
      <c r="U169" s="108">
        <f t="shared" si="32"/>
        <v>0.6</v>
      </c>
      <c r="V169" s="108">
        <f t="shared" si="33"/>
        <v>0.625</v>
      </c>
      <c r="W169" s="26">
        <f t="shared" si="34"/>
        <v>29.774999999999999</v>
      </c>
      <c r="X169" s="175">
        <f t="shared" si="35"/>
        <v>5.9550000000000001</v>
      </c>
      <c r="Y169" s="128">
        <v>12</v>
      </c>
      <c r="Z169" s="112">
        <f t="shared" si="36"/>
        <v>9.6000000000000014</v>
      </c>
    </row>
    <row r="170" spans="1:44" ht="20.25" customHeight="1" x14ac:dyDescent="0.3">
      <c r="A170" s="170">
        <v>164</v>
      </c>
      <c r="B170" s="121">
        <v>671364</v>
      </c>
      <c r="C170" s="122" t="s">
        <v>271</v>
      </c>
      <c r="D170" s="111">
        <v>10</v>
      </c>
      <c r="E170" s="111">
        <v>11</v>
      </c>
      <c r="F170" s="111">
        <v>6.5</v>
      </c>
      <c r="G170" s="111">
        <v>8</v>
      </c>
      <c r="H170" s="111">
        <v>9</v>
      </c>
      <c r="I170" s="173">
        <f t="shared" si="25"/>
        <v>44.5</v>
      </c>
      <c r="J170" s="173">
        <f t="shared" si="26"/>
        <v>6.6749999999999998</v>
      </c>
      <c r="K170" s="11">
        <v>3</v>
      </c>
      <c r="L170" s="11">
        <v>4</v>
      </c>
      <c r="M170" s="11">
        <v>3</v>
      </c>
      <c r="N170" s="11">
        <v>3.5</v>
      </c>
      <c r="O170" s="11">
        <v>5</v>
      </c>
      <c r="P170" s="174">
        <f t="shared" si="27"/>
        <v>25.175000000000001</v>
      </c>
      <c r="Q170" s="174">
        <f t="shared" si="28"/>
        <v>1.25875</v>
      </c>
      <c r="R170" s="108">
        <f t="shared" si="29"/>
        <v>1.65</v>
      </c>
      <c r="S170" s="108">
        <f t="shared" si="30"/>
        <v>1.8499999999999999</v>
      </c>
      <c r="T170" s="108">
        <f t="shared" si="31"/>
        <v>1.125</v>
      </c>
      <c r="U170" s="108">
        <f t="shared" si="32"/>
        <v>1.375</v>
      </c>
      <c r="V170" s="108">
        <f t="shared" si="33"/>
        <v>1.5999999999999999</v>
      </c>
      <c r="W170" s="26">
        <f t="shared" si="34"/>
        <v>69.674999999999997</v>
      </c>
      <c r="X170" s="175">
        <f t="shared" si="35"/>
        <v>13.935</v>
      </c>
      <c r="Y170" s="128">
        <v>29</v>
      </c>
      <c r="Z170" s="112">
        <f t="shared" si="36"/>
        <v>23.200000000000003</v>
      </c>
    </row>
    <row r="171" spans="1:44" ht="21" customHeight="1" x14ac:dyDescent="0.3">
      <c r="A171" s="170">
        <v>165</v>
      </c>
      <c r="B171" s="121">
        <v>671365</v>
      </c>
      <c r="C171" s="122" t="s">
        <v>272</v>
      </c>
      <c r="D171" s="111">
        <v>6.5</v>
      </c>
      <c r="E171" s="111">
        <v>10</v>
      </c>
      <c r="F171" s="111">
        <v>9.5</v>
      </c>
      <c r="G171" s="111">
        <v>10</v>
      </c>
      <c r="H171" s="111">
        <v>9</v>
      </c>
      <c r="I171" s="173">
        <f t="shared" si="25"/>
        <v>45</v>
      </c>
      <c r="J171" s="173">
        <f t="shared" si="26"/>
        <v>6.75</v>
      </c>
      <c r="K171" s="11">
        <v>2</v>
      </c>
      <c r="L171" s="11">
        <v>3</v>
      </c>
      <c r="M171" s="11">
        <v>4</v>
      </c>
      <c r="N171" s="11">
        <v>3</v>
      </c>
      <c r="O171" s="11">
        <v>4</v>
      </c>
      <c r="P171" s="174">
        <f t="shared" si="27"/>
        <v>22.75</v>
      </c>
      <c r="Q171" s="174">
        <f t="shared" si="28"/>
        <v>1.1375</v>
      </c>
      <c r="R171" s="108">
        <f t="shared" si="29"/>
        <v>1.075</v>
      </c>
      <c r="S171" s="108">
        <f t="shared" si="30"/>
        <v>1.65</v>
      </c>
      <c r="T171" s="108">
        <f t="shared" si="31"/>
        <v>1.625</v>
      </c>
      <c r="U171" s="108">
        <f t="shared" si="32"/>
        <v>1.65</v>
      </c>
      <c r="V171" s="108">
        <f t="shared" si="33"/>
        <v>1.5499999999999998</v>
      </c>
      <c r="W171" s="26">
        <f t="shared" si="34"/>
        <v>67.75</v>
      </c>
      <c r="X171" s="175">
        <f t="shared" si="35"/>
        <v>13.55</v>
      </c>
      <c r="Y171" s="128">
        <v>34</v>
      </c>
      <c r="Z171" s="112">
        <f t="shared" si="36"/>
        <v>27.200000000000003</v>
      </c>
    </row>
    <row r="172" spans="1:44" x14ac:dyDescent="0.3">
      <c r="A172" s="170">
        <v>166</v>
      </c>
      <c r="B172" s="121">
        <v>671366</v>
      </c>
      <c r="C172" s="122" t="s">
        <v>273</v>
      </c>
      <c r="D172" s="111">
        <v>5</v>
      </c>
      <c r="E172" s="111">
        <v>4</v>
      </c>
      <c r="F172" s="111">
        <v>5.5</v>
      </c>
      <c r="G172" s="111">
        <v>4.5</v>
      </c>
      <c r="H172" s="111">
        <v>4</v>
      </c>
      <c r="I172" s="173">
        <f t="shared" si="25"/>
        <v>23</v>
      </c>
      <c r="J172" s="173">
        <f t="shared" si="26"/>
        <v>3.4499999999999997</v>
      </c>
      <c r="K172" s="11">
        <v>1</v>
      </c>
      <c r="L172" s="11">
        <v>0</v>
      </c>
      <c r="M172" s="11">
        <v>2</v>
      </c>
      <c r="N172" s="11">
        <v>1</v>
      </c>
      <c r="O172" s="11">
        <v>1</v>
      </c>
      <c r="P172" s="174">
        <f t="shared" si="27"/>
        <v>8.4499999999999993</v>
      </c>
      <c r="Q172" s="174">
        <f t="shared" si="28"/>
        <v>0.42249999999999999</v>
      </c>
      <c r="R172" s="108">
        <f t="shared" si="29"/>
        <v>0.8</v>
      </c>
      <c r="S172" s="108">
        <f t="shared" si="30"/>
        <v>0.6</v>
      </c>
      <c r="T172" s="108">
        <f t="shared" si="31"/>
        <v>0.92499999999999993</v>
      </c>
      <c r="U172" s="108">
        <f t="shared" si="32"/>
        <v>0.72499999999999998</v>
      </c>
      <c r="V172" s="108">
        <f t="shared" si="33"/>
        <v>0.65</v>
      </c>
      <c r="W172" s="26">
        <f t="shared" si="34"/>
        <v>31.45</v>
      </c>
      <c r="X172" s="175">
        <f t="shared" si="35"/>
        <v>6.29</v>
      </c>
      <c r="Y172" s="128">
        <v>10</v>
      </c>
      <c r="Z172" s="112">
        <f t="shared" si="36"/>
        <v>8</v>
      </c>
    </row>
    <row r="173" spans="1:44" ht="21" customHeight="1" x14ac:dyDescent="0.3">
      <c r="A173" s="170">
        <v>167</v>
      </c>
      <c r="B173" s="121">
        <v>671367</v>
      </c>
      <c r="C173" s="122" t="s">
        <v>274</v>
      </c>
      <c r="D173" s="111">
        <v>3</v>
      </c>
      <c r="E173" s="111">
        <v>2.5</v>
      </c>
      <c r="F173" s="111">
        <v>2</v>
      </c>
      <c r="G173" s="111">
        <v>4</v>
      </c>
      <c r="H173" s="111">
        <v>3</v>
      </c>
      <c r="I173" s="173">
        <f t="shared" si="25"/>
        <v>14.5</v>
      </c>
      <c r="J173" s="173">
        <f t="shared" si="26"/>
        <v>2.1749999999999998</v>
      </c>
      <c r="K173" s="11">
        <v>1</v>
      </c>
      <c r="L173" s="11">
        <v>1</v>
      </c>
      <c r="M173" s="11">
        <v>2</v>
      </c>
      <c r="N173" s="11">
        <v>2</v>
      </c>
      <c r="O173" s="11">
        <v>0</v>
      </c>
      <c r="P173" s="174">
        <f t="shared" si="27"/>
        <v>8.1750000000000007</v>
      </c>
      <c r="Q173" s="174">
        <f t="shared" si="28"/>
        <v>0.40875000000000006</v>
      </c>
      <c r="R173" s="108">
        <f t="shared" si="29"/>
        <v>0.49999999999999994</v>
      </c>
      <c r="S173" s="108">
        <f t="shared" si="30"/>
        <v>0.42499999999999999</v>
      </c>
      <c r="T173" s="108">
        <f t="shared" si="31"/>
        <v>0.4</v>
      </c>
      <c r="U173" s="108">
        <f t="shared" si="32"/>
        <v>0.7</v>
      </c>
      <c r="V173" s="108">
        <f t="shared" si="33"/>
        <v>0.44999999999999996</v>
      </c>
      <c r="W173" s="26">
        <f t="shared" si="34"/>
        <v>22.675000000000001</v>
      </c>
      <c r="X173" s="175">
        <f t="shared" si="35"/>
        <v>4.5350000000000001</v>
      </c>
      <c r="Y173" s="128">
        <v>10</v>
      </c>
      <c r="Z173" s="112">
        <f t="shared" si="36"/>
        <v>8</v>
      </c>
    </row>
    <row r="174" spans="1:44" x14ac:dyDescent="0.3">
      <c r="A174" s="170">
        <v>168</v>
      </c>
      <c r="B174" s="121">
        <v>671368</v>
      </c>
      <c r="C174" s="122" t="s">
        <v>275</v>
      </c>
      <c r="D174" s="111">
        <v>3.5</v>
      </c>
      <c r="E174" s="111">
        <v>4</v>
      </c>
      <c r="F174" s="111">
        <v>3.2</v>
      </c>
      <c r="G174" s="111">
        <v>5</v>
      </c>
      <c r="H174" s="111">
        <v>2</v>
      </c>
      <c r="I174" s="173">
        <f t="shared" si="25"/>
        <v>17.7</v>
      </c>
      <c r="J174" s="173">
        <f t="shared" si="26"/>
        <v>2.6549999999999998</v>
      </c>
      <c r="K174" s="11">
        <v>3</v>
      </c>
      <c r="L174" s="11">
        <v>3</v>
      </c>
      <c r="M174" s="11">
        <v>4</v>
      </c>
      <c r="N174" s="11">
        <v>5</v>
      </c>
      <c r="O174" s="11">
        <v>3</v>
      </c>
      <c r="P174" s="174">
        <f t="shared" si="27"/>
        <v>20.655000000000001</v>
      </c>
      <c r="Q174" s="174">
        <f t="shared" si="28"/>
        <v>1.0327500000000001</v>
      </c>
      <c r="R174" s="108">
        <f t="shared" si="29"/>
        <v>0.67500000000000004</v>
      </c>
      <c r="S174" s="108">
        <f t="shared" si="30"/>
        <v>0.75</v>
      </c>
      <c r="T174" s="108">
        <f t="shared" si="31"/>
        <v>0.67999999999999994</v>
      </c>
      <c r="U174" s="108">
        <f t="shared" si="32"/>
        <v>1</v>
      </c>
      <c r="V174" s="108">
        <f t="shared" si="33"/>
        <v>0.45</v>
      </c>
      <c r="W174" s="26">
        <f t="shared" si="34"/>
        <v>38.355000000000004</v>
      </c>
      <c r="X174" s="175">
        <f t="shared" si="35"/>
        <v>7.6710000000000012</v>
      </c>
      <c r="Y174" s="128">
        <v>13</v>
      </c>
      <c r="Z174" s="112">
        <f t="shared" si="36"/>
        <v>10.4</v>
      </c>
    </row>
    <row r="175" spans="1:44" x14ac:dyDescent="0.3">
      <c r="A175" s="170">
        <v>169</v>
      </c>
      <c r="B175" s="137">
        <v>671369</v>
      </c>
      <c r="C175" s="138" t="s">
        <v>276</v>
      </c>
      <c r="D175" s="111">
        <v>10</v>
      </c>
      <c r="E175" s="111">
        <v>13</v>
      </c>
      <c r="F175" s="111">
        <v>12</v>
      </c>
      <c r="G175" s="111">
        <v>14</v>
      </c>
      <c r="H175" s="111">
        <v>10</v>
      </c>
      <c r="I175" s="173">
        <f t="shared" si="25"/>
        <v>59</v>
      </c>
      <c r="J175" s="173">
        <f t="shared" si="26"/>
        <v>8.85</v>
      </c>
      <c r="K175" s="11">
        <v>5</v>
      </c>
      <c r="L175" s="11">
        <v>3</v>
      </c>
      <c r="M175" s="11">
        <v>4</v>
      </c>
      <c r="N175" s="11">
        <v>5</v>
      </c>
      <c r="O175" s="11">
        <v>4</v>
      </c>
      <c r="P175" s="174">
        <f t="shared" si="27"/>
        <v>29.85</v>
      </c>
      <c r="Q175" s="174">
        <f t="shared" si="28"/>
        <v>1.4925000000000002</v>
      </c>
      <c r="R175" s="108">
        <f t="shared" si="29"/>
        <v>1.75</v>
      </c>
      <c r="S175" s="108">
        <f t="shared" si="30"/>
        <v>2.1</v>
      </c>
      <c r="T175" s="108">
        <f t="shared" si="31"/>
        <v>1.9999999999999998</v>
      </c>
      <c r="U175" s="108">
        <f t="shared" si="32"/>
        <v>2.35</v>
      </c>
      <c r="V175" s="108">
        <f t="shared" si="33"/>
        <v>1.7</v>
      </c>
      <c r="W175" s="26">
        <f t="shared" si="34"/>
        <v>88.85</v>
      </c>
      <c r="X175" s="175">
        <f t="shared" si="35"/>
        <v>17.77</v>
      </c>
      <c r="Y175" s="139">
        <v>77</v>
      </c>
      <c r="Z175" s="112">
        <f t="shared" si="36"/>
        <v>61.6</v>
      </c>
    </row>
    <row r="176" spans="1:44" x14ac:dyDescent="0.3">
      <c r="A176" s="170">
        <v>170</v>
      </c>
      <c r="B176" s="140">
        <v>671370</v>
      </c>
      <c r="C176" s="141" t="s">
        <v>277</v>
      </c>
      <c r="D176" s="111">
        <v>12</v>
      </c>
      <c r="E176" s="111">
        <v>11</v>
      </c>
      <c r="F176" s="111">
        <v>13</v>
      </c>
      <c r="G176" s="111">
        <v>12</v>
      </c>
      <c r="H176" s="111">
        <v>9.5</v>
      </c>
      <c r="I176" s="173">
        <f t="shared" si="25"/>
        <v>57.5</v>
      </c>
      <c r="J176" s="173">
        <f t="shared" si="26"/>
        <v>8.625</v>
      </c>
      <c r="K176" s="11">
        <v>3</v>
      </c>
      <c r="L176" s="11">
        <v>4.5</v>
      </c>
      <c r="M176" s="11">
        <v>3</v>
      </c>
      <c r="N176" s="11">
        <v>3.5</v>
      </c>
      <c r="O176" s="11">
        <v>2</v>
      </c>
      <c r="P176" s="174">
        <f t="shared" si="27"/>
        <v>24.625</v>
      </c>
      <c r="Q176" s="174">
        <f t="shared" si="28"/>
        <v>1.2312500000000002</v>
      </c>
      <c r="R176" s="108">
        <f t="shared" si="29"/>
        <v>1.9499999999999997</v>
      </c>
      <c r="S176" s="108">
        <f t="shared" si="30"/>
        <v>1.875</v>
      </c>
      <c r="T176" s="108">
        <f t="shared" si="31"/>
        <v>2.1</v>
      </c>
      <c r="U176" s="108">
        <f t="shared" si="32"/>
        <v>1.9749999999999999</v>
      </c>
      <c r="V176" s="108">
        <f t="shared" si="33"/>
        <v>1.5250000000000001</v>
      </c>
      <c r="W176" s="26">
        <f t="shared" si="34"/>
        <v>82.125</v>
      </c>
      <c r="X176" s="175">
        <f t="shared" si="35"/>
        <v>16.425000000000001</v>
      </c>
      <c r="Y176" s="142">
        <v>51</v>
      </c>
      <c r="Z176" s="112">
        <f t="shared" si="36"/>
        <v>40.800000000000004</v>
      </c>
    </row>
    <row r="177" spans="1:26" x14ac:dyDescent="0.3">
      <c r="A177" s="170">
        <v>171</v>
      </c>
      <c r="B177" s="140">
        <v>671371</v>
      </c>
      <c r="C177" s="141" t="s">
        <v>278</v>
      </c>
      <c r="D177" s="111">
        <v>0</v>
      </c>
      <c r="E177" s="111">
        <v>1</v>
      </c>
      <c r="F177" s="111">
        <v>0</v>
      </c>
      <c r="G177" s="111">
        <v>2</v>
      </c>
      <c r="H177" s="111">
        <v>3</v>
      </c>
      <c r="I177" s="173">
        <f t="shared" si="25"/>
        <v>6</v>
      </c>
      <c r="J177" s="173">
        <f t="shared" si="26"/>
        <v>0.89999999999999991</v>
      </c>
      <c r="K177" s="11">
        <v>1</v>
      </c>
      <c r="L177" s="11">
        <v>0</v>
      </c>
      <c r="M177" s="11">
        <v>0</v>
      </c>
      <c r="N177" s="11">
        <v>0</v>
      </c>
      <c r="O177" s="11">
        <v>0</v>
      </c>
      <c r="P177" s="174">
        <f t="shared" si="27"/>
        <v>1.9</v>
      </c>
      <c r="Q177" s="174">
        <f t="shared" si="28"/>
        <v>9.5000000000000001E-2</v>
      </c>
      <c r="R177" s="108">
        <f t="shared" si="29"/>
        <v>0.05</v>
      </c>
      <c r="S177" s="108">
        <f t="shared" si="30"/>
        <v>0.15</v>
      </c>
      <c r="T177" s="108">
        <f t="shared" si="31"/>
        <v>0</v>
      </c>
      <c r="U177" s="108">
        <f t="shared" si="32"/>
        <v>0.3</v>
      </c>
      <c r="V177" s="108">
        <f t="shared" si="33"/>
        <v>0.44999999999999996</v>
      </c>
      <c r="W177" s="26">
        <f t="shared" si="34"/>
        <v>7.9</v>
      </c>
      <c r="X177" s="175">
        <f t="shared" si="35"/>
        <v>1.58</v>
      </c>
      <c r="Y177" s="142">
        <v>1</v>
      </c>
      <c r="Z177" s="112">
        <f t="shared" si="36"/>
        <v>0.8</v>
      </c>
    </row>
    <row r="178" spans="1:26" x14ac:dyDescent="0.3">
      <c r="A178" s="170">
        <v>172</v>
      </c>
      <c r="B178" s="140">
        <v>671372</v>
      </c>
      <c r="C178" s="141" t="s">
        <v>279</v>
      </c>
      <c r="D178" s="111">
        <v>2</v>
      </c>
      <c r="E178" s="111">
        <v>1</v>
      </c>
      <c r="F178" s="111">
        <v>0</v>
      </c>
      <c r="G178" s="111">
        <v>1</v>
      </c>
      <c r="H178" s="111">
        <v>0</v>
      </c>
      <c r="I178" s="173">
        <f t="shared" si="25"/>
        <v>4</v>
      </c>
      <c r="J178" s="173">
        <f t="shared" si="26"/>
        <v>0.6</v>
      </c>
      <c r="K178" s="11">
        <v>1</v>
      </c>
      <c r="L178" s="11">
        <v>3</v>
      </c>
      <c r="M178" s="11">
        <v>0</v>
      </c>
      <c r="N178" s="11">
        <v>3</v>
      </c>
      <c r="O178" s="11">
        <v>2</v>
      </c>
      <c r="P178" s="174">
        <f t="shared" si="27"/>
        <v>9.6</v>
      </c>
      <c r="Q178" s="174">
        <f t="shared" si="28"/>
        <v>0.48</v>
      </c>
      <c r="R178" s="108">
        <f t="shared" si="29"/>
        <v>0.35</v>
      </c>
      <c r="S178" s="108">
        <f t="shared" si="30"/>
        <v>0.30000000000000004</v>
      </c>
      <c r="T178" s="108">
        <f t="shared" si="31"/>
        <v>0</v>
      </c>
      <c r="U178" s="108">
        <f t="shared" si="32"/>
        <v>0.30000000000000004</v>
      </c>
      <c r="V178" s="108">
        <f t="shared" si="33"/>
        <v>0.1</v>
      </c>
      <c r="W178" s="26">
        <f t="shared" si="34"/>
        <v>13.6</v>
      </c>
      <c r="X178" s="175">
        <f t="shared" si="35"/>
        <v>2.72</v>
      </c>
      <c r="Y178" s="142">
        <v>6</v>
      </c>
      <c r="Z178" s="112">
        <f t="shared" si="36"/>
        <v>4.8000000000000007</v>
      </c>
    </row>
    <row r="179" spans="1:26" x14ac:dyDescent="0.3">
      <c r="A179" s="170">
        <v>173</v>
      </c>
      <c r="B179" s="140">
        <v>671373</v>
      </c>
      <c r="C179" s="141" t="s">
        <v>280</v>
      </c>
      <c r="D179" s="111">
        <v>10</v>
      </c>
      <c r="E179" s="111">
        <v>12</v>
      </c>
      <c r="F179" s="111">
        <v>10</v>
      </c>
      <c r="G179" s="111">
        <v>13</v>
      </c>
      <c r="H179" s="111">
        <v>14</v>
      </c>
      <c r="I179" s="173">
        <f t="shared" si="25"/>
        <v>59</v>
      </c>
      <c r="J179" s="173">
        <f t="shared" si="26"/>
        <v>8.85</v>
      </c>
      <c r="K179" s="11">
        <v>2</v>
      </c>
      <c r="L179" s="11">
        <v>2.5</v>
      </c>
      <c r="M179" s="11">
        <v>3</v>
      </c>
      <c r="N179" s="11">
        <v>2</v>
      </c>
      <c r="O179" s="11">
        <v>4</v>
      </c>
      <c r="P179" s="174">
        <f t="shared" si="27"/>
        <v>22.35</v>
      </c>
      <c r="Q179" s="174">
        <f t="shared" si="28"/>
        <v>1.1175000000000002</v>
      </c>
      <c r="R179" s="108">
        <f t="shared" si="29"/>
        <v>1.6</v>
      </c>
      <c r="S179" s="108">
        <f t="shared" si="30"/>
        <v>1.9249999999999998</v>
      </c>
      <c r="T179" s="108">
        <f t="shared" si="31"/>
        <v>1.65</v>
      </c>
      <c r="U179" s="108">
        <f t="shared" si="32"/>
        <v>2.0499999999999998</v>
      </c>
      <c r="V179" s="108">
        <f t="shared" si="33"/>
        <v>2.3000000000000003</v>
      </c>
      <c r="W179" s="26">
        <f t="shared" si="34"/>
        <v>81.349999999999994</v>
      </c>
      <c r="X179" s="175">
        <f t="shared" si="35"/>
        <v>16.27</v>
      </c>
      <c r="Y179" s="142">
        <v>41</v>
      </c>
      <c r="Z179" s="112">
        <f t="shared" si="36"/>
        <v>32.800000000000004</v>
      </c>
    </row>
    <row r="180" spans="1:26" x14ac:dyDescent="0.3">
      <c r="A180" s="170">
        <v>174</v>
      </c>
      <c r="B180" s="140">
        <v>671374</v>
      </c>
      <c r="C180" s="141" t="s">
        <v>281</v>
      </c>
      <c r="D180" s="111">
        <v>2</v>
      </c>
      <c r="E180" s="111">
        <v>3</v>
      </c>
      <c r="F180" s="111">
        <v>2.5</v>
      </c>
      <c r="G180" s="111">
        <v>3</v>
      </c>
      <c r="H180" s="111">
        <v>2</v>
      </c>
      <c r="I180" s="173">
        <f t="shared" si="25"/>
        <v>12.5</v>
      </c>
      <c r="J180" s="173">
        <f t="shared" si="26"/>
        <v>1.875</v>
      </c>
      <c r="K180" s="11">
        <v>1</v>
      </c>
      <c r="L180" s="11">
        <v>1.5</v>
      </c>
      <c r="M180" s="11">
        <v>3</v>
      </c>
      <c r="N180" s="11">
        <v>2</v>
      </c>
      <c r="O180" s="11">
        <v>4</v>
      </c>
      <c r="P180" s="174">
        <f t="shared" si="27"/>
        <v>13.375</v>
      </c>
      <c r="Q180" s="174">
        <f t="shared" si="28"/>
        <v>0.66875000000000007</v>
      </c>
      <c r="R180" s="108">
        <f t="shared" si="29"/>
        <v>0.35</v>
      </c>
      <c r="S180" s="108">
        <f t="shared" si="30"/>
        <v>0.52499999999999991</v>
      </c>
      <c r="T180" s="108">
        <f t="shared" si="31"/>
        <v>0.52500000000000002</v>
      </c>
      <c r="U180" s="108">
        <f t="shared" si="32"/>
        <v>0.54999999999999993</v>
      </c>
      <c r="V180" s="108">
        <f t="shared" si="33"/>
        <v>0.5</v>
      </c>
      <c r="W180" s="26">
        <f t="shared" si="34"/>
        <v>25.875</v>
      </c>
      <c r="X180" s="175">
        <f t="shared" si="35"/>
        <v>5.1750000000000007</v>
      </c>
      <c r="Y180" s="142">
        <v>8</v>
      </c>
      <c r="Z180" s="112">
        <f t="shared" si="36"/>
        <v>6.4</v>
      </c>
    </row>
    <row r="181" spans="1:26" x14ac:dyDescent="0.3">
      <c r="A181" s="170">
        <v>175</v>
      </c>
      <c r="B181" s="140">
        <v>671375</v>
      </c>
      <c r="C181" s="141" t="s">
        <v>282</v>
      </c>
      <c r="D181" s="111">
        <v>2</v>
      </c>
      <c r="E181" s="111">
        <v>3</v>
      </c>
      <c r="F181" s="111">
        <v>2</v>
      </c>
      <c r="G181" s="111">
        <v>1.5</v>
      </c>
      <c r="H181" s="111">
        <v>2</v>
      </c>
      <c r="I181" s="173">
        <f t="shared" si="25"/>
        <v>10.5</v>
      </c>
      <c r="J181" s="173">
        <f t="shared" si="26"/>
        <v>1.575</v>
      </c>
      <c r="K181" s="11">
        <v>2.5</v>
      </c>
      <c r="L181" s="11">
        <v>2</v>
      </c>
      <c r="M181" s="11">
        <v>2.5</v>
      </c>
      <c r="N181" s="11">
        <v>1.5</v>
      </c>
      <c r="O181" s="11">
        <v>2.5</v>
      </c>
      <c r="P181" s="174">
        <f t="shared" si="27"/>
        <v>12.574999999999999</v>
      </c>
      <c r="Q181" s="174">
        <f t="shared" si="28"/>
        <v>0.62875000000000003</v>
      </c>
      <c r="R181" s="108">
        <f t="shared" si="29"/>
        <v>0.42499999999999999</v>
      </c>
      <c r="S181" s="108">
        <f t="shared" si="30"/>
        <v>0.54999999999999993</v>
      </c>
      <c r="T181" s="108">
        <f t="shared" si="31"/>
        <v>0.42499999999999999</v>
      </c>
      <c r="U181" s="108">
        <f t="shared" si="32"/>
        <v>0.3</v>
      </c>
      <c r="V181" s="108">
        <f t="shared" si="33"/>
        <v>0.42499999999999999</v>
      </c>
      <c r="W181" s="26">
        <f t="shared" si="34"/>
        <v>23.074999999999999</v>
      </c>
      <c r="X181" s="175">
        <f t="shared" si="35"/>
        <v>4.6150000000000002</v>
      </c>
      <c r="Y181" s="142">
        <v>10</v>
      </c>
      <c r="Z181" s="112">
        <f t="shared" si="36"/>
        <v>8</v>
      </c>
    </row>
    <row r="182" spans="1:26" x14ac:dyDescent="0.3">
      <c r="A182" s="170">
        <v>176</v>
      </c>
      <c r="B182" s="140">
        <v>671376</v>
      </c>
      <c r="C182" s="141" t="s">
        <v>283</v>
      </c>
      <c r="D182" s="111">
        <v>10</v>
      </c>
      <c r="E182" s="111">
        <v>12</v>
      </c>
      <c r="F182" s="111">
        <v>13</v>
      </c>
      <c r="G182" s="111">
        <v>14</v>
      </c>
      <c r="H182" s="111">
        <v>10</v>
      </c>
      <c r="I182" s="173">
        <f t="shared" si="25"/>
        <v>59</v>
      </c>
      <c r="J182" s="173">
        <f t="shared" si="26"/>
        <v>8.85</v>
      </c>
      <c r="K182" s="11">
        <v>3</v>
      </c>
      <c r="L182" s="11">
        <v>3.5</v>
      </c>
      <c r="M182" s="11">
        <v>3</v>
      </c>
      <c r="N182" s="11">
        <v>4</v>
      </c>
      <c r="O182" s="11">
        <v>3</v>
      </c>
      <c r="P182" s="174">
        <f t="shared" si="27"/>
        <v>25.35</v>
      </c>
      <c r="Q182" s="174">
        <f t="shared" si="28"/>
        <v>1.2675000000000001</v>
      </c>
      <c r="R182" s="108">
        <f t="shared" si="29"/>
        <v>1.65</v>
      </c>
      <c r="S182" s="108">
        <f t="shared" si="30"/>
        <v>1.9749999999999999</v>
      </c>
      <c r="T182" s="108">
        <f t="shared" si="31"/>
        <v>2.1</v>
      </c>
      <c r="U182" s="108">
        <f t="shared" si="32"/>
        <v>2.3000000000000003</v>
      </c>
      <c r="V182" s="108">
        <f t="shared" si="33"/>
        <v>1.65</v>
      </c>
      <c r="W182" s="26">
        <f t="shared" si="34"/>
        <v>84.35</v>
      </c>
      <c r="X182" s="175">
        <f t="shared" si="35"/>
        <v>16.87</v>
      </c>
      <c r="Y182" s="142">
        <v>62</v>
      </c>
      <c r="Z182" s="112">
        <f t="shared" si="36"/>
        <v>49.6</v>
      </c>
    </row>
    <row r="183" spans="1:26" x14ac:dyDescent="0.3">
      <c r="A183" s="170">
        <v>177</v>
      </c>
      <c r="B183" s="140">
        <v>671377</v>
      </c>
      <c r="C183" s="141" t="s">
        <v>284</v>
      </c>
      <c r="D183" s="111">
        <v>11</v>
      </c>
      <c r="E183" s="111">
        <v>12</v>
      </c>
      <c r="F183" s="111">
        <v>10</v>
      </c>
      <c r="G183" s="111">
        <v>14</v>
      </c>
      <c r="H183" s="111">
        <v>13</v>
      </c>
      <c r="I183" s="173">
        <f t="shared" si="25"/>
        <v>60</v>
      </c>
      <c r="J183" s="173">
        <f t="shared" si="26"/>
        <v>9</v>
      </c>
      <c r="K183" s="11">
        <v>2</v>
      </c>
      <c r="L183" s="11">
        <v>3</v>
      </c>
      <c r="M183" s="11">
        <v>2</v>
      </c>
      <c r="N183" s="11">
        <v>4</v>
      </c>
      <c r="O183" s="11">
        <v>3</v>
      </c>
      <c r="P183" s="174">
        <f t="shared" si="27"/>
        <v>23</v>
      </c>
      <c r="Q183" s="174">
        <f t="shared" si="28"/>
        <v>1.1500000000000001</v>
      </c>
      <c r="R183" s="108">
        <f t="shared" si="29"/>
        <v>1.75</v>
      </c>
      <c r="S183" s="108">
        <f t="shared" si="30"/>
        <v>1.9499999999999997</v>
      </c>
      <c r="T183" s="108">
        <f t="shared" si="31"/>
        <v>1.6</v>
      </c>
      <c r="U183" s="108">
        <f t="shared" si="32"/>
        <v>2.3000000000000003</v>
      </c>
      <c r="V183" s="108">
        <f t="shared" si="33"/>
        <v>2.1</v>
      </c>
      <c r="W183" s="26">
        <f t="shared" si="34"/>
        <v>83</v>
      </c>
      <c r="X183" s="175">
        <f t="shared" si="35"/>
        <v>16.600000000000001</v>
      </c>
      <c r="Y183" s="142">
        <v>61</v>
      </c>
      <c r="Z183" s="112">
        <f t="shared" si="36"/>
        <v>48.800000000000004</v>
      </c>
    </row>
    <row r="184" spans="1:26" x14ac:dyDescent="0.3">
      <c r="A184" s="170">
        <v>178</v>
      </c>
      <c r="B184" s="140">
        <v>671378</v>
      </c>
      <c r="C184" s="141" t="s">
        <v>285</v>
      </c>
      <c r="D184" s="111"/>
      <c r="E184" s="111"/>
      <c r="F184" s="111"/>
      <c r="G184" s="111"/>
      <c r="H184" s="111"/>
      <c r="I184" s="173">
        <f t="shared" si="25"/>
        <v>0</v>
      </c>
      <c r="J184" s="173">
        <f t="shared" si="26"/>
        <v>0</v>
      </c>
      <c r="K184" s="11"/>
      <c r="L184" s="11"/>
      <c r="M184" s="11"/>
      <c r="N184" s="11"/>
      <c r="O184" s="11"/>
      <c r="P184" s="174">
        <f t="shared" si="27"/>
        <v>0</v>
      </c>
      <c r="Q184" s="174">
        <f t="shared" si="28"/>
        <v>0</v>
      </c>
      <c r="R184" s="108">
        <f t="shared" si="29"/>
        <v>0</v>
      </c>
      <c r="S184" s="108">
        <f t="shared" si="30"/>
        <v>0</v>
      </c>
      <c r="T184" s="108">
        <f t="shared" si="31"/>
        <v>0</v>
      </c>
      <c r="U184" s="108">
        <f t="shared" si="32"/>
        <v>0</v>
      </c>
      <c r="V184" s="108">
        <f t="shared" si="33"/>
        <v>0</v>
      </c>
      <c r="W184" s="26">
        <f t="shared" si="34"/>
        <v>0</v>
      </c>
      <c r="X184" s="175">
        <f t="shared" si="35"/>
        <v>0</v>
      </c>
      <c r="Y184" s="142" t="s">
        <v>105</v>
      </c>
      <c r="Z184" s="112" t="e">
        <f t="shared" si="36"/>
        <v>#VALUE!</v>
      </c>
    </row>
    <row r="185" spans="1:26" x14ac:dyDescent="0.3">
      <c r="A185" s="170">
        <v>179</v>
      </c>
      <c r="B185" s="140">
        <v>671379</v>
      </c>
      <c r="C185" s="141" t="s">
        <v>286</v>
      </c>
      <c r="D185" s="111">
        <v>10</v>
      </c>
      <c r="E185" s="111">
        <v>12</v>
      </c>
      <c r="F185" s="111">
        <v>14</v>
      </c>
      <c r="G185" s="111">
        <v>13</v>
      </c>
      <c r="H185" s="111">
        <v>10</v>
      </c>
      <c r="I185" s="173">
        <f t="shared" si="25"/>
        <v>59</v>
      </c>
      <c r="J185" s="173">
        <f t="shared" si="26"/>
        <v>8.85</v>
      </c>
      <c r="K185" s="11">
        <v>4</v>
      </c>
      <c r="L185" s="11">
        <v>3</v>
      </c>
      <c r="M185" s="11">
        <v>2</v>
      </c>
      <c r="N185" s="11">
        <v>3</v>
      </c>
      <c r="O185" s="11">
        <v>3</v>
      </c>
      <c r="P185" s="174">
        <f t="shared" si="27"/>
        <v>23.85</v>
      </c>
      <c r="Q185" s="174">
        <f t="shared" si="28"/>
        <v>1.1925000000000001</v>
      </c>
      <c r="R185" s="108">
        <f t="shared" si="29"/>
        <v>1.7</v>
      </c>
      <c r="S185" s="108">
        <f t="shared" si="30"/>
        <v>1.9499999999999997</v>
      </c>
      <c r="T185" s="108">
        <f t="shared" si="31"/>
        <v>2.2000000000000002</v>
      </c>
      <c r="U185" s="108">
        <f t="shared" si="32"/>
        <v>2.1</v>
      </c>
      <c r="V185" s="108">
        <f t="shared" si="33"/>
        <v>1.65</v>
      </c>
      <c r="W185" s="26">
        <f t="shared" si="34"/>
        <v>82.85</v>
      </c>
      <c r="X185" s="175">
        <f t="shared" si="35"/>
        <v>16.57</v>
      </c>
      <c r="Y185" s="142">
        <v>45</v>
      </c>
      <c r="Z185" s="112">
        <f t="shared" si="36"/>
        <v>36</v>
      </c>
    </row>
    <row r="186" spans="1:26" x14ac:dyDescent="0.3">
      <c r="A186" s="170">
        <v>180</v>
      </c>
      <c r="B186" s="140">
        <v>671380</v>
      </c>
      <c r="C186" s="141" t="s">
        <v>287</v>
      </c>
      <c r="D186" s="111">
        <v>6</v>
      </c>
      <c r="E186" s="111">
        <v>5.5</v>
      </c>
      <c r="F186" s="111">
        <v>5</v>
      </c>
      <c r="G186" s="111">
        <v>4.2</v>
      </c>
      <c r="H186" s="111">
        <v>6</v>
      </c>
      <c r="I186" s="173">
        <f t="shared" si="25"/>
        <v>26.7</v>
      </c>
      <c r="J186" s="173">
        <f t="shared" si="26"/>
        <v>4.0049999999999999</v>
      </c>
      <c r="K186" s="11">
        <v>1</v>
      </c>
      <c r="L186" s="11">
        <v>2.5</v>
      </c>
      <c r="M186" s="11">
        <v>3</v>
      </c>
      <c r="N186" s="11">
        <v>2</v>
      </c>
      <c r="O186" s="11">
        <v>2</v>
      </c>
      <c r="P186" s="174">
        <f t="shared" si="27"/>
        <v>14.504999999999999</v>
      </c>
      <c r="Q186" s="174">
        <f t="shared" si="28"/>
        <v>0.72524999999999995</v>
      </c>
      <c r="R186" s="108">
        <f t="shared" si="29"/>
        <v>0.95</v>
      </c>
      <c r="S186" s="108">
        <f t="shared" si="30"/>
        <v>0.95</v>
      </c>
      <c r="T186" s="108">
        <f t="shared" si="31"/>
        <v>0.9</v>
      </c>
      <c r="U186" s="108">
        <f t="shared" si="32"/>
        <v>0.73</v>
      </c>
      <c r="V186" s="108">
        <f t="shared" si="33"/>
        <v>0.99999999999999989</v>
      </c>
      <c r="W186" s="26">
        <f t="shared" si="34"/>
        <v>41.204999999999998</v>
      </c>
      <c r="X186" s="175">
        <f t="shared" si="35"/>
        <v>8.2409999999999997</v>
      </c>
      <c r="Y186" s="142">
        <v>28</v>
      </c>
      <c r="Z186" s="112">
        <f t="shared" si="36"/>
        <v>22.400000000000002</v>
      </c>
    </row>
    <row r="187" spans="1:26" x14ac:dyDescent="0.3">
      <c r="A187" s="170">
        <v>181</v>
      </c>
      <c r="B187" s="140">
        <v>671381</v>
      </c>
      <c r="C187" s="141" t="s">
        <v>288</v>
      </c>
      <c r="D187" s="111">
        <v>10</v>
      </c>
      <c r="E187" s="111">
        <v>10.5</v>
      </c>
      <c r="F187" s="111">
        <v>4</v>
      </c>
      <c r="G187" s="111">
        <v>6</v>
      </c>
      <c r="H187" s="111">
        <v>4</v>
      </c>
      <c r="I187" s="173">
        <f t="shared" si="25"/>
        <v>34.5</v>
      </c>
      <c r="J187" s="173">
        <f t="shared" si="26"/>
        <v>5.1749999999999998</v>
      </c>
      <c r="K187" s="11">
        <v>2.5</v>
      </c>
      <c r="L187" s="11">
        <v>3</v>
      </c>
      <c r="M187" s="11">
        <v>3.5</v>
      </c>
      <c r="N187" s="11">
        <v>2</v>
      </c>
      <c r="O187" s="11">
        <v>2.5</v>
      </c>
      <c r="P187" s="174">
        <f t="shared" si="27"/>
        <v>18.675000000000001</v>
      </c>
      <c r="Q187" s="174">
        <f t="shared" si="28"/>
        <v>0.93375000000000008</v>
      </c>
      <c r="R187" s="108">
        <f t="shared" si="29"/>
        <v>1.625</v>
      </c>
      <c r="S187" s="108">
        <f t="shared" si="30"/>
        <v>1.7250000000000001</v>
      </c>
      <c r="T187" s="108">
        <f t="shared" si="31"/>
        <v>0.77500000000000002</v>
      </c>
      <c r="U187" s="108">
        <f t="shared" si="32"/>
        <v>0.99999999999999989</v>
      </c>
      <c r="V187" s="108">
        <f t="shared" si="33"/>
        <v>0.72499999999999998</v>
      </c>
      <c r="W187" s="26">
        <f t="shared" si="34"/>
        <v>53.174999999999997</v>
      </c>
      <c r="X187" s="175">
        <f t="shared" si="35"/>
        <v>10.635</v>
      </c>
      <c r="Y187" s="142">
        <v>44</v>
      </c>
      <c r="Z187" s="112">
        <f t="shared" si="36"/>
        <v>35.200000000000003</v>
      </c>
    </row>
    <row r="188" spans="1:26" x14ac:dyDescent="0.3">
      <c r="A188" s="170">
        <v>182</v>
      </c>
      <c r="B188" s="140">
        <v>671382</v>
      </c>
      <c r="C188" s="141" t="s">
        <v>289</v>
      </c>
      <c r="D188" s="111">
        <v>3</v>
      </c>
      <c r="E188" s="111">
        <v>6</v>
      </c>
      <c r="F188" s="111">
        <v>8</v>
      </c>
      <c r="G188" s="111">
        <v>7</v>
      </c>
      <c r="H188" s="111">
        <v>5.5</v>
      </c>
      <c r="I188" s="173">
        <f t="shared" si="25"/>
        <v>29.5</v>
      </c>
      <c r="J188" s="173">
        <f t="shared" si="26"/>
        <v>4.4249999999999998</v>
      </c>
      <c r="K188" s="11">
        <v>1</v>
      </c>
      <c r="L188" s="11">
        <v>1.5</v>
      </c>
      <c r="M188" s="11">
        <v>2</v>
      </c>
      <c r="N188" s="11">
        <v>3</v>
      </c>
      <c r="O188" s="11">
        <v>2</v>
      </c>
      <c r="P188" s="174">
        <f t="shared" si="27"/>
        <v>13.925000000000001</v>
      </c>
      <c r="Q188" s="174">
        <f t="shared" si="28"/>
        <v>0.69625000000000004</v>
      </c>
      <c r="R188" s="108">
        <f t="shared" si="29"/>
        <v>0.49999999999999994</v>
      </c>
      <c r="S188" s="108">
        <f t="shared" si="30"/>
        <v>0.97499999999999987</v>
      </c>
      <c r="T188" s="108">
        <f t="shared" si="31"/>
        <v>1.3</v>
      </c>
      <c r="U188" s="108">
        <f t="shared" si="32"/>
        <v>1.2000000000000002</v>
      </c>
      <c r="V188" s="108">
        <f t="shared" si="33"/>
        <v>0.92499999999999993</v>
      </c>
      <c r="W188" s="26">
        <f t="shared" si="34"/>
        <v>43.424999999999997</v>
      </c>
      <c r="X188" s="175">
        <f t="shared" si="35"/>
        <v>8.6850000000000005</v>
      </c>
      <c r="Y188" s="142">
        <v>12</v>
      </c>
      <c r="Z188" s="112">
        <f t="shared" si="36"/>
        <v>9.6000000000000014</v>
      </c>
    </row>
    <row r="189" spans="1:26" x14ac:dyDescent="0.3">
      <c r="A189" s="170">
        <v>183</v>
      </c>
      <c r="B189" s="140">
        <v>671383</v>
      </c>
      <c r="C189" s="141" t="s">
        <v>290</v>
      </c>
      <c r="D189" s="111"/>
      <c r="E189" s="111"/>
      <c r="F189" s="111"/>
      <c r="G189" s="111"/>
      <c r="H189" s="111"/>
      <c r="I189" s="173">
        <f t="shared" si="25"/>
        <v>0</v>
      </c>
      <c r="J189" s="173">
        <f t="shared" si="26"/>
        <v>0</v>
      </c>
      <c r="K189" s="11"/>
      <c r="L189" s="11"/>
      <c r="M189" s="11"/>
      <c r="N189" s="11"/>
      <c r="O189" s="11"/>
      <c r="P189" s="174">
        <f t="shared" si="27"/>
        <v>0</v>
      </c>
      <c r="Q189" s="174">
        <f t="shared" si="28"/>
        <v>0</v>
      </c>
      <c r="R189" s="108">
        <f t="shared" si="29"/>
        <v>0</v>
      </c>
      <c r="S189" s="108">
        <f t="shared" si="30"/>
        <v>0</v>
      </c>
      <c r="T189" s="108">
        <f t="shared" si="31"/>
        <v>0</v>
      </c>
      <c r="U189" s="108">
        <f t="shared" si="32"/>
        <v>0</v>
      </c>
      <c r="V189" s="108">
        <f t="shared" si="33"/>
        <v>0</v>
      </c>
      <c r="W189" s="26">
        <f t="shared" si="34"/>
        <v>0</v>
      </c>
      <c r="X189" s="175">
        <f t="shared" si="35"/>
        <v>0</v>
      </c>
      <c r="Y189" s="142" t="s">
        <v>105</v>
      </c>
      <c r="Z189" s="112" t="e">
        <f t="shared" si="36"/>
        <v>#VALUE!</v>
      </c>
    </row>
    <row r="190" spans="1:26" x14ac:dyDescent="0.3">
      <c r="A190" s="170">
        <v>184</v>
      </c>
      <c r="B190" s="140">
        <v>671384</v>
      </c>
      <c r="C190" s="141" t="s">
        <v>291</v>
      </c>
      <c r="D190" s="111">
        <v>10</v>
      </c>
      <c r="E190" s="111">
        <v>12</v>
      </c>
      <c r="F190" s="111">
        <v>14</v>
      </c>
      <c r="G190" s="111">
        <v>10.5</v>
      </c>
      <c r="H190" s="111">
        <v>10</v>
      </c>
      <c r="I190" s="173">
        <f t="shared" si="25"/>
        <v>56.5</v>
      </c>
      <c r="J190" s="173">
        <f t="shared" si="26"/>
        <v>8.4749999999999996</v>
      </c>
      <c r="K190" s="11">
        <v>4</v>
      </c>
      <c r="L190" s="11">
        <v>3</v>
      </c>
      <c r="M190" s="11">
        <v>2</v>
      </c>
      <c r="N190" s="11">
        <v>4</v>
      </c>
      <c r="O190" s="11">
        <v>3</v>
      </c>
      <c r="P190" s="174">
        <f t="shared" si="27"/>
        <v>24.475000000000001</v>
      </c>
      <c r="Q190" s="174">
        <f t="shared" si="28"/>
        <v>1.2237500000000001</v>
      </c>
      <c r="R190" s="108">
        <f t="shared" si="29"/>
        <v>1.7</v>
      </c>
      <c r="S190" s="108">
        <f t="shared" si="30"/>
        <v>1.9499999999999997</v>
      </c>
      <c r="T190" s="108">
        <f t="shared" si="31"/>
        <v>2.2000000000000002</v>
      </c>
      <c r="U190" s="108">
        <f t="shared" si="32"/>
        <v>1.7749999999999999</v>
      </c>
      <c r="V190" s="108">
        <f t="shared" si="33"/>
        <v>1.65</v>
      </c>
      <c r="W190" s="26">
        <f t="shared" si="34"/>
        <v>80.974999999999994</v>
      </c>
      <c r="X190" s="175">
        <f t="shared" si="35"/>
        <v>16.195</v>
      </c>
      <c r="Y190" s="142">
        <v>48</v>
      </c>
      <c r="Z190" s="112">
        <f t="shared" si="36"/>
        <v>38.400000000000006</v>
      </c>
    </row>
    <row r="191" spans="1:26" x14ac:dyDescent="0.3">
      <c r="A191" s="170">
        <v>185</v>
      </c>
      <c r="B191" s="140">
        <v>671385</v>
      </c>
      <c r="C191" s="141" t="s">
        <v>292</v>
      </c>
      <c r="D191" s="111">
        <v>3</v>
      </c>
      <c r="E191" s="111">
        <v>4</v>
      </c>
      <c r="F191" s="111">
        <v>2</v>
      </c>
      <c r="G191" s="111">
        <v>1</v>
      </c>
      <c r="H191" s="111">
        <v>2</v>
      </c>
      <c r="I191" s="173">
        <f t="shared" si="25"/>
        <v>12</v>
      </c>
      <c r="J191" s="173">
        <f t="shared" si="26"/>
        <v>1.7999999999999998</v>
      </c>
      <c r="K191" s="11">
        <v>2.5</v>
      </c>
      <c r="L191" s="11">
        <v>2</v>
      </c>
      <c r="M191" s="11">
        <v>3</v>
      </c>
      <c r="N191" s="11">
        <v>2.5</v>
      </c>
      <c r="O191" s="11">
        <v>2.5</v>
      </c>
      <c r="P191" s="174">
        <f t="shared" si="27"/>
        <v>14.3</v>
      </c>
      <c r="Q191" s="174">
        <f t="shared" si="28"/>
        <v>0.71500000000000008</v>
      </c>
      <c r="R191" s="108">
        <f t="shared" si="29"/>
        <v>0.57499999999999996</v>
      </c>
      <c r="S191" s="108">
        <f t="shared" si="30"/>
        <v>0.7</v>
      </c>
      <c r="T191" s="108">
        <f t="shared" si="31"/>
        <v>0.45</v>
      </c>
      <c r="U191" s="108">
        <f t="shared" si="32"/>
        <v>0.27500000000000002</v>
      </c>
      <c r="V191" s="108">
        <f t="shared" si="33"/>
        <v>0.42499999999999999</v>
      </c>
      <c r="W191" s="26">
        <f t="shared" si="34"/>
        <v>26.3</v>
      </c>
      <c r="X191" s="175">
        <f t="shared" si="35"/>
        <v>5.2600000000000007</v>
      </c>
      <c r="Y191" s="142">
        <v>10</v>
      </c>
      <c r="Z191" s="112">
        <f t="shared" si="36"/>
        <v>8</v>
      </c>
    </row>
    <row r="192" spans="1:26" x14ac:dyDescent="0.3">
      <c r="A192" s="170">
        <v>186</v>
      </c>
      <c r="B192" s="140">
        <v>671386</v>
      </c>
      <c r="C192" s="141" t="s">
        <v>293</v>
      </c>
      <c r="D192" s="111">
        <v>3</v>
      </c>
      <c r="E192" s="111">
        <v>4</v>
      </c>
      <c r="F192" s="111">
        <v>2</v>
      </c>
      <c r="G192" s="111">
        <v>3</v>
      </c>
      <c r="H192" s="111">
        <v>4</v>
      </c>
      <c r="I192" s="173">
        <f t="shared" si="25"/>
        <v>16</v>
      </c>
      <c r="J192" s="173">
        <f t="shared" si="26"/>
        <v>2.4</v>
      </c>
      <c r="K192" s="11">
        <v>2</v>
      </c>
      <c r="L192" s="11">
        <v>1.5</v>
      </c>
      <c r="M192" s="11">
        <v>3</v>
      </c>
      <c r="N192" s="11">
        <v>2</v>
      </c>
      <c r="O192" s="11">
        <v>4</v>
      </c>
      <c r="P192" s="174">
        <f t="shared" si="27"/>
        <v>14.9</v>
      </c>
      <c r="Q192" s="174">
        <f t="shared" si="28"/>
        <v>0.74500000000000011</v>
      </c>
      <c r="R192" s="108">
        <f t="shared" si="29"/>
        <v>0.54999999999999993</v>
      </c>
      <c r="S192" s="108">
        <f t="shared" si="30"/>
        <v>0.67500000000000004</v>
      </c>
      <c r="T192" s="108">
        <f t="shared" si="31"/>
        <v>0.45</v>
      </c>
      <c r="U192" s="108">
        <f t="shared" si="32"/>
        <v>0.54999999999999993</v>
      </c>
      <c r="V192" s="108">
        <f t="shared" si="33"/>
        <v>0.8</v>
      </c>
      <c r="W192" s="26">
        <f t="shared" si="34"/>
        <v>30.9</v>
      </c>
      <c r="X192" s="175">
        <f t="shared" si="35"/>
        <v>6.18</v>
      </c>
      <c r="Y192" s="142">
        <v>24</v>
      </c>
      <c r="Z192" s="112">
        <f t="shared" si="36"/>
        <v>19.200000000000003</v>
      </c>
    </row>
    <row r="193" spans="1:26" x14ac:dyDescent="0.3">
      <c r="A193" s="170">
        <v>187</v>
      </c>
      <c r="B193" s="140">
        <v>671387</v>
      </c>
      <c r="C193" s="141" t="s">
        <v>294</v>
      </c>
      <c r="D193" s="111">
        <v>10</v>
      </c>
      <c r="E193" s="111">
        <v>14</v>
      </c>
      <c r="F193" s="111">
        <v>15</v>
      </c>
      <c r="G193" s="111">
        <v>12</v>
      </c>
      <c r="H193" s="111">
        <v>14</v>
      </c>
      <c r="I193" s="173">
        <f t="shared" si="25"/>
        <v>65</v>
      </c>
      <c r="J193" s="173">
        <f t="shared" si="26"/>
        <v>9.75</v>
      </c>
      <c r="K193" s="11">
        <v>5</v>
      </c>
      <c r="L193" s="11">
        <v>5</v>
      </c>
      <c r="M193" s="11">
        <v>4</v>
      </c>
      <c r="N193" s="11">
        <v>2</v>
      </c>
      <c r="O193" s="11">
        <v>5</v>
      </c>
      <c r="P193" s="174">
        <f t="shared" si="27"/>
        <v>30.75</v>
      </c>
      <c r="Q193" s="174">
        <f t="shared" si="28"/>
        <v>1.5375000000000001</v>
      </c>
      <c r="R193" s="108">
        <f t="shared" si="29"/>
        <v>1.75</v>
      </c>
      <c r="S193" s="108">
        <f t="shared" si="30"/>
        <v>2.35</v>
      </c>
      <c r="T193" s="108">
        <f t="shared" si="31"/>
        <v>2.4500000000000002</v>
      </c>
      <c r="U193" s="108">
        <f t="shared" si="32"/>
        <v>1.9</v>
      </c>
      <c r="V193" s="108">
        <f t="shared" si="33"/>
        <v>2.35</v>
      </c>
      <c r="W193" s="26">
        <f t="shared" si="34"/>
        <v>95.75</v>
      </c>
      <c r="X193" s="175">
        <f t="shared" si="35"/>
        <v>19.150000000000002</v>
      </c>
      <c r="Y193" s="142">
        <v>89</v>
      </c>
      <c r="Z193" s="112">
        <f t="shared" si="36"/>
        <v>71.2</v>
      </c>
    </row>
    <row r="194" spans="1:26" x14ac:dyDescent="0.3">
      <c r="A194" s="170">
        <v>188</v>
      </c>
      <c r="B194" s="140">
        <v>671388</v>
      </c>
      <c r="C194" s="141" t="s">
        <v>295</v>
      </c>
      <c r="D194" s="111">
        <v>11</v>
      </c>
      <c r="E194" s="111">
        <v>14</v>
      </c>
      <c r="F194" s="111">
        <v>15</v>
      </c>
      <c r="G194" s="111">
        <v>12</v>
      </c>
      <c r="H194" s="111">
        <v>10</v>
      </c>
      <c r="I194" s="173">
        <f t="shared" si="25"/>
        <v>62</v>
      </c>
      <c r="J194" s="173">
        <f t="shared" si="26"/>
        <v>9.2999999999999989</v>
      </c>
      <c r="K194" s="11">
        <v>3</v>
      </c>
      <c r="L194" s="11">
        <v>4</v>
      </c>
      <c r="M194" s="11">
        <v>3</v>
      </c>
      <c r="N194" s="11">
        <v>2</v>
      </c>
      <c r="O194" s="11">
        <v>3</v>
      </c>
      <c r="P194" s="174">
        <f t="shared" si="27"/>
        <v>24.299999999999997</v>
      </c>
      <c r="Q194" s="174">
        <f t="shared" si="28"/>
        <v>1.2149999999999999</v>
      </c>
      <c r="R194" s="108">
        <f t="shared" si="29"/>
        <v>1.7999999999999998</v>
      </c>
      <c r="S194" s="108">
        <f t="shared" si="30"/>
        <v>2.3000000000000003</v>
      </c>
      <c r="T194" s="108">
        <f t="shared" si="31"/>
        <v>2.4</v>
      </c>
      <c r="U194" s="108">
        <f t="shared" si="32"/>
        <v>1.9</v>
      </c>
      <c r="V194" s="108">
        <f t="shared" si="33"/>
        <v>1.65</v>
      </c>
      <c r="W194" s="26">
        <f t="shared" si="34"/>
        <v>86.3</v>
      </c>
      <c r="X194" s="175">
        <f t="shared" si="35"/>
        <v>17.260000000000002</v>
      </c>
      <c r="Y194" s="142">
        <v>40</v>
      </c>
      <c r="Z194" s="112">
        <f t="shared" si="36"/>
        <v>32</v>
      </c>
    </row>
    <row r="195" spans="1:26" x14ac:dyDescent="0.3">
      <c r="A195" s="170">
        <v>189</v>
      </c>
      <c r="B195" s="140">
        <v>671389</v>
      </c>
      <c r="C195" s="141" t="s">
        <v>296</v>
      </c>
      <c r="D195" s="111">
        <v>12</v>
      </c>
      <c r="E195" s="111">
        <v>12</v>
      </c>
      <c r="F195" s="111">
        <v>14</v>
      </c>
      <c r="G195" s="111">
        <v>15</v>
      </c>
      <c r="H195" s="111">
        <v>12</v>
      </c>
      <c r="I195" s="173">
        <f t="shared" si="25"/>
        <v>65</v>
      </c>
      <c r="J195" s="173">
        <f t="shared" si="26"/>
        <v>9.75</v>
      </c>
      <c r="K195" s="11">
        <v>4</v>
      </c>
      <c r="L195" s="11">
        <v>4.5</v>
      </c>
      <c r="M195" s="11">
        <v>4</v>
      </c>
      <c r="N195" s="11">
        <v>3</v>
      </c>
      <c r="O195" s="11">
        <v>4</v>
      </c>
      <c r="P195" s="174">
        <f t="shared" si="27"/>
        <v>29.25</v>
      </c>
      <c r="Q195" s="174">
        <f t="shared" si="28"/>
        <v>1.4625000000000001</v>
      </c>
      <c r="R195" s="108">
        <f t="shared" si="29"/>
        <v>1.9999999999999998</v>
      </c>
      <c r="S195" s="108">
        <f t="shared" si="30"/>
        <v>2.0249999999999999</v>
      </c>
      <c r="T195" s="108">
        <f t="shared" si="31"/>
        <v>2.3000000000000003</v>
      </c>
      <c r="U195" s="108">
        <f t="shared" si="32"/>
        <v>2.4</v>
      </c>
      <c r="V195" s="108">
        <f t="shared" si="33"/>
        <v>1.9999999999999998</v>
      </c>
      <c r="W195" s="26">
        <f t="shared" si="34"/>
        <v>94.25</v>
      </c>
      <c r="X195" s="175">
        <f t="shared" si="35"/>
        <v>18.850000000000001</v>
      </c>
      <c r="Y195" s="142">
        <v>65</v>
      </c>
      <c r="Z195" s="112">
        <f t="shared" si="36"/>
        <v>52</v>
      </c>
    </row>
    <row r="196" spans="1:26" x14ac:dyDescent="0.3">
      <c r="A196" s="170">
        <v>190</v>
      </c>
      <c r="B196" s="140">
        <v>671390</v>
      </c>
      <c r="C196" s="141" t="s">
        <v>297</v>
      </c>
      <c r="D196" s="111">
        <v>2</v>
      </c>
      <c r="E196" s="111">
        <v>2.5</v>
      </c>
      <c r="F196" s="111">
        <v>3</v>
      </c>
      <c r="G196" s="111">
        <v>2</v>
      </c>
      <c r="H196" s="111">
        <v>1.5</v>
      </c>
      <c r="I196" s="173">
        <f t="shared" si="25"/>
        <v>11</v>
      </c>
      <c r="J196" s="173">
        <f t="shared" si="26"/>
        <v>1.65</v>
      </c>
      <c r="K196" s="11">
        <v>4</v>
      </c>
      <c r="L196" s="11">
        <v>3</v>
      </c>
      <c r="M196" s="11">
        <v>4</v>
      </c>
      <c r="N196" s="11">
        <v>3</v>
      </c>
      <c r="O196" s="11">
        <v>2</v>
      </c>
      <c r="P196" s="174">
        <f t="shared" si="27"/>
        <v>17.649999999999999</v>
      </c>
      <c r="Q196" s="174">
        <f t="shared" si="28"/>
        <v>0.88249999999999995</v>
      </c>
      <c r="R196" s="108">
        <f t="shared" si="29"/>
        <v>0.5</v>
      </c>
      <c r="S196" s="108">
        <f t="shared" si="30"/>
        <v>0.52500000000000002</v>
      </c>
      <c r="T196" s="108">
        <f t="shared" si="31"/>
        <v>0.64999999999999991</v>
      </c>
      <c r="U196" s="108">
        <f t="shared" si="32"/>
        <v>0.45</v>
      </c>
      <c r="V196" s="108">
        <f t="shared" si="33"/>
        <v>0.32499999999999996</v>
      </c>
      <c r="W196" s="26">
        <f t="shared" si="34"/>
        <v>28.65</v>
      </c>
      <c r="X196" s="175">
        <f t="shared" si="35"/>
        <v>5.73</v>
      </c>
      <c r="Y196" s="142">
        <v>6</v>
      </c>
      <c r="Z196" s="112">
        <f t="shared" si="36"/>
        <v>4.8000000000000007</v>
      </c>
    </row>
    <row r="197" spans="1:26" x14ac:dyDescent="0.3">
      <c r="A197" s="170">
        <v>191</v>
      </c>
      <c r="B197" s="140">
        <v>671391</v>
      </c>
      <c r="C197" s="141" t="s">
        <v>298</v>
      </c>
      <c r="D197" s="111">
        <v>1</v>
      </c>
      <c r="E197" s="111">
        <v>0</v>
      </c>
      <c r="F197" s="111">
        <v>1</v>
      </c>
      <c r="G197" s="111">
        <v>3</v>
      </c>
      <c r="H197" s="111">
        <v>1</v>
      </c>
      <c r="I197" s="173">
        <f t="shared" si="25"/>
        <v>6</v>
      </c>
      <c r="J197" s="173">
        <f t="shared" si="26"/>
        <v>0.89999999999999991</v>
      </c>
      <c r="K197" s="11">
        <v>2</v>
      </c>
      <c r="L197" s="11">
        <v>0</v>
      </c>
      <c r="M197" s="11">
        <v>1</v>
      </c>
      <c r="N197" s="11">
        <v>0</v>
      </c>
      <c r="O197" s="11">
        <v>1</v>
      </c>
      <c r="P197" s="174">
        <f t="shared" si="27"/>
        <v>4.9000000000000004</v>
      </c>
      <c r="Q197" s="174">
        <f t="shared" si="28"/>
        <v>0.24500000000000002</v>
      </c>
      <c r="R197" s="108">
        <f t="shared" si="29"/>
        <v>0.25</v>
      </c>
      <c r="S197" s="108">
        <f t="shared" si="30"/>
        <v>0</v>
      </c>
      <c r="T197" s="108">
        <f t="shared" si="31"/>
        <v>0.2</v>
      </c>
      <c r="U197" s="108">
        <f t="shared" si="32"/>
        <v>0.44999999999999996</v>
      </c>
      <c r="V197" s="108">
        <f t="shared" si="33"/>
        <v>0.2</v>
      </c>
      <c r="W197" s="26">
        <f t="shared" si="34"/>
        <v>10.9</v>
      </c>
      <c r="X197" s="175">
        <f t="shared" si="35"/>
        <v>2.1800000000000002</v>
      </c>
      <c r="Y197" s="142">
        <v>4</v>
      </c>
      <c r="Z197" s="112">
        <f t="shared" si="36"/>
        <v>3.2</v>
      </c>
    </row>
    <row r="198" spans="1:26" x14ac:dyDescent="0.3">
      <c r="A198" s="170">
        <v>192</v>
      </c>
      <c r="B198" s="140">
        <v>671392</v>
      </c>
      <c r="C198" s="141" t="s">
        <v>299</v>
      </c>
      <c r="D198" s="111">
        <v>6</v>
      </c>
      <c r="E198" s="111">
        <v>5</v>
      </c>
      <c r="F198" s="111">
        <v>4</v>
      </c>
      <c r="G198" s="111">
        <v>2</v>
      </c>
      <c r="H198" s="111">
        <v>4</v>
      </c>
      <c r="I198" s="173">
        <f t="shared" si="25"/>
        <v>21</v>
      </c>
      <c r="J198" s="173">
        <f t="shared" si="26"/>
        <v>3.15</v>
      </c>
      <c r="K198" s="11">
        <v>3</v>
      </c>
      <c r="L198" s="11">
        <v>2</v>
      </c>
      <c r="M198" s="11">
        <v>3.5</v>
      </c>
      <c r="N198" s="11">
        <v>2.5</v>
      </c>
      <c r="O198" s="11">
        <v>4</v>
      </c>
      <c r="P198" s="174">
        <f t="shared" si="27"/>
        <v>18.149999999999999</v>
      </c>
      <c r="Q198" s="174">
        <f t="shared" si="28"/>
        <v>0.90749999999999997</v>
      </c>
      <c r="R198" s="108">
        <f t="shared" si="29"/>
        <v>1.0499999999999998</v>
      </c>
      <c r="S198" s="108">
        <f t="shared" si="30"/>
        <v>0.85</v>
      </c>
      <c r="T198" s="108">
        <f t="shared" si="31"/>
        <v>0.77500000000000002</v>
      </c>
      <c r="U198" s="108">
        <f t="shared" si="32"/>
        <v>0.42499999999999999</v>
      </c>
      <c r="V198" s="108">
        <f t="shared" si="33"/>
        <v>0.8</v>
      </c>
      <c r="W198" s="26">
        <f t="shared" si="34"/>
        <v>39.15</v>
      </c>
      <c r="X198" s="175">
        <f t="shared" si="35"/>
        <v>7.83</v>
      </c>
      <c r="Y198" s="142">
        <v>27</v>
      </c>
      <c r="Z198" s="112">
        <f t="shared" si="36"/>
        <v>21.6</v>
      </c>
    </row>
    <row r="199" spans="1:26" x14ac:dyDescent="0.3">
      <c r="A199" s="170">
        <v>193</v>
      </c>
      <c r="B199" s="140">
        <v>671393</v>
      </c>
      <c r="C199" s="141" t="s">
        <v>300</v>
      </c>
      <c r="D199" s="111">
        <v>4</v>
      </c>
      <c r="E199" s="111">
        <v>3</v>
      </c>
      <c r="F199" s="111">
        <v>4.5</v>
      </c>
      <c r="G199" s="111">
        <v>5</v>
      </c>
      <c r="H199" s="111">
        <v>4</v>
      </c>
      <c r="I199" s="173">
        <f t="shared" si="25"/>
        <v>20.5</v>
      </c>
      <c r="J199" s="173">
        <f t="shared" si="26"/>
        <v>3.0749999999999997</v>
      </c>
      <c r="K199" s="11">
        <v>0</v>
      </c>
      <c r="L199" s="11">
        <v>3</v>
      </c>
      <c r="M199" s="11">
        <v>4</v>
      </c>
      <c r="N199" s="11">
        <v>3</v>
      </c>
      <c r="O199" s="11">
        <v>4.5</v>
      </c>
      <c r="P199" s="174">
        <f t="shared" si="27"/>
        <v>17.574999999999999</v>
      </c>
      <c r="Q199" s="174">
        <f t="shared" si="28"/>
        <v>0.87875000000000003</v>
      </c>
      <c r="R199" s="108">
        <f t="shared" si="29"/>
        <v>0.6</v>
      </c>
      <c r="S199" s="108">
        <f t="shared" si="30"/>
        <v>0.6</v>
      </c>
      <c r="T199" s="108">
        <f t="shared" si="31"/>
        <v>0.875</v>
      </c>
      <c r="U199" s="108">
        <f t="shared" si="32"/>
        <v>0.9</v>
      </c>
      <c r="V199" s="108">
        <f t="shared" si="33"/>
        <v>0.82499999999999996</v>
      </c>
      <c r="W199" s="26">
        <f t="shared" si="34"/>
        <v>38.075000000000003</v>
      </c>
      <c r="X199" s="175">
        <f t="shared" si="35"/>
        <v>7.6150000000000011</v>
      </c>
      <c r="Y199" s="142">
        <v>12</v>
      </c>
      <c r="Z199" s="112">
        <f t="shared" si="36"/>
        <v>9.6000000000000014</v>
      </c>
    </row>
    <row r="200" spans="1:26" x14ac:dyDescent="0.3">
      <c r="A200" s="170">
        <v>194</v>
      </c>
      <c r="B200" s="140">
        <v>671394</v>
      </c>
      <c r="C200" s="141" t="s">
        <v>301</v>
      </c>
      <c r="D200" s="111">
        <v>2.5</v>
      </c>
      <c r="E200" s="111">
        <v>1</v>
      </c>
      <c r="F200" s="111">
        <v>0</v>
      </c>
      <c r="G200" s="111">
        <v>1</v>
      </c>
      <c r="H200" s="111">
        <v>2</v>
      </c>
      <c r="I200" s="173">
        <f t="shared" ref="I200:I263" si="37">SUM(D200:H200)</f>
        <v>6.5</v>
      </c>
      <c r="J200" s="173">
        <f t="shared" ref="J200:J263" si="38">I200*0.15</f>
        <v>0.97499999999999998</v>
      </c>
      <c r="K200" s="11">
        <v>1</v>
      </c>
      <c r="L200" s="11">
        <v>3</v>
      </c>
      <c r="M200" s="11">
        <v>2</v>
      </c>
      <c r="N200" s="11">
        <v>2</v>
      </c>
      <c r="O200" s="11">
        <v>3</v>
      </c>
      <c r="P200" s="174">
        <f t="shared" ref="P200:P263" si="39">SUM(J200:O200)</f>
        <v>11.975</v>
      </c>
      <c r="Q200" s="174">
        <f t="shared" ref="Q200:Q263" si="40">P200*0.05</f>
        <v>0.59875</v>
      </c>
      <c r="R200" s="108">
        <f t="shared" ref="R200:R263" si="41">D200*0.15+K200*0.05</f>
        <v>0.42499999999999999</v>
      </c>
      <c r="S200" s="108">
        <f t="shared" ref="S200:S263" si="42">E200*0.15+L200*0.05</f>
        <v>0.30000000000000004</v>
      </c>
      <c r="T200" s="108">
        <f t="shared" ref="T200:T263" si="43">F200*0.15+M200*0.05</f>
        <v>0.1</v>
      </c>
      <c r="U200" s="108">
        <f t="shared" ref="U200:U263" si="44">G200*0.15+N200*0.05</f>
        <v>0.25</v>
      </c>
      <c r="V200" s="108">
        <f t="shared" ref="V200:V263" si="45">H200*0.15+O200*0.05</f>
        <v>0.45</v>
      </c>
      <c r="W200" s="26">
        <f t="shared" ref="W200:W263" si="46">I200+P200</f>
        <v>18.475000000000001</v>
      </c>
      <c r="X200" s="175">
        <f t="shared" ref="X200:X263" si="47">W200*0.2</f>
        <v>3.6950000000000003</v>
      </c>
      <c r="Y200" s="142">
        <v>5</v>
      </c>
      <c r="Z200" s="112">
        <f t="shared" ref="Z200:Z263" si="48">Y200*0.8</f>
        <v>4</v>
      </c>
    </row>
    <row r="201" spans="1:26" x14ac:dyDescent="0.3">
      <c r="A201" s="170">
        <v>195</v>
      </c>
      <c r="B201" s="140">
        <v>671395</v>
      </c>
      <c r="C201" s="141" t="s">
        <v>302</v>
      </c>
      <c r="D201" s="111">
        <v>10</v>
      </c>
      <c r="E201" s="111">
        <v>12</v>
      </c>
      <c r="F201" s="111">
        <v>14</v>
      </c>
      <c r="G201" s="111">
        <v>10</v>
      </c>
      <c r="H201" s="111">
        <v>10.5</v>
      </c>
      <c r="I201" s="173">
        <f t="shared" si="37"/>
        <v>56.5</v>
      </c>
      <c r="J201" s="173">
        <f t="shared" si="38"/>
        <v>8.4749999999999996</v>
      </c>
      <c r="K201" s="11">
        <v>2.5</v>
      </c>
      <c r="L201" s="11">
        <v>3</v>
      </c>
      <c r="M201" s="11">
        <v>4</v>
      </c>
      <c r="N201" s="11">
        <v>3</v>
      </c>
      <c r="O201" s="11">
        <v>5</v>
      </c>
      <c r="P201" s="174">
        <f t="shared" si="39"/>
        <v>25.975000000000001</v>
      </c>
      <c r="Q201" s="174">
        <f t="shared" si="40"/>
        <v>1.2987500000000001</v>
      </c>
      <c r="R201" s="108">
        <f t="shared" si="41"/>
        <v>1.625</v>
      </c>
      <c r="S201" s="108">
        <f t="shared" si="42"/>
        <v>1.9499999999999997</v>
      </c>
      <c r="T201" s="108">
        <f t="shared" si="43"/>
        <v>2.3000000000000003</v>
      </c>
      <c r="U201" s="108">
        <f t="shared" si="44"/>
        <v>1.65</v>
      </c>
      <c r="V201" s="108">
        <f t="shared" si="45"/>
        <v>1.825</v>
      </c>
      <c r="W201" s="26">
        <f t="shared" si="46"/>
        <v>82.474999999999994</v>
      </c>
      <c r="X201" s="175">
        <f t="shared" si="47"/>
        <v>16.495000000000001</v>
      </c>
      <c r="Y201" s="142">
        <v>44</v>
      </c>
      <c r="Z201" s="112">
        <f t="shared" si="48"/>
        <v>35.200000000000003</v>
      </c>
    </row>
    <row r="202" spans="1:26" x14ac:dyDescent="0.3">
      <c r="A202" s="170">
        <v>196</v>
      </c>
      <c r="B202" s="140">
        <v>671396</v>
      </c>
      <c r="C202" s="141" t="s">
        <v>303</v>
      </c>
      <c r="D202" s="111">
        <v>2</v>
      </c>
      <c r="E202" s="111">
        <v>2.5</v>
      </c>
      <c r="F202" s="111">
        <v>1</v>
      </c>
      <c r="G202" s="111">
        <v>2</v>
      </c>
      <c r="H202" s="111">
        <v>4</v>
      </c>
      <c r="I202" s="173">
        <f t="shared" si="37"/>
        <v>11.5</v>
      </c>
      <c r="J202" s="173">
        <f t="shared" si="38"/>
        <v>1.7249999999999999</v>
      </c>
      <c r="K202" s="11">
        <v>0</v>
      </c>
      <c r="L202" s="11">
        <v>5</v>
      </c>
      <c r="M202" s="11">
        <v>5</v>
      </c>
      <c r="N202" s="11">
        <v>3</v>
      </c>
      <c r="O202" s="11">
        <v>2</v>
      </c>
      <c r="P202" s="174">
        <f t="shared" si="39"/>
        <v>16.725000000000001</v>
      </c>
      <c r="Q202" s="174">
        <f t="shared" si="40"/>
        <v>0.83625000000000016</v>
      </c>
      <c r="R202" s="108">
        <f t="shared" si="41"/>
        <v>0.3</v>
      </c>
      <c r="S202" s="108">
        <f t="shared" si="42"/>
        <v>0.625</v>
      </c>
      <c r="T202" s="108">
        <f t="shared" si="43"/>
        <v>0.4</v>
      </c>
      <c r="U202" s="108">
        <f t="shared" si="44"/>
        <v>0.45</v>
      </c>
      <c r="V202" s="108">
        <f t="shared" si="45"/>
        <v>0.7</v>
      </c>
      <c r="W202" s="26">
        <f t="shared" si="46"/>
        <v>28.225000000000001</v>
      </c>
      <c r="X202" s="175">
        <f t="shared" si="47"/>
        <v>5.6450000000000005</v>
      </c>
      <c r="Y202" s="142">
        <v>9</v>
      </c>
      <c r="Z202" s="112">
        <f t="shared" si="48"/>
        <v>7.2</v>
      </c>
    </row>
    <row r="203" spans="1:26" x14ac:dyDescent="0.3">
      <c r="A203" s="170">
        <v>197</v>
      </c>
      <c r="B203" s="140">
        <v>671397</v>
      </c>
      <c r="C203" s="141" t="s">
        <v>304</v>
      </c>
      <c r="D203" s="111">
        <v>0</v>
      </c>
      <c r="E203" s="111">
        <v>1</v>
      </c>
      <c r="F203" s="111">
        <v>0</v>
      </c>
      <c r="G203" s="111">
        <v>1</v>
      </c>
      <c r="H203" s="111">
        <v>2</v>
      </c>
      <c r="I203" s="173">
        <f t="shared" si="37"/>
        <v>4</v>
      </c>
      <c r="J203" s="173">
        <f t="shared" si="38"/>
        <v>0.6</v>
      </c>
      <c r="K203" s="11">
        <v>1</v>
      </c>
      <c r="L203" s="11">
        <v>0</v>
      </c>
      <c r="M203" s="11">
        <v>0</v>
      </c>
      <c r="N203" s="11">
        <v>1</v>
      </c>
      <c r="O203" s="11">
        <v>2</v>
      </c>
      <c r="P203" s="174">
        <f t="shared" si="39"/>
        <v>4.5999999999999996</v>
      </c>
      <c r="Q203" s="174">
        <f t="shared" si="40"/>
        <v>0.22999999999999998</v>
      </c>
      <c r="R203" s="108">
        <f t="shared" si="41"/>
        <v>0.05</v>
      </c>
      <c r="S203" s="108">
        <f t="shared" si="42"/>
        <v>0.15</v>
      </c>
      <c r="T203" s="108">
        <f t="shared" si="43"/>
        <v>0</v>
      </c>
      <c r="U203" s="108">
        <f t="shared" si="44"/>
        <v>0.2</v>
      </c>
      <c r="V203" s="108">
        <f t="shared" si="45"/>
        <v>0.4</v>
      </c>
      <c r="W203" s="26">
        <f t="shared" si="46"/>
        <v>8.6</v>
      </c>
      <c r="X203" s="175">
        <f t="shared" si="47"/>
        <v>1.72</v>
      </c>
      <c r="Y203" s="142">
        <v>2</v>
      </c>
      <c r="Z203" s="112">
        <f t="shared" si="48"/>
        <v>1.6</v>
      </c>
    </row>
    <row r="204" spans="1:26" x14ac:dyDescent="0.3">
      <c r="A204" s="170">
        <v>198</v>
      </c>
      <c r="B204" s="140">
        <v>671398</v>
      </c>
      <c r="C204" s="141" t="s">
        <v>305</v>
      </c>
      <c r="D204" s="111">
        <v>2.2999999999999998</v>
      </c>
      <c r="E204" s="111">
        <v>2</v>
      </c>
      <c r="F204" s="111">
        <v>1</v>
      </c>
      <c r="G204" s="111">
        <v>2</v>
      </c>
      <c r="H204" s="111">
        <v>3</v>
      </c>
      <c r="I204" s="173">
        <f t="shared" si="37"/>
        <v>10.3</v>
      </c>
      <c r="J204" s="173">
        <f t="shared" si="38"/>
        <v>1.5450000000000002</v>
      </c>
      <c r="K204" s="11">
        <v>0</v>
      </c>
      <c r="L204" s="11">
        <v>2</v>
      </c>
      <c r="M204" s="11">
        <v>1</v>
      </c>
      <c r="N204" s="11">
        <v>0</v>
      </c>
      <c r="O204" s="11">
        <v>1</v>
      </c>
      <c r="P204" s="174">
        <f t="shared" si="39"/>
        <v>5.5449999999999999</v>
      </c>
      <c r="Q204" s="174">
        <f t="shared" si="40"/>
        <v>0.27725</v>
      </c>
      <c r="R204" s="108">
        <f t="shared" si="41"/>
        <v>0.34499999999999997</v>
      </c>
      <c r="S204" s="108">
        <f t="shared" si="42"/>
        <v>0.4</v>
      </c>
      <c r="T204" s="108">
        <f t="shared" si="43"/>
        <v>0.2</v>
      </c>
      <c r="U204" s="108">
        <f t="shared" si="44"/>
        <v>0.3</v>
      </c>
      <c r="V204" s="108">
        <f t="shared" si="45"/>
        <v>0.49999999999999994</v>
      </c>
      <c r="W204" s="26">
        <f t="shared" si="46"/>
        <v>15.845000000000001</v>
      </c>
      <c r="X204" s="175">
        <f t="shared" si="47"/>
        <v>3.1690000000000005</v>
      </c>
      <c r="Y204" s="142">
        <v>6</v>
      </c>
      <c r="Z204" s="112">
        <f t="shared" si="48"/>
        <v>4.8000000000000007</v>
      </c>
    </row>
    <row r="205" spans="1:26" x14ac:dyDescent="0.3">
      <c r="A205" s="170">
        <v>199</v>
      </c>
      <c r="B205" s="140">
        <v>671399</v>
      </c>
      <c r="C205" s="141" t="s">
        <v>306</v>
      </c>
      <c r="D205" s="111">
        <v>5</v>
      </c>
      <c r="E205" s="111">
        <v>2</v>
      </c>
      <c r="F205" s="111">
        <v>3</v>
      </c>
      <c r="G205" s="111">
        <v>2</v>
      </c>
      <c r="H205" s="111">
        <v>4</v>
      </c>
      <c r="I205" s="173">
        <f t="shared" si="37"/>
        <v>16</v>
      </c>
      <c r="J205" s="173">
        <f t="shared" si="38"/>
        <v>2.4</v>
      </c>
      <c r="K205" s="11">
        <v>2</v>
      </c>
      <c r="L205" s="11">
        <v>3</v>
      </c>
      <c r="M205" s="11">
        <v>2</v>
      </c>
      <c r="N205" s="11">
        <v>1</v>
      </c>
      <c r="O205" s="11">
        <v>3</v>
      </c>
      <c r="P205" s="174">
        <f t="shared" si="39"/>
        <v>13.4</v>
      </c>
      <c r="Q205" s="174">
        <f t="shared" si="40"/>
        <v>0.67</v>
      </c>
      <c r="R205" s="108">
        <f t="shared" si="41"/>
        <v>0.85</v>
      </c>
      <c r="S205" s="108">
        <f t="shared" si="42"/>
        <v>0.45</v>
      </c>
      <c r="T205" s="108">
        <f t="shared" si="43"/>
        <v>0.54999999999999993</v>
      </c>
      <c r="U205" s="108">
        <f t="shared" si="44"/>
        <v>0.35</v>
      </c>
      <c r="V205" s="108">
        <f t="shared" si="45"/>
        <v>0.75</v>
      </c>
      <c r="W205" s="26">
        <f t="shared" si="46"/>
        <v>29.4</v>
      </c>
      <c r="X205" s="175">
        <f t="shared" si="47"/>
        <v>5.88</v>
      </c>
      <c r="Y205" s="142">
        <v>18</v>
      </c>
      <c r="Z205" s="112">
        <f t="shared" si="48"/>
        <v>14.4</v>
      </c>
    </row>
    <row r="206" spans="1:26" x14ac:dyDescent="0.3">
      <c r="A206" s="170">
        <v>200</v>
      </c>
      <c r="B206" s="140">
        <v>671400</v>
      </c>
      <c r="C206" s="141" t="s">
        <v>307</v>
      </c>
      <c r="D206" s="111">
        <v>10</v>
      </c>
      <c r="E206" s="111">
        <v>12</v>
      </c>
      <c r="F206" s="111">
        <v>11</v>
      </c>
      <c r="G206" s="111">
        <v>10.5</v>
      </c>
      <c r="H206" s="111">
        <v>10</v>
      </c>
      <c r="I206" s="173">
        <f t="shared" si="37"/>
        <v>53.5</v>
      </c>
      <c r="J206" s="173">
        <f t="shared" si="38"/>
        <v>8.0250000000000004</v>
      </c>
      <c r="K206" s="11">
        <v>4</v>
      </c>
      <c r="L206" s="11">
        <v>3</v>
      </c>
      <c r="M206" s="11">
        <v>5</v>
      </c>
      <c r="N206" s="11">
        <v>4</v>
      </c>
      <c r="O206" s="11">
        <v>2</v>
      </c>
      <c r="P206" s="174">
        <f t="shared" si="39"/>
        <v>26.024999999999999</v>
      </c>
      <c r="Q206" s="174">
        <f t="shared" si="40"/>
        <v>1.30125</v>
      </c>
      <c r="R206" s="108">
        <f t="shared" si="41"/>
        <v>1.7</v>
      </c>
      <c r="S206" s="108">
        <f t="shared" si="42"/>
        <v>1.9499999999999997</v>
      </c>
      <c r="T206" s="108">
        <f t="shared" si="43"/>
        <v>1.9</v>
      </c>
      <c r="U206" s="108">
        <f t="shared" si="44"/>
        <v>1.7749999999999999</v>
      </c>
      <c r="V206" s="108">
        <f t="shared" si="45"/>
        <v>1.6</v>
      </c>
      <c r="W206" s="26">
        <f t="shared" si="46"/>
        <v>79.525000000000006</v>
      </c>
      <c r="X206" s="175">
        <f t="shared" si="47"/>
        <v>15.905000000000001</v>
      </c>
      <c r="Y206" s="142">
        <v>40</v>
      </c>
      <c r="Z206" s="112">
        <f t="shared" si="48"/>
        <v>32</v>
      </c>
    </row>
    <row r="207" spans="1:26" x14ac:dyDescent="0.3">
      <c r="A207" s="170">
        <v>201</v>
      </c>
      <c r="B207" s="140">
        <v>671401</v>
      </c>
      <c r="C207" s="141" t="s">
        <v>308</v>
      </c>
      <c r="D207" s="111">
        <v>6</v>
      </c>
      <c r="E207" s="111">
        <v>4</v>
      </c>
      <c r="F207" s="111">
        <v>5</v>
      </c>
      <c r="G207" s="111">
        <v>8</v>
      </c>
      <c r="H207" s="111">
        <v>7</v>
      </c>
      <c r="I207" s="173">
        <f t="shared" si="37"/>
        <v>30</v>
      </c>
      <c r="J207" s="173">
        <f t="shared" si="38"/>
        <v>4.5</v>
      </c>
      <c r="K207" s="11">
        <v>3</v>
      </c>
      <c r="L207" s="11">
        <v>2</v>
      </c>
      <c r="M207" s="11">
        <v>3</v>
      </c>
      <c r="N207" s="11">
        <v>2</v>
      </c>
      <c r="O207" s="11">
        <v>4</v>
      </c>
      <c r="P207" s="174">
        <f t="shared" si="39"/>
        <v>18.5</v>
      </c>
      <c r="Q207" s="174">
        <f t="shared" si="40"/>
        <v>0.92500000000000004</v>
      </c>
      <c r="R207" s="108">
        <f t="shared" si="41"/>
        <v>1.0499999999999998</v>
      </c>
      <c r="S207" s="108">
        <f t="shared" si="42"/>
        <v>0.7</v>
      </c>
      <c r="T207" s="108">
        <f t="shared" si="43"/>
        <v>0.9</v>
      </c>
      <c r="U207" s="108">
        <f t="shared" si="44"/>
        <v>1.3</v>
      </c>
      <c r="V207" s="108">
        <f t="shared" si="45"/>
        <v>1.25</v>
      </c>
      <c r="W207" s="26">
        <f t="shared" si="46"/>
        <v>48.5</v>
      </c>
      <c r="X207" s="175">
        <f t="shared" si="47"/>
        <v>9.7000000000000011</v>
      </c>
      <c r="Y207" s="142">
        <v>21</v>
      </c>
      <c r="Z207" s="112">
        <f t="shared" si="48"/>
        <v>16.8</v>
      </c>
    </row>
    <row r="208" spans="1:26" x14ac:dyDescent="0.3">
      <c r="A208" s="170">
        <v>202</v>
      </c>
      <c r="B208" s="140">
        <v>671402</v>
      </c>
      <c r="C208" s="141" t="s">
        <v>309</v>
      </c>
      <c r="D208" s="111">
        <v>6</v>
      </c>
      <c r="E208" s="111">
        <v>4</v>
      </c>
      <c r="F208" s="111">
        <v>3</v>
      </c>
      <c r="G208" s="111">
        <v>5</v>
      </c>
      <c r="H208" s="111">
        <v>4</v>
      </c>
      <c r="I208" s="173">
        <f t="shared" si="37"/>
        <v>22</v>
      </c>
      <c r="J208" s="173">
        <f t="shared" si="38"/>
        <v>3.3</v>
      </c>
      <c r="K208" s="11">
        <v>3</v>
      </c>
      <c r="L208" s="11">
        <v>2</v>
      </c>
      <c r="M208" s="11">
        <v>3</v>
      </c>
      <c r="N208" s="11">
        <v>2</v>
      </c>
      <c r="O208" s="11">
        <v>3</v>
      </c>
      <c r="P208" s="174">
        <f t="shared" si="39"/>
        <v>16.3</v>
      </c>
      <c r="Q208" s="174">
        <f t="shared" si="40"/>
        <v>0.81500000000000006</v>
      </c>
      <c r="R208" s="108">
        <f t="shared" si="41"/>
        <v>1.0499999999999998</v>
      </c>
      <c r="S208" s="108">
        <f t="shared" si="42"/>
        <v>0.7</v>
      </c>
      <c r="T208" s="108">
        <f t="shared" si="43"/>
        <v>0.6</v>
      </c>
      <c r="U208" s="108">
        <f t="shared" si="44"/>
        <v>0.85</v>
      </c>
      <c r="V208" s="108">
        <f t="shared" si="45"/>
        <v>0.75</v>
      </c>
      <c r="W208" s="26">
        <f t="shared" si="46"/>
        <v>38.299999999999997</v>
      </c>
      <c r="X208" s="175">
        <f t="shared" si="47"/>
        <v>7.66</v>
      </c>
      <c r="Y208" s="142">
        <v>13</v>
      </c>
      <c r="Z208" s="112">
        <f t="shared" si="48"/>
        <v>10.4</v>
      </c>
    </row>
    <row r="209" spans="1:26" x14ac:dyDescent="0.3">
      <c r="A209" s="170">
        <v>203</v>
      </c>
      <c r="B209" s="140">
        <v>671403</v>
      </c>
      <c r="C209" s="141" t="s">
        <v>310</v>
      </c>
      <c r="D209" s="111">
        <v>3</v>
      </c>
      <c r="E209" s="111">
        <v>2</v>
      </c>
      <c r="F209" s="111">
        <v>4</v>
      </c>
      <c r="G209" s="111">
        <v>3</v>
      </c>
      <c r="H209" s="111">
        <v>4</v>
      </c>
      <c r="I209" s="173">
        <f t="shared" si="37"/>
        <v>16</v>
      </c>
      <c r="J209" s="173">
        <f t="shared" si="38"/>
        <v>2.4</v>
      </c>
      <c r="K209" s="11">
        <v>1</v>
      </c>
      <c r="L209" s="11">
        <v>2</v>
      </c>
      <c r="M209" s="11">
        <v>2</v>
      </c>
      <c r="N209" s="11">
        <v>3</v>
      </c>
      <c r="O209" s="11">
        <v>2</v>
      </c>
      <c r="P209" s="174">
        <f t="shared" si="39"/>
        <v>12.4</v>
      </c>
      <c r="Q209" s="174">
        <f t="shared" si="40"/>
        <v>0.62000000000000011</v>
      </c>
      <c r="R209" s="108">
        <f t="shared" si="41"/>
        <v>0.49999999999999994</v>
      </c>
      <c r="S209" s="108">
        <f t="shared" si="42"/>
        <v>0.4</v>
      </c>
      <c r="T209" s="108">
        <f t="shared" si="43"/>
        <v>0.7</v>
      </c>
      <c r="U209" s="108">
        <f t="shared" si="44"/>
        <v>0.6</v>
      </c>
      <c r="V209" s="108">
        <f t="shared" si="45"/>
        <v>0.7</v>
      </c>
      <c r="W209" s="26">
        <f t="shared" si="46"/>
        <v>28.4</v>
      </c>
      <c r="X209" s="175">
        <f t="shared" si="47"/>
        <v>5.68</v>
      </c>
      <c r="Y209" s="142">
        <v>8</v>
      </c>
      <c r="Z209" s="112">
        <f t="shared" si="48"/>
        <v>6.4</v>
      </c>
    </row>
    <row r="210" spans="1:26" x14ac:dyDescent="0.3">
      <c r="A210" s="170">
        <v>204</v>
      </c>
      <c r="B210" s="140">
        <v>671404</v>
      </c>
      <c r="C210" s="141" t="s">
        <v>311</v>
      </c>
      <c r="D210" s="111">
        <v>12</v>
      </c>
      <c r="E210" s="111">
        <v>14</v>
      </c>
      <c r="F210" s="111">
        <v>15</v>
      </c>
      <c r="G210" s="111">
        <v>10</v>
      </c>
      <c r="H210" s="111">
        <v>12</v>
      </c>
      <c r="I210" s="173">
        <f t="shared" si="37"/>
        <v>63</v>
      </c>
      <c r="J210" s="173">
        <f t="shared" si="38"/>
        <v>9.4499999999999993</v>
      </c>
      <c r="K210" s="11">
        <v>5</v>
      </c>
      <c r="L210" s="11">
        <v>4.4000000000000004</v>
      </c>
      <c r="M210" s="11">
        <v>4</v>
      </c>
      <c r="N210" s="11">
        <v>5</v>
      </c>
      <c r="O210" s="11">
        <v>4</v>
      </c>
      <c r="P210" s="174">
        <f t="shared" si="39"/>
        <v>31.85</v>
      </c>
      <c r="Q210" s="174">
        <f t="shared" si="40"/>
        <v>1.5925000000000002</v>
      </c>
      <c r="R210" s="108">
        <f t="shared" si="41"/>
        <v>2.0499999999999998</v>
      </c>
      <c r="S210" s="108">
        <f t="shared" si="42"/>
        <v>2.3200000000000003</v>
      </c>
      <c r="T210" s="108">
        <f t="shared" si="43"/>
        <v>2.4500000000000002</v>
      </c>
      <c r="U210" s="108">
        <f t="shared" si="44"/>
        <v>1.75</v>
      </c>
      <c r="V210" s="108">
        <f t="shared" si="45"/>
        <v>1.9999999999999998</v>
      </c>
      <c r="W210" s="26">
        <f t="shared" si="46"/>
        <v>94.85</v>
      </c>
      <c r="X210" s="175">
        <f t="shared" si="47"/>
        <v>18.97</v>
      </c>
      <c r="Y210" s="142">
        <v>50</v>
      </c>
      <c r="Z210" s="112">
        <f t="shared" si="48"/>
        <v>40</v>
      </c>
    </row>
    <row r="211" spans="1:26" x14ac:dyDescent="0.3">
      <c r="A211" s="170">
        <v>205</v>
      </c>
      <c r="B211" s="140">
        <v>671405</v>
      </c>
      <c r="C211" s="141" t="s">
        <v>312</v>
      </c>
      <c r="D211" s="111">
        <v>10</v>
      </c>
      <c r="E211" s="111">
        <v>11</v>
      </c>
      <c r="F211" s="111">
        <v>12</v>
      </c>
      <c r="G211" s="111">
        <v>9</v>
      </c>
      <c r="H211" s="111">
        <v>12</v>
      </c>
      <c r="I211" s="173">
        <f t="shared" si="37"/>
        <v>54</v>
      </c>
      <c r="J211" s="173">
        <f t="shared" si="38"/>
        <v>8.1</v>
      </c>
      <c r="K211" s="11">
        <v>2</v>
      </c>
      <c r="L211" s="11">
        <v>3</v>
      </c>
      <c r="M211" s="11">
        <v>2</v>
      </c>
      <c r="N211" s="11">
        <v>3</v>
      </c>
      <c r="O211" s="11">
        <v>2</v>
      </c>
      <c r="P211" s="174">
        <f t="shared" si="39"/>
        <v>20.100000000000001</v>
      </c>
      <c r="Q211" s="174">
        <f t="shared" si="40"/>
        <v>1.0050000000000001</v>
      </c>
      <c r="R211" s="108">
        <f t="shared" si="41"/>
        <v>1.6</v>
      </c>
      <c r="S211" s="108">
        <f t="shared" si="42"/>
        <v>1.7999999999999998</v>
      </c>
      <c r="T211" s="108">
        <f t="shared" si="43"/>
        <v>1.9</v>
      </c>
      <c r="U211" s="108">
        <f t="shared" si="44"/>
        <v>1.5</v>
      </c>
      <c r="V211" s="108">
        <f t="shared" si="45"/>
        <v>1.9</v>
      </c>
      <c r="W211" s="26">
        <f t="shared" si="46"/>
        <v>74.099999999999994</v>
      </c>
      <c r="X211" s="175">
        <f t="shared" si="47"/>
        <v>14.82</v>
      </c>
      <c r="Y211" s="142">
        <v>22</v>
      </c>
      <c r="Z211" s="112">
        <f t="shared" si="48"/>
        <v>17.600000000000001</v>
      </c>
    </row>
    <row r="212" spans="1:26" x14ac:dyDescent="0.3">
      <c r="A212" s="170">
        <v>206</v>
      </c>
      <c r="B212" s="140">
        <v>671406</v>
      </c>
      <c r="C212" s="141" t="s">
        <v>313</v>
      </c>
      <c r="D212" s="111">
        <v>2</v>
      </c>
      <c r="E212" s="111">
        <v>1</v>
      </c>
      <c r="F212" s="111">
        <v>2.5</v>
      </c>
      <c r="G212" s="111">
        <v>3</v>
      </c>
      <c r="H212" s="111">
        <v>4</v>
      </c>
      <c r="I212" s="173">
        <f t="shared" si="37"/>
        <v>12.5</v>
      </c>
      <c r="J212" s="173">
        <f t="shared" si="38"/>
        <v>1.875</v>
      </c>
      <c r="K212" s="11">
        <v>1</v>
      </c>
      <c r="L212" s="11">
        <v>2</v>
      </c>
      <c r="M212" s="11">
        <v>1</v>
      </c>
      <c r="N212" s="11">
        <v>0</v>
      </c>
      <c r="O212" s="11">
        <v>3</v>
      </c>
      <c r="P212" s="174">
        <f t="shared" si="39"/>
        <v>8.875</v>
      </c>
      <c r="Q212" s="174">
        <f t="shared" si="40"/>
        <v>0.44375000000000003</v>
      </c>
      <c r="R212" s="108">
        <f t="shared" si="41"/>
        <v>0.35</v>
      </c>
      <c r="S212" s="108">
        <f t="shared" si="42"/>
        <v>0.25</v>
      </c>
      <c r="T212" s="108">
        <f t="shared" si="43"/>
        <v>0.42499999999999999</v>
      </c>
      <c r="U212" s="108">
        <f t="shared" si="44"/>
        <v>0.44999999999999996</v>
      </c>
      <c r="V212" s="108">
        <f t="shared" si="45"/>
        <v>0.75</v>
      </c>
      <c r="W212" s="26">
        <f t="shared" si="46"/>
        <v>21.375</v>
      </c>
      <c r="X212" s="175">
        <f t="shared" si="47"/>
        <v>4.2750000000000004</v>
      </c>
      <c r="Y212" s="142">
        <v>4</v>
      </c>
      <c r="Z212" s="112">
        <f t="shared" si="48"/>
        <v>3.2</v>
      </c>
    </row>
    <row r="213" spans="1:26" x14ac:dyDescent="0.3">
      <c r="A213" s="170">
        <v>207</v>
      </c>
      <c r="B213" s="140">
        <v>671407</v>
      </c>
      <c r="C213" s="141" t="s">
        <v>314</v>
      </c>
      <c r="D213" s="111">
        <v>3.5</v>
      </c>
      <c r="E213" s="111">
        <v>4</v>
      </c>
      <c r="F213" s="111">
        <v>5</v>
      </c>
      <c r="G213" s="111">
        <v>4</v>
      </c>
      <c r="H213" s="111">
        <v>6</v>
      </c>
      <c r="I213" s="173">
        <f t="shared" si="37"/>
        <v>22.5</v>
      </c>
      <c r="J213" s="173">
        <f t="shared" si="38"/>
        <v>3.375</v>
      </c>
      <c r="K213" s="11" t="e">
        <f>K9:P23</f>
        <v>#VALUE!</v>
      </c>
      <c r="L213" s="11">
        <v>1.5</v>
      </c>
      <c r="M213" s="11">
        <v>3</v>
      </c>
      <c r="N213" s="11">
        <v>3</v>
      </c>
      <c r="O213" s="11">
        <v>2</v>
      </c>
      <c r="P213" s="174" t="e">
        <f t="shared" si="39"/>
        <v>#VALUE!</v>
      </c>
      <c r="Q213" s="174" t="e">
        <f t="shared" si="40"/>
        <v>#VALUE!</v>
      </c>
      <c r="R213" s="108" t="e">
        <f t="shared" si="41"/>
        <v>#VALUE!</v>
      </c>
      <c r="S213" s="108">
        <f t="shared" si="42"/>
        <v>0.67500000000000004</v>
      </c>
      <c r="T213" s="108">
        <f t="shared" si="43"/>
        <v>0.9</v>
      </c>
      <c r="U213" s="108">
        <f t="shared" si="44"/>
        <v>0.75</v>
      </c>
      <c r="V213" s="108">
        <f t="shared" si="45"/>
        <v>0.99999999999999989</v>
      </c>
      <c r="W213" s="26" t="e">
        <f t="shared" si="46"/>
        <v>#VALUE!</v>
      </c>
      <c r="X213" s="175" t="e">
        <f t="shared" si="47"/>
        <v>#VALUE!</v>
      </c>
      <c r="Y213" s="142">
        <v>24</v>
      </c>
      <c r="Z213" s="112">
        <f t="shared" si="48"/>
        <v>19.200000000000003</v>
      </c>
    </row>
    <row r="214" spans="1:26" x14ac:dyDescent="0.3">
      <c r="A214" s="170">
        <v>208</v>
      </c>
      <c r="B214" s="140">
        <v>671408</v>
      </c>
      <c r="C214" s="141" t="s">
        <v>315</v>
      </c>
      <c r="D214" s="111">
        <v>2</v>
      </c>
      <c r="E214" s="111">
        <v>2.5</v>
      </c>
      <c r="F214" s="111">
        <v>2</v>
      </c>
      <c r="G214" s="111">
        <v>1</v>
      </c>
      <c r="H214" s="111">
        <v>2</v>
      </c>
      <c r="I214" s="173">
        <f t="shared" si="37"/>
        <v>9.5</v>
      </c>
      <c r="J214" s="173">
        <f t="shared" si="38"/>
        <v>1.425</v>
      </c>
      <c r="K214" s="11">
        <v>1</v>
      </c>
      <c r="L214" s="11">
        <v>2</v>
      </c>
      <c r="M214" s="11">
        <v>1</v>
      </c>
      <c r="N214" s="11">
        <v>2</v>
      </c>
      <c r="O214" s="11">
        <v>1</v>
      </c>
      <c r="P214" s="174">
        <f t="shared" si="39"/>
        <v>8.4250000000000007</v>
      </c>
      <c r="Q214" s="174">
        <f t="shared" si="40"/>
        <v>0.42125000000000007</v>
      </c>
      <c r="R214" s="108">
        <f t="shared" si="41"/>
        <v>0.35</v>
      </c>
      <c r="S214" s="108">
        <f t="shared" si="42"/>
        <v>0.47499999999999998</v>
      </c>
      <c r="T214" s="108">
        <f t="shared" si="43"/>
        <v>0.35</v>
      </c>
      <c r="U214" s="108">
        <f t="shared" si="44"/>
        <v>0.25</v>
      </c>
      <c r="V214" s="108">
        <f t="shared" si="45"/>
        <v>0.35</v>
      </c>
      <c r="W214" s="26">
        <f t="shared" si="46"/>
        <v>17.925000000000001</v>
      </c>
      <c r="X214" s="175">
        <f t="shared" si="47"/>
        <v>3.5850000000000004</v>
      </c>
      <c r="Y214" s="142">
        <v>8</v>
      </c>
      <c r="Z214" s="112">
        <f t="shared" si="48"/>
        <v>6.4</v>
      </c>
    </row>
    <row r="215" spans="1:26" x14ac:dyDescent="0.3">
      <c r="A215" s="170">
        <v>209</v>
      </c>
      <c r="B215" s="140">
        <v>671409</v>
      </c>
      <c r="C215" s="141" t="s">
        <v>316</v>
      </c>
      <c r="D215" s="111">
        <v>8</v>
      </c>
      <c r="E215" s="111">
        <v>7</v>
      </c>
      <c r="F215" s="111">
        <v>4.5</v>
      </c>
      <c r="G215" s="111">
        <v>3</v>
      </c>
      <c r="H215" s="111">
        <v>4</v>
      </c>
      <c r="I215" s="173">
        <f t="shared" si="37"/>
        <v>26.5</v>
      </c>
      <c r="J215" s="173">
        <f t="shared" si="38"/>
        <v>3.9749999999999996</v>
      </c>
      <c r="K215" s="11">
        <v>2</v>
      </c>
      <c r="L215" s="11">
        <v>3</v>
      </c>
      <c r="M215" s="11">
        <v>2</v>
      </c>
      <c r="N215" s="11">
        <v>1</v>
      </c>
      <c r="O215" s="11">
        <v>3</v>
      </c>
      <c r="P215" s="174">
        <f t="shared" si="39"/>
        <v>14.975</v>
      </c>
      <c r="Q215" s="174">
        <f t="shared" si="40"/>
        <v>0.74875000000000003</v>
      </c>
      <c r="R215" s="108">
        <f t="shared" si="41"/>
        <v>1.3</v>
      </c>
      <c r="S215" s="108">
        <f t="shared" si="42"/>
        <v>1.2000000000000002</v>
      </c>
      <c r="T215" s="108">
        <f t="shared" si="43"/>
        <v>0.77499999999999991</v>
      </c>
      <c r="U215" s="108">
        <f t="shared" si="44"/>
        <v>0.49999999999999994</v>
      </c>
      <c r="V215" s="108">
        <f t="shared" si="45"/>
        <v>0.75</v>
      </c>
      <c r="W215" s="26">
        <f t="shared" si="46"/>
        <v>41.475000000000001</v>
      </c>
      <c r="X215" s="175">
        <f t="shared" si="47"/>
        <v>8.2949999999999999</v>
      </c>
      <c r="Y215" s="142">
        <v>19</v>
      </c>
      <c r="Z215" s="112">
        <f t="shared" si="48"/>
        <v>15.200000000000001</v>
      </c>
    </row>
    <row r="216" spans="1:26" x14ac:dyDescent="0.3">
      <c r="A216" s="170">
        <v>210</v>
      </c>
      <c r="B216" s="140">
        <v>671410</v>
      </c>
      <c r="C216" s="141" t="s">
        <v>317</v>
      </c>
      <c r="D216" s="111">
        <v>1</v>
      </c>
      <c r="E216" s="111">
        <v>3</v>
      </c>
      <c r="F216" s="111">
        <v>3</v>
      </c>
      <c r="G216" s="111">
        <v>4</v>
      </c>
      <c r="H216" s="111">
        <v>2</v>
      </c>
      <c r="I216" s="173">
        <f t="shared" si="37"/>
        <v>13</v>
      </c>
      <c r="J216" s="173">
        <f t="shared" si="38"/>
        <v>1.95</v>
      </c>
      <c r="K216" s="11">
        <v>0</v>
      </c>
      <c r="L216" s="11">
        <v>1</v>
      </c>
      <c r="M216" s="11">
        <v>0</v>
      </c>
      <c r="N216" s="11">
        <v>1</v>
      </c>
      <c r="O216" s="11">
        <v>2</v>
      </c>
      <c r="P216" s="174">
        <f t="shared" si="39"/>
        <v>5.95</v>
      </c>
      <c r="Q216" s="174">
        <f t="shared" si="40"/>
        <v>0.29750000000000004</v>
      </c>
      <c r="R216" s="108">
        <f t="shared" si="41"/>
        <v>0.15</v>
      </c>
      <c r="S216" s="108">
        <f t="shared" si="42"/>
        <v>0.49999999999999994</v>
      </c>
      <c r="T216" s="108">
        <f t="shared" si="43"/>
        <v>0.44999999999999996</v>
      </c>
      <c r="U216" s="108">
        <f t="shared" si="44"/>
        <v>0.65</v>
      </c>
      <c r="V216" s="108">
        <f t="shared" si="45"/>
        <v>0.4</v>
      </c>
      <c r="W216" s="26">
        <f t="shared" si="46"/>
        <v>18.95</v>
      </c>
      <c r="X216" s="175">
        <f t="shared" si="47"/>
        <v>3.79</v>
      </c>
      <c r="Y216" s="142">
        <v>3</v>
      </c>
      <c r="Z216" s="112">
        <f t="shared" si="48"/>
        <v>2.4000000000000004</v>
      </c>
    </row>
    <row r="217" spans="1:26" x14ac:dyDescent="0.3">
      <c r="A217" s="170">
        <v>211</v>
      </c>
      <c r="B217" s="140">
        <v>671411</v>
      </c>
      <c r="C217" s="141" t="s">
        <v>318</v>
      </c>
      <c r="D217" s="111">
        <v>4</v>
      </c>
      <c r="E217" s="111">
        <v>2</v>
      </c>
      <c r="F217" s="111">
        <v>4</v>
      </c>
      <c r="G217" s="111">
        <v>3</v>
      </c>
      <c r="H217" s="111">
        <v>1</v>
      </c>
      <c r="I217" s="173">
        <f t="shared" si="37"/>
        <v>14</v>
      </c>
      <c r="J217" s="173">
        <f t="shared" si="38"/>
        <v>2.1</v>
      </c>
      <c r="K217" s="11">
        <v>1</v>
      </c>
      <c r="L217" s="11">
        <v>1</v>
      </c>
      <c r="M217" s="11">
        <v>3</v>
      </c>
      <c r="N217" s="11">
        <v>1</v>
      </c>
      <c r="O217" s="11">
        <v>2</v>
      </c>
      <c r="P217" s="174">
        <f t="shared" si="39"/>
        <v>10.1</v>
      </c>
      <c r="Q217" s="174">
        <f t="shared" si="40"/>
        <v>0.505</v>
      </c>
      <c r="R217" s="108">
        <f t="shared" si="41"/>
        <v>0.65</v>
      </c>
      <c r="S217" s="108">
        <f t="shared" si="42"/>
        <v>0.35</v>
      </c>
      <c r="T217" s="108">
        <f t="shared" si="43"/>
        <v>0.75</v>
      </c>
      <c r="U217" s="108">
        <f t="shared" si="44"/>
        <v>0.49999999999999994</v>
      </c>
      <c r="V217" s="108">
        <f t="shared" si="45"/>
        <v>0.25</v>
      </c>
      <c r="W217" s="26">
        <f t="shared" si="46"/>
        <v>24.1</v>
      </c>
      <c r="X217" s="175">
        <f t="shared" si="47"/>
        <v>4.82</v>
      </c>
      <c r="Y217" s="142">
        <v>8</v>
      </c>
      <c r="Z217" s="112">
        <f t="shared" si="48"/>
        <v>6.4</v>
      </c>
    </row>
    <row r="218" spans="1:26" x14ac:dyDescent="0.3">
      <c r="A218" s="170">
        <v>212</v>
      </c>
      <c r="B218" s="140">
        <v>671412</v>
      </c>
      <c r="C218" s="141" t="s">
        <v>319</v>
      </c>
      <c r="D218" s="111">
        <v>3</v>
      </c>
      <c r="E218" s="111">
        <v>3.5</v>
      </c>
      <c r="F218" s="111">
        <v>2</v>
      </c>
      <c r="G218" s="111">
        <v>1</v>
      </c>
      <c r="H218" s="111">
        <v>2</v>
      </c>
      <c r="I218" s="173">
        <f t="shared" si="37"/>
        <v>11.5</v>
      </c>
      <c r="J218" s="173">
        <f t="shared" si="38"/>
        <v>1.7249999999999999</v>
      </c>
      <c r="K218" s="11">
        <v>2</v>
      </c>
      <c r="L218" s="11">
        <v>1</v>
      </c>
      <c r="M218" s="11">
        <v>2</v>
      </c>
      <c r="N218" s="11">
        <v>1</v>
      </c>
      <c r="O218" s="11">
        <v>2</v>
      </c>
      <c r="P218" s="174">
        <f t="shared" si="39"/>
        <v>9.7249999999999996</v>
      </c>
      <c r="Q218" s="174">
        <f t="shared" si="40"/>
        <v>0.48625000000000002</v>
      </c>
      <c r="R218" s="108">
        <f t="shared" si="41"/>
        <v>0.54999999999999993</v>
      </c>
      <c r="S218" s="108">
        <f t="shared" si="42"/>
        <v>0.57500000000000007</v>
      </c>
      <c r="T218" s="108">
        <f t="shared" si="43"/>
        <v>0.4</v>
      </c>
      <c r="U218" s="108">
        <f t="shared" si="44"/>
        <v>0.2</v>
      </c>
      <c r="V218" s="108">
        <f t="shared" si="45"/>
        <v>0.4</v>
      </c>
      <c r="W218" s="26">
        <f t="shared" si="46"/>
        <v>21.225000000000001</v>
      </c>
      <c r="X218" s="175">
        <f t="shared" si="47"/>
        <v>4.2450000000000001</v>
      </c>
      <c r="Y218" s="142">
        <v>22</v>
      </c>
      <c r="Z218" s="112">
        <f t="shared" si="48"/>
        <v>17.600000000000001</v>
      </c>
    </row>
    <row r="219" spans="1:26" x14ac:dyDescent="0.3">
      <c r="A219" s="170">
        <v>213</v>
      </c>
      <c r="B219" s="140">
        <v>671413</v>
      </c>
      <c r="C219" s="141" t="s">
        <v>320</v>
      </c>
      <c r="D219" s="111">
        <v>10</v>
      </c>
      <c r="E219" s="111">
        <v>12</v>
      </c>
      <c r="F219" s="111">
        <v>13</v>
      </c>
      <c r="G219" s="111">
        <v>10</v>
      </c>
      <c r="H219" s="111">
        <v>11</v>
      </c>
      <c r="I219" s="173">
        <f t="shared" si="37"/>
        <v>56</v>
      </c>
      <c r="J219" s="173">
        <f t="shared" si="38"/>
        <v>8.4</v>
      </c>
      <c r="K219" s="11">
        <v>3</v>
      </c>
      <c r="L219" s="11">
        <v>2</v>
      </c>
      <c r="M219" s="11">
        <v>3</v>
      </c>
      <c r="N219" s="11">
        <v>2</v>
      </c>
      <c r="O219" s="11">
        <v>4</v>
      </c>
      <c r="P219" s="174">
        <f t="shared" si="39"/>
        <v>22.4</v>
      </c>
      <c r="Q219" s="174">
        <f t="shared" si="40"/>
        <v>1.1199999999999999</v>
      </c>
      <c r="R219" s="108">
        <f t="shared" si="41"/>
        <v>1.65</v>
      </c>
      <c r="S219" s="108">
        <f t="shared" si="42"/>
        <v>1.9</v>
      </c>
      <c r="T219" s="108">
        <f t="shared" si="43"/>
        <v>2.1</v>
      </c>
      <c r="U219" s="108">
        <f t="shared" si="44"/>
        <v>1.6</v>
      </c>
      <c r="V219" s="108">
        <f t="shared" si="45"/>
        <v>1.8499999999999999</v>
      </c>
      <c r="W219" s="26">
        <f t="shared" si="46"/>
        <v>78.400000000000006</v>
      </c>
      <c r="X219" s="175">
        <f t="shared" si="47"/>
        <v>15.680000000000001</v>
      </c>
      <c r="Y219" s="142">
        <v>36</v>
      </c>
      <c r="Z219" s="112">
        <f t="shared" si="48"/>
        <v>28.8</v>
      </c>
    </row>
    <row r="220" spans="1:26" x14ac:dyDescent="0.3">
      <c r="A220" s="170">
        <v>214</v>
      </c>
      <c r="B220" s="140">
        <v>671414</v>
      </c>
      <c r="C220" s="141" t="s">
        <v>321</v>
      </c>
      <c r="D220" s="111">
        <v>9</v>
      </c>
      <c r="E220" s="111">
        <v>9</v>
      </c>
      <c r="F220" s="111">
        <v>11</v>
      </c>
      <c r="G220" s="111">
        <v>9</v>
      </c>
      <c r="H220" s="111">
        <v>5.5</v>
      </c>
      <c r="I220" s="173">
        <f t="shared" si="37"/>
        <v>43.5</v>
      </c>
      <c r="J220" s="173">
        <f t="shared" si="38"/>
        <v>6.5249999999999995</v>
      </c>
      <c r="K220" s="11">
        <v>3</v>
      </c>
      <c r="L220" s="11">
        <v>4</v>
      </c>
      <c r="M220" s="11">
        <v>5</v>
      </c>
      <c r="N220" s="11">
        <v>4</v>
      </c>
      <c r="O220" s="11">
        <v>5</v>
      </c>
      <c r="P220" s="174">
        <f t="shared" si="39"/>
        <v>27.524999999999999</v>
      </c>
      <c r="Q220" s="174">
        <f t="shared" si="40"/>
        <v>1.37625</v>
      </c>
      <c r="R220" s="108">
        <f t="shared" si="41"/>
        <v>1.5</v>
      </c>
      <c r="S220" s="108">
        <f t="shared" si="42"/>
        <v>1.5499999999999998</v>
      </c>
      <c r="T220" s="108">
        <f t="shared" si="43"/>
        <v>1.9</v>
      </c>
      <c r="U220" s="108">
        <f t="shared" si="44"/>
        <v>1.5499999999999998</v>
      </c>
      <c r="V220" s="108">
        <f t="shared" si="45"/>
        <v>1.075</v>
      </c>
      <c r="W220" s="26">
        <f t="shared" si="46"/>
        <v>71.025000000000006</v>
      </c>
      <c r="X220" s="175">
        <f t="shared" si="47"/>
        <v>14.205000000000002</v>
      </c>
      <c r="Y220" s="142">
        <v>50</v>
      </c>
      <c r="Z220" s="112">
        <f t="shared" si="48"/>
        <v>40</v>
      </c>
    </row>
    <row r="221" spans="1:26" x14ac:dyDescent="0.3">
      <c r="A221" s="170">
        <v>215</v>
      </c>
      <c r="B221" s="140">
        <v>671415</v>
      </c>
      <c r="C221" s="141" t="s">
        <v>322</v>
      </c>
      <c r="D221" s="111">
        <v>6</v>
      </c>
      <c r="E221" s="111">
        <v>10</v>
      </c>
      <c r="F221" s="111">
        <v>5</v>
      </c>
      <c r="G221" s="111">
        <v>6</v>
      </c>
      <c r="H221" s="111">
        <v>8</v>
      </c>
      <c r="I221" s="173">
        <f t="shared" si="37"/>
        <v>35</v>
      </c>
      <c r="J221" s="173">
        <f t="shared" si="38"/>
        <v>5.25</v>
      </c>
      <c r="K221" s="11">
        <v>2</v>
      </c>
      <c r="L221" s="11">
        <v>1</v>
      </c>
      <c r="M221" s="11">
        <v>2</v>
      </c>
      <c r="N221" s="11">
        <v>1</v>
      </c>
      <c r="O221" s="11">
        <v>2</v>
      </c>
      <c r="P221" s="174">
        <f t="shared" si="39"/>
        <v>13.25</v>
      </c>
      <c r="Q221" s="174">
        <f t="shared" si="40"/>
        <v>0.66250000000000009</v>
      </c>
      <c r="R221" s="108">
        <f t="shared" si="41"/>
        <v>0.99999999999999989</v>
      </c>
      <c r="S221" s="108">
        <f t="shared" si="42"/>
        <v>1.55</v>
      </c>
      <c r="T221" s="108">
        <f t="shared" si="43"/>
        <v>0.85</v>
      </c>
      <c r="U221" s="108">
        <f t="shared" si="44"/>
        <v>0.95</v>
      </c>
      <c r="V221" s="108">
        <f t="shared" si="45"/>
        <v>1.3</v>
      </c>
      <c r="W221" s="26">
        <f t="shared" si="46"/>
        <v>48.25</v>
      </c>
      <c r="X221" s="175">
        <f t="shared" si="47"/>
        <v>9.65</v>
      </c>
      <c r="Y221" s="142">
        <v>36</v>
      </c>
      <c r="Z221" s="112">
        <f t="shared" si="48"/>
        <v>28.8</v>
      </c>
    </row>
    <row r="222" spans="1:26" x14ac:dyDescent="0.3">
      <c r="A222" s="170">
        <v>216</v>
      </c>
      <c r="B222" s="140">
        <v>671416</v>
      </c>
      <c r="C222" s="141" t="s">
        <v>323</v>
      </c>
      <c r="D222" s="111">
        <v>0</v>
      </c>
      <c r="E222" s="111">
        <v>1</v>
      </c>
      <c r="F222" s="111">
        <v>2</v>
      </c>
      <c r="G222" s="111">
        <v>0</v>
      </c>
      <c r="H222" s="111">
        <v>1</v>
      </c>
      <c r="I222" s="173">
        <f t="shared" si="37"/>
        <v>4</v>
      </c>
      <c r="J222" s="173">
        <f t="shared" si="38"/>
        <v>0.6</v>
      </c>
      <c r="K222" s="11">
        <v>3</v>
      </c>
      <c r="L222" s="11">
        <v>3</v>
      </c>
      <c r="M222" s="11">
        <v>2</v>
      </c>
      <c r="N222" s="11">
        <v>3</v>
      </c>
      <c r="O222" s="11">
        <v>2</v>
      </c>
      <c r="P222" s="174">
        <f t="shared" si="39"/>
        <v>13.6</v>
      </c>
      <c r="Q222" s="174">
        <f t="shared" si="40"/>
        <v>0.68</v>
      </c>
      <c r="R222" s="108">
        <f t="shared" si="41"/>
        <v>0.15000000000000002</v>
      </c>
      <c r="S222" s="108">
        <f t="shared" si="42"/>
        <v>0.30000000000000004</v>
      </c>
      <c r="T222" s="108">
        <f t="shared" si="43"/>
        <v>0.4</v>
      </c>
      <c r="U222" s="108">
        <f t="shared" si="44"/>
        <v>0.15000000000000002</v>
      </c>
      <c r="V222" s="108">
        <f t="shared" si="45"/>
        <v>0.25</v>
      </c>
      <c r="W222" s="26">
        <f t="shared" si="46"/>
        <v>17.600000000000001</v>
      </c>
      <c r="X222" s="175">
        <f t="shared" si="47"/>
        <v>3.5200000000000005</v>
      </c>
      <c r="Y222" s="142">
        <v>3</v>
      </c>
      <c r="Z222" s="112">
        <f t="shared" si="48"/>
        <v>2.4000000000000004</v>
      </c>
    </row>
    <row r="223" spans="1:26" x14ac:dyDescent="0.3">
      <c r="A223" s="170">
        <v>217</v>
      </c>
      <c r="B223" s="140">
        <v>671417</v>
      </c>
      <c r="C223" s="141" t="s">
        <v>324</v>
      </c>
      <c r="D223" s="111">
        <v>14</v>
      </c>
      <c r="E223" s="111">
        <v>14</v>
      </c>
      <c r="F223" s="111">
        <v>12</v>
      </c>
      <c r="G223" s="111">
        <v>14</v>
      </c>
      <c r="H223" s="111">
        <v>13</v>
      </c>
      <c r="I223" s="173">
        <f t="shared" si="37"/>
        <v>67</v>
      </c>
      <c r="J223" s="173">
        <f t="shared" si="38"/>
        <v>10.049999999999999</v>
      </c>
      <c r="K223" s="11">
        <v>3.5</v>
      </c>
      <c r="L223" s="11">
        <v>4</v>
      </c>
      <c r="M223" s="11">
        <v>3</v>
      </c>
      <c r="N223" s="11">
        <v>4</v>
      </c>
      <c r="O223" s="11">
        <v>5</v>
      </c>
      <c r="P223" s="174">
        <f t="shared" si="39"/>
        <v>29.549999999999997</v>
      </c>
      <c r="Q223" s="174">
        <f t="shared" si="40"/>
        <v>1.4775</v>
      </c>
      <c r="R223" s="108">
        <f t="shared" si="41"/>
        <v>2.2749999999999999</v>
      </c>
      <c r="S223" s="108">
        <f t="shared" si="42"/>
        <v>2.3000000000000003</v>
      </c>
      <c r="T223" s="108">
        <f t="shared" si="43"/>
        <v>1.9499999999999997</v>
      </c>
      <c r="U223" s="108">
        <f t="shared" si="44"/>
        <v>2.3000000000000003</v>
      </c>
      <c r="V223" s="108">
        <f t="shared" si="45"/>
        <v>2.2000000000000002</v>
      </c>
      <c r="W223" s="26">
        <f t="shared" si="46"/>
        <v>96.55</v>
      </c>
      <c r="X223" s="175">
        <f t="shared" si="47"/>
        <v>19.310000000000002</v>
      </c>
      <c r="Y223" s="142">
        <v>69</v>
      </c>
      <c r="Z223" s="112">
        <f t="shared" si="48"/>
        <v>55.2</v>
      </c>
    </row>
    <row r="224" spans="1:26" x14ac:dyDescent="0.3">
      <c r="A224" s="170">
        <v>218</v>
      </c>
      <c r="B224" s="140">
        <v>671418</v>
      </c>
      <c r="C224" s="141" t="s">
        <v>325</v>
      </c>
      <c r="D224" s="111">
        <v>15</v>
      </c>
      <c r="E224" s="111">
        <v>16</v>
      </c>
      <c r="F224" s="111">
        <v>10</v>
      </c>
      <c r="G224" s="111">
        <v>12</v>
      </c>
      <c r="H224" s="111">
        <v>14</v>
      </c>
      <c r="I224" s="173">
        <f t="shared" si="37"/>
        <v>67</v>
      </c>
      <c r="J224" s="173">
        <f t="shared" si="38"/>
        <v>10.049999999999999</v>
      </c>
      <c r="K224" s="11">
        <v>4</v>
      </c>
      <c r="L224" s="11">
        <v>5</v>
      </c>
      <c r="M224" s="11">
        <v>3</v>
      </c>
      <c r="N224" s="11">
        <v>3</v>
      </c>
      <c r="O224" s="11">
        <v>4</v>
      </c>
      <c r="P224" s="174">
        <f t="shared" si="39"/>
        <v>29.049999999999997</v>
      </c>
      <c r="Q224" s="174">
        <f t="shared" si="40"/>
        <v>1.4524999999999999</v>
      </c>
      <c r="R224" s="108">
        <f t="shared" si="41"/>
        <v>2.4500000000000002</v>
      </c>
      <c r="S224" s="108">
        <f t="shared" si="42"/>
        <v>2.65</v>
      </c>
      <c r="T224" s="108">
        <f t="shared" si="43"/>
        <v>1.65</v>
      </c>
      <c r="U224" s="108">
        <f t="shared" si="44"/>
        <v>1.9499999999999997</v>
      </c>
      <c r="V224" s="108">
        <f t="shared" si="45"/>
        <v>2.3000000000000003</v>
      </c>
      <c r="W224" s="26">
        <f t="shared" si="46"/>
        <v>96.05</v>
      </c>
      <c r="X224" s="175">
        <f t="shared" si="47"/>
        <v>19.21</v>
      </c>
      <c r="Y224" s="142">
        <v>57</v>
      </c>
      <c r="Z224" s="112">
        <f t="shared" si="48"/>
        <v>45.6</v>
      </c>
    </row>
    <row r="225" spans="1:26" x14ac:dyDescent="0.3">
      <c r="A225" s="170">
        <v>219</v>
      </c>
      <c r="B225" s="140">
        <v>671419</v>
      </c>
      <c r="C225" s="141" t="s">
        <v>326</v>
      </c>
      <c r="D225" s="111">
        <v>10</v>
      </c>
      <c r="E225" s="111">
        <v>12</v>
      </c>
      <c r="F225" s="111">
        <v>11</v>
      </c>
      <c r="G225" s="111">
        <v>9</v>
      </c>
      <c r="H225" s="111">
        <v>8</v>
      </c>
      <c r="I225" s="173">
        <f t="shared" si="37"/>
        <v>50</v>
      </c>
      <c r="J225" s="173">
        <f t="shared" si="38"/>
        <v>7.5</v>
      </c>
      <c r="K225" s="11">
        <v>3</v>
      </c>
      <c r="L225" s="11">
        <v>4</v>
      </c>
      <c r="M225" s="11">
        <v>3</v>
      </c>
      <c r="N225" s="11">
        <v>4</v>
      </c>
      <c r="O225" s="11">
        <v>4</v>
      </c>
      <c r="P225" s="174">
        <f t="shared" si="39"/>
        <v>25.5</v>
      </c>
      <c r="Q225" s="174">
        <f t="shared" si="40"/>
        <v>1.2750000000000001</v>
      </c>
      <c r="R225" s="108">
        <f t="shared" si="41"/>
        <v>1.65</v>
      </c>
      <c r="S225" s="108">
        <f t="shared" si="42"/>
        <v>1.9999999999999998</v>
      </c>
      <c r="T225" s="108">
        <f t="shared" si="43"/>
        <v>1.7999999999999998</v>
      </c>
      <c r="U225" s="108">
        <f t="shared" si="44"/>
        <v>1.5499999999999998</v>
      </c>
      <c r="V225" s="108">
        <f t="shared" si="45"/>
        <v>1.4</v>
      </c>
      <c r="W225" s="26">
        <f t="shared" si="46"/>
        <v>75.5</v>
      </c>
      <c r="X225" s="175">
        <f t="shared" si="47"/>
        <v>15.100000000000001</v>
      </c>
      <c r="Y225" s="142">
        <v>32</v>
      </c>
      <c r="Z225" s="112">
        <f t="shared" si="48"/>
        <v>25.6</v>
      </c>
    </row>
    <row r="226" spans="1:26" x14ac:dyDescent="0.3">
      <c r="A226" s="170">
        <v>220</v>
      </c>
      <c r="B226" s="140">
        <v>671420</v>
      </c>
      <c r="C226" s="141" t="s">
        <v>327</v>
      </c>
      <c r="D226" s="111">
        <v>9.5</v>
      </c>
      <c r="E226" s="111">
        <v>4.5</v>
      </c>
      <c r="F226" s="111">
        <v>8</v>
      </c>
      <c r="G226" s="111">
        <v>9</v>
      </c>
      <c r="H226" s="111">
        <v>7</v>
      </c>
      <c r="I226" s="173">
        <f t="shared" si="37"/>
        <v>38</v>
      </c>
      <c r="J226" s="173">
        <f t="shared" si="38"/>
        <v>5.7</v>
      </c>
      <c r="K226" s="11">
        <v>2</v>
      </c>
      <c r="L226" s="11">
        <v>3</v>
      </c>
      <c r="M226" s="11">
        <v>2</v>
      </c>
      <c r="N226" s="11">
        <v>2</v>
      </c>
      <c r="O226" s="11">
        <v>3</v>
      </c>
      <c r="P226" s="174">
        <f t="shared" si="39"/>
        <v>17.7</v>
      </c>
      <c r="Q226" s="174">
        <f t="shared" si="40"/>
        <v>0.88500000000000001</v>
      </c>
      <c r="R226" s="108">
        <f t="shared" si="41"/>
        <v>1.5250000000000001</v>
      </c>
      <c r="S226" s="108">
        <f t="shared" si="42"/>
        <v>0.82499999999999996</v>
      </c>
      <c r="T226" s="108">
        <f t="shared" si="43"/>
        <v>1.3</v>
      </c>
      <c r="U226" s="108">
        <f t="shared" si="44"/>
        <v>1.45</v>
      </c>
      <c r="V226" s="108">
        <f t="shared" si="45"/>
        <v>1.2000000000000002</v>
      </c>
      <c r="W226" s="26">
        <f t="shared" si="46"/>
        <v>55.7</v>
      </c>
      <c r="X226" s="175">
        <f t="shared" si="47"/>
        <v>11.14</v>
      </c>
      <c r="Y226" s="142">
        <v>40</v>
      </c>
      <c r="Z226" s="112">
        <f t="shared" si="48"/>
        <v>32</v>
      </c>
    </row>
    <row r="227" spans="1:26" x14ac:dyDescent="0.3">
      <c r="A227" s="170">
        <v>221</v>
      </c>
      <c r="B227" s="140">
        <v>671421</v>
      </c>
      <c r="C227" s="141" t="s">
        <v>328</v>
      </c>
      <c r="D227" s="111">
        <v>6</v>
      </c>
      <c r="E227" s="111">
        <v>8</v>
      </c>
      <c r="F227" s="111">
        <v>4.2</v>
      </c>
      <c r="G227" s="111">
        <v>5.5</v>
      </c>
      <c r="H227" s="111">
        <v>8</v>
      </c>
      <c r="I227" s="173">
        <f t="shared" si="37"/>
        <v>31.7</v>
      </c>
      <c r="J227" s="173">
        <f t="shared" si="38"/>
        <v>4.7549999999999999</v>
      </c>
      <c r="K227" s="11">
        <v>3</v>
      </c>
      <c r="L227" s="11">
        <v>3</v>
      </c>
      <c r="M227" s="11">
        <v>3</v>
      </c>
      <c r="N227" s="11">
        <v>4</v>
      </c>
      <c r="O227" s="11">
        <v>4</v>
      </c>
      <c r="P227" s="174">
        <f t="shared" si="39"/>
        <v>21.754999999999999</v>
      </c>
      <c r="Q227" s="174">
        <f t="shared" si="40"/>
        <v>1.08775</v>
      </c>
      <c r="R227" s="108">
        <f t="shared" si="41"/>
        <v>1.0499999999999998</v>
      </c>
      <c r="S227" s="108">
        <f t="shared" si="42"/>
        <v>1.35</v>
      </c>
      <c r="T227" s="108">
        <f t="shared" si="43"/>
        <v>0.78</v>
      </c>
      <c r="U227" s="108">
        <f t="shared" si="44"/>
        <v>1.0249999999999999</v>
      </c>
      <c r="V227" s="108">
        <f t="shared" si="45"/>
        <v>1.4</v>
      </c>
      <c r="W227" s="26">
        <f t="shared" si="46"/>
        <v>53.454999999999998</v>
      </c>
      <c r="X227" s="175">
        <f t="shared" si="47"/>
        <v>10.691000000000001</v>
      </c>
      <c r="Y227" s="142">
        <v>19</v>
      </c>
      <c r="Z227" s="112">
        <f t="shared" si="48"/>
        <v>15.200000000000001</v>
      </c>
    </row>
    <row r="228" spans="1:26" x14ac:dyDescent="0.3">
      <c r="A228" s="170">
        <v>222</v>
      </c>
      <c r="B228" s="140">
        <v>671422</v>
      </c>
      <c r="C228" s="141" t="s">
        <v>329</v>
      </c>
      <c r="D228" s="111">
        <v>10</v>
      </c>
      <c r="E228" s="111">
        <v>4.5</v>
      </c>
      <c r="F228" s="111">
        <v>8</v>
      </c>
      <c r="G228" s="111">
        <v>6</v>
      </c>
      <c r="H228" s="111">
        <v>8</v>
      </c>
      <c r="I228" s="173">
        <f t="shared" si="37"/>
        <v>36.5</v>
      </c>
      <c r="J228" s="173">
        <f t="shared" si="38"/>
        <v>5.4749999999999996</v>
      </c>
      <c r="K228" s="11">
        <v>3</v>
      </c>
      <c r="L228" s="11">
        <v>3.5</v>
      </c>
      <c r="M228" s="11">
        <v>4</v>
      </c>
      <c r="N228" s="11">
        <v>3</v>
      </c>
      <c r="O228" s="11">
        <v>4</v>
      </c>
      <c r="P228" s="174">
        <f t="shared" si="39"/>
        <v>22.975000000000001</v>
      </c>
      <c r="Q228" s="174">
        <f t="shared" si="40"/>
        <v>1.1487500000000002</v>
      </c>
      <c r="R228" s="108">
        <f t="shared" si="41"/>
        <v>1.65</v>
      </c>
      <c r="S228" s="108">
        <f t="shared" si="42"/>
        <v>0.85</v>
      </c>
      <c r="T228" s="108">
        <f t="shared" si="43"/>
        <v>1.4</v>
      </c>
      <c r="U228" s="108">
        <f t="shared" si="44"/>
        <v>1.0499999999999998</v>
      </c>
      <c r="V228" s="108">
        <f t="shared" si="45"/>
        <v>1.4</v>
      </c>
      <c r="W228" s="26">
        <f t="shared" si="46"/>
        <v>59.475000000000001</v>
      </c>
      <c r="X228" s="175">
        <f t="shared" si="47"/>
        <v>11.895000000000001</v>
      </c>
      <c r="Y228" s="142">
        <v>49</v>
      </c>
      <c r="Z228" s="112">
        <f t="shared" si="48"/>
        <v>39.200000000000003</v>
      </c>
    </row>
    <row r="229" spans="1:26" x14ac:dyDescent="0.3">
      <c r="A229" s="170">
        <v>223</v>
      </c>
      <c r="B229" s="140">
        <v>671423</v>
      </c>
      <c r="C229" s="141" t="s">
        <v>330</v>
      </c>
      <c r="D229" s="111">
        <v>11</v>
      </c>
      <c r="E229" s="111">
        <v>12</v>
      </c>
      <c r="F229" s="111">
        <v>10</v>
      </c>
      <c r="G229" s="111">
        <v>10.5</v>
      </c>
      <c r="H229" s="111">
        <v>10</v>
      </c>
      <c r="I229" s="173">
        <f t="shared" si="37"/>
        <v>53.5</v>
      </c>
      <c r="J229" s="173">
        <f t="shared" si="38"/>
        <v>8.0250000000000004</v>
      </c>
      <c r="K229" s="11">
        <v>3</v>
      </c>
      <c r="L229" s="11">
        <v>3.5</v>
      </c>
      <c r="M229" s="11">
        <v>2</v>
      </c>
      <c r="N229" s="11">
        <v>3</v>
      </c>
      <c r="O229" s="11">
        <v>2</v>
      </c>
      <c r="P229" s="174">
        <f t="shared" si="39"/>
        <v>21.524999999999999</v>
      </c>
      <c r="Q229" s="174">
        <f t="shared" si="40"/>
        <v>1.0762499999999999</v>
      </c>
      <c r="R229" s="108">
        <f t="shared" si="41"/>
        <v>1.7999999999999998</v>
      </c>
      <c r="S229" s="108">
        <f t="shared" si="42"/>
        <v>1.9749999999999999</v>
      </c>
      <c r="T229" s="108">
        <f t="shared" si="43"/>
        <v>1.6</v>
      </c>
      <c r="U229" s="108">
        <f t="shared" si="44"/>
        <v>1.7250000000000001</v>
      </c>
      <c r="V229" s="108">
        <f t="shared" si="45"/>
        <v>1.6</v>
      </c>
      <c r="W229" s="26">
        <f t="shared" si="46"/>
        <v>75.025000000000006</v>
      </c>
      <c r="X229" s="175">
        <f t="shared" si="47"/>
        <v>15.005000000000003</v>
      </c>
      <c r="Y229" s="142">
        <v>40</v>
      </c>
      <c r="Z229" s="112">
        <f t="shared" si="48"/>
        <v>32</v>
      </c>
    </row>
    <row r="230" spans="1:26" x14ac:dyDescent="0.3">
      <c r="A230" s="170">
        <v>224</v>
      </c>
      <c r="B230" s="140">
        <v>671424</v>
      </c>
      <c r="C230" s="141" t="s">
        <v>331</v>
      </c>
      <c r="D230" s="111">
        <v>9</v>
      </c>
      <c r="E230" s="111">
        <v>10</v>
      </c>
      <c r="F230" s="111">
        <v>8</v>
      </c>
      <c r="G230" s="111">
        <v>12</v>
      </c>
      <c r="H230" s="111">
        <v>11</v>
      </c>
      <c r="I230" s="173">
        <f t="shared" si="37"/>
        <v>50</v>
      </c>
      <c r="J230" s="173">
        <f t="shared" si="38"/>
        <v>7.5</v>
      </c>
      <c r="K230" s="11">
        <v>3</v>
      </c>
      <c r="L230" s="11">
        <v>4</v>
      </c>
      <c r="M230" s="11">
        <v>3</v>
      </c>
      <c r="N230" s="11">
        <v>3</v>
      </c>
      <c r="O230" s="11">
        <v>2</v>
      </c>
      <c r="P230" s="174">
        <f t="shared" si="39"/>
        <v>22.5</v>
      </c>
      <c r="Q230" s="174">
        <f t="shared" si="40"/>
        <v>1.125</v>
      </c>
      <c r="R230" s="108">
        <f t="shared" si="41"/>
        <v>1.5</v>
      </c>
      <c r="S230" s="108">
        <f t="shared" si="42"/>
        <v>1.7</v>
      </c>
      <c r="T230" s="108">
        <f t="shared" si="43"/>
        <v>1.35</v>
      </c>
      <c r="U230" s="108">
        <f t="shared" si="44"/>
        <v>1.9499999999999997</v>
      </c>
      <c r="V230" s="108">
        <f t="shared" si="45"/>
        <v>1.75</v>
      </c>
      <c r="W230" s="26">
        <f t="shared" si="46"/>
        <v>72.5</v>
      </c>
      <c r="X230" s="175">
        <f t="shared" si="47"/>
        <v>14.5</v>
      </c>
      <c r="Y230" s="142">
        <v>40</v>
      </c>
      <c r="Z230" s="112">
        <f t="shared" si="48"/>
        <v>32</v>
      </c>
    </row>
    <row r="231" spans="1:26" x14ac:dyDescent="0.3">
      <c r="A231" s="170">
        <v>225</v>
      </c>
      <c r="B231" s="140">
        <v>671425</v>
      </c>
      <c r="C231" s="141" t="s">
        <v>332</v>
      </c>
      <c r="D231" s="111">
        <v>10</v>
      </c>
      <c r="E231" s="111">
        <v>12</v>
      </c>
      <c r="F231" s="111">
        <v>14</v>
      </c>
      <c r="G231" s="111">
        <v>10</v>
      </c>
      <c r="H231" s="111">
        <v>12</v>
      </c>
      <c r="I231" s="173">
        <f t="shared" si="37"/>
        <v>58</v>
      </c>
      <c r="J231" s="173">
        <f t="shared" si="38"/>
        <v>8.6999999999999993</v>
      </c>
      <c r="K231" s="11">
        <v>4</v>
      </c>
      <c r="L231" s="11">
        <v>3</v>
      </c>
      <c r="M231" s="11">
        <v>5</v>
      </c>
      <c r="N231" s="11">
        <v>6</v>
      </c>
      <c r="O231" s="11">
        <v>4</v>
      </c>
      <c r="P231" s="174">
        <f t="shared" si="39"/>
        <v>30.7</v>
      </c>
      <c r="Q231" s="174">
        <f t="shared" si="40"/>
        <v>1.5350000000000001</v>
      </c>
      <c r="R231" s="108">
        <f t="shared" si="41"/>
        <v>1.7</v>
      </c>
      <c r="S231" s="108">
        <f t="shared" si="42"/>
        <v>1.9499999999999997</v>
      </c>
      <c r="T231" s="108">
        <f t="shared" si="43"/>
        <v>2.35</v>
      </c>
      <c r="U231" s="108">
        <f t="shared" si="44"/>
        <v>1.8</v>
      </c>
      <c r="V231" s="108">
        <f t="shared" si="45"/>
        <v>1.9999999999999998</v>
      </c>
      <c r="W231" s="26">
        <f t="shared" si="46"/>
        <v>88.7</v>
      </c>
      <c r="X231" s="175">
        <f t="shared" si="47"/>
        <v>17.740000000000002</v>
      </c>
      <c r="Y231" s="142">
        <v>58</v>
      </c>
      <c r="Z231" s="112">
        <f t="shared" si="48"/>
        <v>46.400000000000006</v>
      </c>
    </row>
    <row r="232" spans="1:26" x14ac:dyDescent="0.3">
      <c r="A232" s="170">
        <v>226</v>
      </c>
      <c r="B232" s="140">
        <v>671426</v>
      </c>
      <c r="C232" s="141" t="s">
        <v>333</v>
      </c>
      <c r="D232" s="111">
        <v>2</v>
      </c>
      <c r="E232" s="111">
        <v>4</v>
      </c>
      <c r="F232" s="111">
        <v>3</v>
      </c>
      <c r="G232" s="111">
        <v>2.5</v>
      </c>
      <c r="H232" s="111">
        <v>4</v>
      </c>
      <c r="I232" s="173">
        <f t="shared" si="37"/>
        <v>15.5</v>
      </c>
      <c r="J232" s="173">
        <f t="shared" si="38"/>
        <v>2.3249999999999997</v>
      </c>
      <c r="K232" s="11">
        <v>2</v>
      </c>
      <c r="L232" s="11">
        <v>3</v>
      </c>
      <c r="M232" s="11">
        <v>2</v>
      </c>
      <c r="N232" s="11">
        <v>3</v>
      </c>
      <c r="O232" s="11">
        <v>2</v>
      </c>
      <c r="P232" s="174">
        <f t="shared" si="39"/>
        <v>14.324999999999999</v>
      </c>
      <c r="Q232" s="174">
        <f t="shared" si="40"/>
        <v>0.71625000000000005</v>
      </c>
      <c r="R232" s="108">
        <f t="shared" si="41"/>
        <v>0.4</v>
      </c>
      <c r="S232" s="108">
        <f t="shared" si="42"/>
        <v>0.75</v>
      </c>
      <c r="T232" s="108">
        <f t="shared" si="43"/>
        <v>0.54999999999999993</v>
      </c>
      <c r="U232" s="108">
        <f t="shared" si="44"/>
        <v>0.52500000000000002</v>
      </c>
      <c r="V232" s="108">
        <f t="shared" si="45"/>
        <v>0.7</v>
      </c>
      <c r="W232" s="26">
        <f t="shared" si="46"/>
        <v>29.824999999999999</v>
      </c>
      <c r="X232" s="175">
        <f t="shared" si="47"/>
        <v>5.9649999999999999</v>
      </c>
      <c r="Y232" s="142">
        <v>14</v>
      </c>
      <c r="Z232" s="112">
        <f t="shared" si="48"/>
        <v>11.200000000000001</v>
      </c>
    </row>
    <row r="233" spans="1:26" x14ac:dyDescent="0.3">
      <c r="A233" s="170">
        <v>227</v>
      </c>
      <c r="B233" s="140">
        <v>671427</v>
      </c>
      <c r="C233" s="141" t="s">
        <v>334</v>
      </c>
      <c r="D233" s="111">
        <v>10</v>
      </c>
      <c r="E233" s="111">
        <v>12</v>
      </c>
      <c r="F233" s="111">
        <v>11</v>
      </c>
      <c r="G233" s="111">
        <v>10</v>
      </c>
      <c r="H233" s="111">
        <v>9.5</v>
      </c>
      <c r="I233" s="173">
        <f t="shared" si="37"/>
        <v>52.5</v>
      </c>
      <c r="J233" s="173">
        <f t="shared" si="38"/>
        <v>7.875</v>
      </c>
      <c r="K233" s="43">
        <v>3</v>
      </c>
      <c r="L233" s="11">
        <v>3.1</v>
      </c>
      <c r="M233" s="11">
        <v>3</v>
      </c>
      <c r="N233" s="11">
        <v>4</v>
      </c>
      <c r="O233" s="11">
        <v>2</v>
      </c>
      <c r="P233" s="174">
        <f t="shared" si="39"/>
        <v>22.975000000000001</v>
      </c>
      <c r="Q233" s="174">
        <f t="shared" si="40"/>
        <v>1.1487500000000002</v>
      </c>
      <c r="R233" s="108">
        <f t="shared" si="41"/>
        <v>1.65</v>
      </c>
      <c r="S233" s="108">
        <f t="shared" si="42"/>
        <v>1.9549999999999998</v>
      </c>
      <c r="T233" s="108">
        <f t="shared" si="43"/>
        <v>1.7999999999999998</v>
      </c>
      <c r="U233" s="108">
        <f t="shared" si="44"/>
        <v>1.7</v>
      </c>
      <c r="V233" s="108">
        <f t="shared" si="45"/>
        <v>1.5250000000000001</v>
      </c>
      <c r="W233" s="26">
        <f t="shared" si="46"/>
        <v>75.474999999999994</v>
      </c>
      <c r="X233" s="175">
        <f t="shared" si="47"/>
        <v>15.094999999999999</v>
      </c>
      <c r="Y233" s="142">
        <v>41</v>
      </c>
      <c r="Z233" s="112">
        <f t="shared" si="48"/>
        <v>32.800000000000004</v>
      </c>
    </row>
    <row r="234" spans="1:26" x14ac:dyDescent="0.3">
      <c r="A234" s="170">
        <v>228</v>
      </c>
      <c r="B234" s="140">
        <v>671428</v>
      </c>
      <c r="C234" s="141" t="s">
        <v>335</v>
      </c>
      <c r="D234" s="111">
        <v>11</v>
      </c>
      <c r="E234" s="111">
        <v>10</v>
      </c>
      <c r="F234" s="111">
        <v>9.5</v>
      </c>
      <c r="G234" s="111">
        <v>5</v>
      </c>
      <c r="H234" s="111">
        <v>6</v>
      </c>
      <c r="I234" s="173">
        <f t="shared" si="37"/>
        <v>41.5</v>
      </c>
      <c r="J234" s="173">
        <f t="shared" si="38"/>
        <v>6.2249999999999996</v>
      </c>
      <c r="K234" s="11">
        <v>1</v>
      </c>
      <c r="L234" s="11">
        <v>2</v>
      </c>
      <c r="M234" s="11">
        <v>3</v>
      </c>
      <c r="N234" s="11">
        <v>4</v>
      </c>
      <c r="O234" s="11">
        <v>3</v>
      </c>
      <c r="P234" s="174">
        <f t="shared" si="39"/>
        <v>19.225000000000001</v>
      </c>
      <c r="Q234" s="174">
        <f t="shared" si="40"/>
        <v>0.96125000000000016</v>
      </c>
      <c r="R234" s="108">
        <f t="shared" si="41"/>
        <v>1.7</v>
      </c>
      <c r="S234" s="108">
        <f t="shared" si="42"/>
        <v>1.6</v>
      </c>
      <c r="T234" s="108">
        <f t="shared" si="43"/>
        <v>1.5750000000000002</v>
      </c>
      <c r="U234" s="108">
        <f t="shared" si="44"/>
        <v>0.95</v>
      </c>
      <c r="V234" s="108">
        <f t="shared" si="45"/>
        <v>1.0499999999999998</v>
      </c>
      <c r="W234" s="26">
        <f t="shared" si="46"/>
        <v>60.725000000000001</v>
      </c>
      <c r="X234" s="175">
        <f t="shared" si="47"/>
        <v>12.145000000000001</v>
      </c>
      <c r="Y234" s="142">
        <v>22</v>
      </c>
      <c r="Z234" s="112">
        <f t="shared" si="48"/>
        <v>17.600000000000001</v>
      </c>
    </row>
    <row r="235" spans="1:26" x14ac:dyDescent="0.3">
      <c r="A235" s="170">
        <v>229</v>
      </c>
      <c r="B235" s="140">
        <v>671429</v>
      </c>
      <c r="C235" s="141" t="s">
        <v>336</v>
      </c>
      <c r="D235" s="111">
        <v>0</v>
      </c>
      <c r="E235" s="111">
        <v>0</v>
      </c>
      <c r="F235" s="111">
        <v>0</v>
      </c>
      <c r="G235" s="111">
        <v>0</v>
      </c>
      <c r="H235" s="111">
        <v>0</v>
      </c>
      <c r="I235" s="173">
        <f t="shared" si="37"/>
        <v>0</v>
      </c>
      <c r="J235" s="173">
        <f t="shared" si="38"/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4</v>
      </c>
      <c r="P235" s="174">
        <f t="shared" si="39"/>
        <v>4</v>
      </c>
      <c r="Q235" s="174">
        <f t="shared" si="40"/>
        <v>0.2</v>
      </c>
      <c r="R235" s="108">
        <f t="shared" si="41"/>
        <v>0</v>
      </c>
      <c r="S235" s="108">
        <f t="shared" si="42"/>
        <v>0</v>
      </c>
      <c r="T235" s="108">
        <f t="shared" si="43"/>
        <v>0</v>
      </c>
      <c r="U235" s="108">
        <f t="shared" si="44"/>
        <v>0</v>
      </c>
      <c r="V235" s="108">
        <f t="shared" si="45"/>
        <v>0.2</v>
      </c>
      <c r="W235" s="26">
        <f t="shared" si="46"/>
        <v>4</v>
      </c>
      <c r="X235" s="175">
        <f t="shared" si="47"/>
        <v>0.8</v>
      </c>
      <c r="Y235" s="142">
        <v>0</v>
      </c>
      <c r="Z235" s="112">
        <f t="shared" si="48"/>
        <v>0</v>
      </c>
    </row>
    <row r="236" spans="1:26" x14ac:dyDescent="0.3">
      <c r="A236" s="170">
        <v>230</v>
      </c>
      <c r="B236" s="140">
        <v>671430</v>
      </c>
      <c r="C236" s="141" t="s">
        <v>337</v>
      </c>
      <c r="D236" s="111">
        <v>12</v>
      </c>
      <c r="E236" s="111">
        <v>10</v>
      </c>
      <c r="F236" s="111">
        <v>14</v>
      </c>
      <c r="G236" s="111">
        <v>13</v>
      </c>
      <c r="H236" s="111">
        <v>12</v>
      </c>
      <c r="I236" s="173">
        <f t="shared" si="37"/>
        <v>61</v>
      </c>
      <c r="J236" s="173">
        <f t="shared" si="38"/>
        <v>9.15</v>
      </c>
      <c r="K236" s="11">
        <v>3</v>
      </c>
      <c r="L236" s="11">
        <v>4</v>
      </c>
      <c r="M236" s="11">
        <v>3</v>
      </c>
      <c r="N236" s="11">
        <v>2</v>
      </c>
      <c r="O236" s="11">
        <v>3</v>
      </c>
      <c r="P236" s="174">
        <f t="shared" si="39"/>
        <v>24.15</v>
      </c>
      <c r="Q236" s="174">
        <f t="shared" si="40"/>
        <v>1.2075</v>
      </c>
      <c r="R236" s="108">
        <f t="shared" si="41"/>
        <v>1.9499999999999997</v>
      </c>
      <c r="S236" s="108">
        <f t="shared" si="42"/>
        <v>1.7</v>
      </c>
      <c r="T236" s="108">
        <f t="shared" si="43"/>
        <v>2.25</v>
      </c>
      <c r="U236" s="108">
        <f t="shared" si="44"/>
        <v>2.0499999999999998</v>
      </c>
      <c r="V236" s="108">
        <f t="shared" si="45"/>
        <v>1.9499999999999997</v>
      </c>
      <c r="W236" s="26">
        <f t="shared" si="46"/>
        <v>85.15</v>
      </c>
      <c r="X236" s="175">
        <f t="shared" si="47"/>
        <v>17.03</v>
      </c>
      <c r="Y236" s="142">
        <v>44</v>
      </c>
      <c r="Z236" s="112">
        <f t="shared" si="48"/>
        <v>35.200000000000003</v>
      </c>
    </row>
    <row r="237" spans="1:26" x14ac:dyDescent="0.3">
      <c r="A237" s="170">
        <v>231</v>
      </c>
      <c r="B237" s="140">
        <v>671431</v>
      </c>
      <c r="C237" s="141" t="s">
        <v>338</v>
      </c>
      <c r="D237" s="111">
        <v>0</v>
      </c>
      <c r="E237" s="111">
        <v>1</v>
      </c>
      <c r="F237" s="111">
        <v>0</v>
      </c>
      <c r="G237" s="111">
        <v>1</v>
      </c>
      <c r="H237" s="111">
        <v>2</v>
      </c>
      <c r="I237" s="173">
        <f t="shared" si="37"/>
        <v>4</v>
      </c>
      <c r="J237" s="173">
        <f t="shared" si="38"/>
        <v>0.6</v>
      </c>
      <c r="K237" s="11">
        <v>1</v>
      </c>
      <c r="L237" s="11">
        <v>0</v>
      </c>
      <c r="M237" s="11">
        <v>1</v>
      </c>
      <c r="N237" s="11">
        <v>0</v>
      </c>
      <c r="O237" s="11">
        <v>0</v>
      </c>
      <c r="P237" s="174">
        <f t="shared" si="39"/>
        <v>2.6</v>
      </c>
      <c r="Q237" s="174">
        <f t="shared" si="40"/>
        <v>0.13</v>
      </c>
      <c r="R237" s="108">
        <f t="shared" si="41"/>
        <v>0.05</v>
      </c>
      <c r="S237" s="108">
        <f t="shared" si="42"/>
        <v>0.15</v>
      </c>
      <c r="T237" s="108">
        <f t="shared" si="43"/>
        <v>0.05</v>
      </c>
      <c r="U237" s="108">
        <f t="shared" si="44"/>
        <v>0.15</v>
      </c>
      <c r="V237" s="108">
        <f t="shared" si="45"/>
        <v>0.3</v>
      </c>
      <c r="W237" s="26">
        <f t="shared" si="46"/>
        <v>6.6</v>
      </c>
      <c r="X237" s="175">
        <f t="shared" si="47"/>
        <v>1.32</v>
      </c>
      <c r="Y237" s="142">
        <v>2</v>
      </c>
      <c r="Z237" s="112">
        <f t="shared" si="48"/>
        <v>1.6</v>
      </c>
    </row>
    <row r="238" spans="1:26" x14ac:dyDescent="0.3">
      <c r="A238" s="170">
        <v>232</v>
      </c>
      <c r="B238" s="140">
        <v>671432</v>
      </c>
      <c r="C238" s="141" t="s">
        <v>339</v>
      </c>
      <c r="D238" s="111">
        <v>12</v>
      </c>
      <c r="E238" s="111">
        <v>11</v>
      </c>
      <c r="F238" s="111">
        <v>10</v>
      </c>
      <c r="G238" s="111">
        <v>12</v>
      </c>
      <c r="H238" s="111">
        <v>10</v>
      </c>
      <c r="I238" s="173">
        <f t="shared" si="37"/>
        <v>55</v>
      </c>
      <c r="J238" s="173">
        <f t="shared" si="38"/>
        <v>8.25</v>
      </c>
      <c r="K238" s="11">
        <v>2</v>
      </c>
      <c r="L238" s="11">
        <v>4</v>
      </c>
      <c r="M238" s="11">
        <v>3</v>
      </c>
      <c r="N238" s="11">
        <v>2</v>
      </c>
      <c r="O238" s="11">
        <v>4</v>
      </c>
      <c r="P238" s="174">
        <f t="shared" si="39"/>
        <v>23.25</v>
      </c>
      <c r="Q238" s="174">
        <f t="shared" si="40"/>
        <v>1.1625000000000001</v>
      </c>
      <c r="R238" s="108">
        <f t="shared" si="41"/>
        <v>1.9</v>
      </c>
      <c r="S238" s="108">
        <f t="shared" si="42"/>
        <v>1.8499999999999999</v>
      </c>
      <c r="T238" s="108">
        <f t="shared" si="43"/>
        <v>1.65</v>
      </c>
      <c r="U238" s="108">
        <f t="shared" si="44"/>
        <v>1.9</v>
      </c>
      <c r="V238" s="108">
        <f t="shared" si="45"/>
        <v>1.7</v>
      </c>
      <c r="W238" s="26">
        <f t="shared" si="46"/>
        <v>78.25</v>
      </c>
      <c r="X238" s="175">
        <f t="shared" si="47"/>
        <v>15.65</v>
      </c>
      <c r="Y238" s="142">
        <v>48</v>
      </c>
      <c r="Z238" s="112">
        <f t="shared" si="48"/>
        <v>38.400000000000006</v>
      </c>
    </row>
    <row r="239" spans="1:26" x14ac:dyDescent="0.3">
      <c r="A239" s="170">
        <v>233</v>
      </c>
      <c r="B239" s="140">
        <v>671433</v>
      </c>
      <c r="C239" s="141" t="s">
        <v>340</v>
      </c>
      <c r="D239" s="111">
        <v>10</v>
      </c>
      <c r="E239" s="111">
        <v>12</v>
      </c>
      <c r="F239" s="111">
        <v>14</v>
      </c>
      <c r="G239" s="111">
        <v>10</v>
      </c>
      <c r="H239" s="111">
        <v>12</v>
      </c>
      <c r="I239" s="173">
        <f t="shared" si="37"/>
        <v>58</v>
      </c>
      <c r="J239" s="173">
        <f t="shared" si="38"/>
        <v>8.6999999999999993</v>
      </c>
      <c r="K239" s="11">
        <v>4</v>
      </c>
      <c r="L239" s="11">
        <v>3</v>
      </c>
      <c r="M239" s="11">
        <v>2</v>
      </c>
      <c r="N239" s="11">
        <v>3</v>
      </c>
      <c r="O239" s="11">
        <v>4</v>
      </c>
      <c r="P239" s="174">
        <f t="shared" si="39"/>
        <v>24.7</v>
      </c>
      <c r="Q239" s="174">
        <f t="shared" si="40"/>
        <v>1.2350000000000001</v>
      </c>
      <c r="R239" s="108">
        <f t="shared" si="41"/>
        <v>1.7</v>
      </c>
      <c r="S239" s="108">
        <f t="shared" si="42"/>
        <v>1.9499999999999997</v>
      </c>
      <c r="T239" s="108">
        <f t="shared" si="43"/>
        <v>2.2000000000000002</v>
      </c>
      <c r="U239" s="108">
        <f t="shared" si="44"/>
        <v>1.65</v>
      </c>
      <c r="V239" s="108">
        <f t="shared" si="45"/>
        <v>1.9999999999999998</v>
      </c>
      <c r="W239" s="26">
        <f t="shared" si="46"/>
        <v>82.7</v>
      </c>
      <c r="X239" s="175">
        <f t="shared" si="47"/>
        <v>16.540000000000003</v>
      </c>
      <c r="Y239" s="142">
        <v>68</v>
      </c>
      <c r="Z239" s="112">
        <f t="shared" si="48"/>
        <v>54.400000000000006</v>
      </c>
    </row>
    <row r="240" spans="1:26" x14ac:dyDescent="0.3">
      <c r="A240" s="170">
        <v>234</v>
      </c>
      <c r="B240" s="140">
        <v>671434</v>
      </c>
      <c r="C240" s="141" t="s">
        <v>341</v>
      </c>
      <c r="D240" s="111">
        <v>2</v>
      </c>
      <c r="E240" s="111">
        <v>2.5</v>
      </c>
      <c r="F240" s="111">
        <v>3.5</v>
      </c>
      <c r="G240" s="111">
        <v>2</v>
      </c>
      <c r="H240" s="111">
        <v>2.5</v>
      </c>
      <c r="I240" s="173">
        <f t="shared" si="37"/>
        <v>12.5</v>
      </c>
      <c r="J240" s="173">
        <f t="shared" si="38"/>
        <v>1.875</v>
      </c>
      <c r="K240" s="11">
        <v>3.1</v>
      </c>
      <c r="L240" s="11">
        <v>1</v>
      </c>
      <c r="M240" s="11">
        <v>2</v>
      </c>
      <c r="N240" s="11">
        <v>2</v>
      </c>
      <c r="O240" s="11">
        <v>1</v>
      </c>
      <c r="P240" s="174">
        <f t="shared" si="39"/>
        <v>10.975</v>
      </c>
      <c r="Q240" s="174">
        <f t="shared" si="40"/>
        <v>0.54874999999999996</v>
      </c>
      <c r="R240" s="108">
        <f t="shared" si="41"/>
        <v>0.45500000000000002</v>
      </c>
      <c r="S240" s="108">
        <f t="shared" si="42"/>
        <v>0.42499999999999999</v>
      </c>
      <c r="T240" s="108">
        <f t="shared" si="43"/>
        <v>0.625</v>
      </c>
      <c r="U240" s="108">
        <f t="shared" si="44"/>
        <v>0.4</v>
      </c>
      <c r="V240" s="108">
        <f t="shared" si="45"/>
        <v>0.42499999999999999</v>
      </c>
      <c r="W240" s="26">
        <f t="shared" si="46"/>
        <v>23.475000000000001</v>
      </c>
      <c r="X240" s="175">
        <f t="shared" si="47"/>
        <v>4.6950000000000003</v>
      </c>
      <c r="Y240" s="142">
        <v>14</v>
      </c>
      <c r="Z240" s="112">
        <f t="shared" si="48"/>
        <v>11.200000000000001</v>
      </c>
    </row>
    <row r="241" spans="1:26" x14ac:dyDescent="0.3">
      <c r="A241" s="170">
        <v>235</v>
      </c>
      <c r="B241" s="140">
        <v>671435</v>
      </c>
      <c r="C241" s="141" t="s">
        <v>342</v>
      </c>
      <c r="D241" s="111">
        <v>10</v>
      </c>
      <c r="E241" s="111">
        <v>9</v>
      </c>
      <c r="F241" s="111">
        <v>8.5</v>
      </c>
      <c r="G241" s="111">
        <v>6.5</v>
      </c>
      <c r="H241" s="111">
        <v>8</v>
      </c>
      <c r="I241" s="173">
        <f t="shared" si="37"/>
        <v>42</v>
      </c>
      <c r="J241" s="173">
        <f t="shared" si="38"/>
        <v>6.3</v>
      </c>
      <c r="K241" s="11">
        <v>3</v>
      </c>
      <c r="L241" s="11">
        <v>4</v>
      </c>
      <c r="M241" s="11">
        <v>3</v>
      </c>
      <c r="N241" s="11">
        <v>2.5</v>
      </c>
      <c r="O241" s="11">
        <v>2</v>
      </c>
      <c r="P241" s="174">
        <f t="shared" si="39"/>
        <v>20.8</v>
      </c>
      <c r="Q241" s="174">
        <f t="shared" si="40"/>
        <v>1.04</v>
      </c>
      <c r="R241" s="108">
        <f t="shared" si="41"/>
        <v>1.65</v>
      </c>
      <c r="S241" s="108">
        <f t="shared" si="42"/>
        <v>1.5499999999999998</v>
      </c>
      <c r="T241" s="108">
        <f t="shared" si="43"/>
        <v>1.4249999999999998</v>
      </c>
      <c r="U241" s="108">
        <f t="shared" si="44"/>
        <v>1.1000000000000001</v>
      </c>
      <c r="V241" s="108">
        <f t="shared" si="45"/>
        <v>1.3</v>
      </c>
      <c r="W241" s="26">
        <f t="shared" si="46"/>
        <v>62.8</v>
      </c>
      <c r="X241" s="175">
        <f t="shared" si="47"/>
        <v>12.56</v>
      </c>
      <c r="Y241" s="142">
        <v>44</v>
      </c>
      <c r="Z241" s="112">
        <f t="shared" si="48"/>
        <v>35.200000000000003</v>
      </c>
    </row>
    <row r="242" spans="1:26" x14ac:dyDescent="0.3">
      <c r="A242" s="170">
        <v>236</v>
      </c>
      <c r="B242" s="140">
        <v>671436</v>
      </c>
      <c r="C242" s="141" t="s">
        <v>343</v>
      </c>
      <c r="D242" s="111">
        <v>2.5</v>
      </c>
      <c r="E242" s="111">
        <v>4</v>
      </c>
      <c r="F242" s="111">
        <v>2.5</v>
      </c>
      <c r="G242" s="111">
        <v>3.5</v>
      </c>
      <c r="H242" s="111">
        <v>2.5</v>
      </c>
      <c r="I242" s="173">
        <f t="shared" si="37"/>
        <v>15</v>
      </c>
      <c r="J242" s="173">
        <f t="shared" si="38"/>
        <v>2.25</v>
      </c>
      <c r="K242" s="11">
        <v>1</v>
      </c>
      <c r="L242" s="11">
        <v>2</v>
      </c>
      <c r="M242" s="11">
        <v>1</v>
      </c>
      <c r="N242" s="11">
        <v>3</v>
      </c>
      <c r="O242" s="11">
        <v>2</v>
      </c>
      <c r="P242" s="174">
        <f t="shared" si="39"/>
        <v>11.25</v>
      </c>
      <c r="Q242" s="174">
        <f t="shared" si="40"/>
        <v>0.5625</v>
      </c>
      <c r="R242" s="108">
        <f t="shared" si="41"/>
        <v>0.42499999999999999</v>
      </c>
      <c r="S242" s="108">
        <f t="shared" si="42"/>
        <v>0.7</v>
      </c>
      <c r="T242" s="108">
        <f t="shared" si="43"/>
        <v>0.42499999999999999</v>
      </c>
      <c r="U242" s="108">
        <f t="shared" si="44"/>
        <v>0.67500000000000004</v>
      </c>
      <c r="V242" s="108">
        <f t="shared" si="45"/>
        <v>0.47499999999999998</v>
      </c>
      <c r="W242" s="26">
        <f t="shared" si="46"/>
        <v>26.25</v>
      </c>
      <c r="X242" s="175">
        <f t="shared" si="47"/>
        <v>5.25</v>
      </c>
      <c r="Y242" s="142">
        <v>13</v>
      </c>
      <c r="Z242" s="112">
        <f t="shared" si="48"/>
        <v>10.4</v>
      </c>
    </row>
    <row r="243" spans="1:26" x14ac:dyDescent="0.3">
      <c r="A243" s="170">
        <v>237</v>
      </c>
      <c r="B243" s="140">
        <v>671437</v>
      </c>
      <c r="C243" s="141" t="s">
        <v>344</v>
      </c>
      <c r="D243" s="111">
        <v>10</v>
      </c>
      <c r="E243" s="111">
        <v>11</v>
      </c>
      <c r="F243" s="111">
        <v>9</v>
      </c>
      <c r="G243" s="111">
        <v>10</v>
      </c>
      <c r="H243" s="111">
        <v>8</v>
      </c>
      <c r="I243" s="173">
        <f t="shared" si="37"/>
        <v>48</v>
      </c>
      <c r="J243" s="173">
        <f t="shared" si="38"/>
        <v>7.1999999999999993</v>
      </c>
      <c r="K243" s="11">
        <v>5</v>
      </c>
      <c r="L243" s="11">
        <v>4</v>
      </c>
      <c r="M243" s="11">
        <v>3.5</v>
      </c>
      <c r="N243" s="11">
        <v>3</v>
      </c>
      <c r="O243" s="11">
        <v>2</v>
      </c>
      <c r="P243" s="174">
        <f t="shared" si="39"/>
        <v>24.7</v>
      </c>
      <c r="Q243" s="174">
        <f t="shared" si="40"/>
        <v>1.2350000000000001</v>
      </c>
      <c r="R243" s="108">
        <f t="shared" si="41"/>
        <v>1.75</v>
      </c>
      <c r="S243" s="108">
        <f t="shared" si="42"/>
        <v>1.8499999999999999</v>
      </c>
      <c r="T243" s="108">
        <f t="shared" si="43"/>
        <v>1.5249999999999999</v>
      </c>
      <c r="U243" s="108">
        <f t="shared" si="44"/>
        <v>1.65</v>
      </c>
      <c r="V243" s="108">
        <f t="shared" si="45"/>
        <v>1.3</v>
      </c>
      <c r="W243" s="26">
        <f t="shared" si="46"/>
        <v>72.7</v>
      </c>
      <c r="X243" s="175">
        <f t="shared" si="47"/>
        <v>14.540000000000001</v>
      </c>
      <c r="Y243" s="142">
        <v>40</v>
      </c>
      <c r="Z243" s="112">
        <f t="shared" si="48"/>
        <v>32</v>
      </c>
    </row>
    <row r="244" spans="1:26" x14ac:dyDescent="0.3">
      <c r="A244" s="170">
        <v>238</v>
      </c>
      <c r="B244" s="140">
        <v>671438</v>
      </c>
      <c r="C244" s="141" t="s">
        <v>345</v>
      </c>
      <c r="D244" s="111">
        <v>9</v>
      </c>
      <c r="E244" s="111">
        <v>8</v>
      </c>
      <c r="F244" s="111">
        <v>8.5</v>
      </c>
      <c r="G244" s="111">
        <v>10</v>
      </c>
      <c r="H244" s="111">
        <v>5</v>
      </c>
      <c r="I244" s="173">
        <f t="shared" si="37"/>
        <v>40.5</v>
      </c>
      <c r="J244" s="173">
        <f t="shared" si="38"/>
        <v>6.0750000000000002</v>
      </c>
      <c r="K244" s="169">
        <v>4</v>
      </c>
      <c r="L244" s="174">
        <v>2.1</v>
      </c>
      <c r="M244" s="174">
        <v>3</v>
      </c>
      <c r="N244" s="174">
        <v>5</v>
      </c>
      <c r="O244" s="174">
        <v>4</v>
      </c>
      <c r="P244" s="174">
        <f t="shared" si="39"/>
        <v>24.174999999999997</v>
      </c>
      <c r="Q244" s="174">
        <f t="shared" si="40"/>
        <v>1.20875</v>
      </c>
      <c r="R244" s="108">
        <f t="shared" si="41"/>
        <v>1.5499999999999998</v>
      </c>
      <c r="S244" s="108">
        <f t="shared" si="42"/>
        <v>1.3049999999999999</v>
      </c>
      <c r="T244" s="108">
        <f t="shared" si="43"/>
        <v>1.4249999999999998</v>
      </c>
      <c r="U244" s="108">
        <f t="shared" si="44"/>
        <v>1.75</v>
      </c>
      <c r="V244" s="108">
        <f t="shared" si="45"/>
        <v>0.95</v>
      </c>
      <c r="W244" s="26">
        <f t="shared" si="46"/>
        <v>64.674999999999997</v>
      </c>
      <c r="X244" s="175">
        <f t="shared" si="47"/>
        <v>12.935</v>
      </c>
      <c r="Y244" s="142">
        <v>48</v>
      </c>
      <c r="Z244" s="112">
        <f t="shared" si="48"/>
        <v>38.400000000000006</v>
      </c>
    </row>
    <row r="245" spans="1:26" x14ac:dyDescent="0.3">
      <c r="A245" s="170">
        <v>239</v>
      </c>
      <c r="B245" s="140">
        <v>671439</v>
      </c>
      <c r="C245" s="141" t="s">
        <v>346</v>
      </c>
      <c r="D245" s="111">
        <v>10</v>
      </c>
      <c r="E245" s="111">
        <v>11</v>
      </c>
      <c r="F245" s="111">
        <v>10</v>
      </c>
      <c r="G245" s="111">
        <v>12</v>
      </c>
      <c r="H245" s="111">
        <v>13</v>
      </c>
      <c r="I245" s="173">
        <f t="shared" si="37"/>
        <v>56</v>
      </c>
      <c r="J245" s="173">
        <f t="shared" si="38"/>
        <v>8.4</v>
      </c>
      <c r="K245" s="174">
        <v>2.5</v>
      </c>
      <c r="L245" s="174">
        <v>2</v>
      </c>
      <c r="M245" s="174">
        <v>4</v>
      </c>
      <c r="N245" s="174">
        <v>3</v>
      </c>
      <c r="O245" s="174">
        <v>4</v>
      </c>
      <c r="P245" s="174">
        <f t="shared" si="39"/>
        <v>23.9</v>
      </c>
      <c r="Q245" s="174">
        <f t="shared" si="40"/>
        <v>1.1950000000000001</v>
      </c>
      <c r="R245" s="108">
        <f t="shared" si="41"/>
        <v>1.625</v>
      </c>
      <c r="S245" s="108">
        <f t="shared" si="42"/>
        <v>1.75</v>
      </c>
      <c r="T245" s="108">
        <f t="shared" si="43"/>
        <v>1.7</v>
      </c>
      <c r="U245" s="108">
        <f t="shared" si="44"/>
        <v>1.9499999999999997</v>
      </c>
      <c r="V245" s="108">
        <f t="shared" si="45"/>
        <v>2.15</v>
      </c>
      <c r="W245" s="26">
        <f t="shared" si="46"/>
        <v>79.900000000000006</v>
      </c>
      <c r="X245" s="175">
        <f t="shared" si="47"/>
        <v>15.980000000000002</v>
      </c>
      <c r="Y245" s="142">
        <v>42</v>
      </c>
      <c r="Z245" s="112">
        <f t="shared" si="48"/>
        <v>33.6</v>
      </c>
    </row>
    <row r="246" spans="1:26" x14ac:dyDescent="0.3">
      <c r="A246" s="170">
        <v>240</v>
      </c>
      <c r="B246" s="140">
        <v>671440</v>
      </c>
      <c r="C246" s="141" t="s">
        <v>347</v>
      </c>
      <c r="D246" s="111">
        <v>10</v>
      </c>
      <c r="E246" s="111">
        <v>12</v>
      </c>
      <c r="F246" s="111">
        <v>9</v>
      </c>
      <c r="G246" s="111">
        <v>6</v>
      </c>
      <c r="H246" s="111">
        <v>2</v>
      </c>
      <c r="I246" s="173">
        <f t="shared" si="37"/>
        <v>39</v>
      </c>
      <c r="J246" s="173">
        <f t="shared" si="38"/>
        <v>5.85</v>
      </c>
      <c r="K246" s="174">
        <v>2</v>
      </c>
      <c r="L246" s="174">
        <v>2.5</v>
      </c>
      <c r="M246" s="174">
        <v>3</v>
      </c>
      <c r="N246" s="174">
        <v>2</v>
      </c>
      <c r="O246" s="174">
        <v>3</v>
      </c>
      <c r="P246" s="174">
        <f t="shared" si="39"/>
        <v>18.350000000000001</v>
      </c>
      <c r="Q246" s="174">
        <f t="shared" si="40"/>
        <v>0.91750000000000009</v>
      </c>
      <c r="R246" s="108">
        <f t="shared" si="41"/>
        <v>1.6</v>
      </c>
      <c r="S246" s="108">
        <f t="shared" si="42"/>
        <v>1.9249999999999998</v>
      </c>
      <c r="T246" s="108">
        <f t="shared" si="43"/>
        <v>1.5</v>
      </c>
      <c r="U246" s="108">
        <f t="shared" si="44"/>
        <v>0.99999999999999989</v>
      </c>
      <c r="V246" s="108">
        <f t="shared" si="45"/>
        <v>0.45</v>
      </c>
      <c r="W246" s="26">
        <f t="shared" si="46"/>
        <v>57.35</v>
      </c>
      <c r="X246" s="175">
        <f t="shared" si="47"/>
        <v>11.47</v>
      </c>
      <c r="Y246" s="142">
        <v>21</v>
      </c>
      <c r="Z246" s="112">
        <f t="shared" si="48"/>
        <v>16.8</v>
      </c>
    </row>
    <row r="247" spans="1:26" x14ac:dyDescent="0.3">
      <c r="A247" s="170">
        <v>241</v>
      </c>
      <c r="B247" s="140">
        <v>671441</v>
      </c>
      <c r="C247" s="141" t="s">
        <v>348</v>
      </c>
      <c r="D247" s="111">
        <v>2</v>
      </c>
      <c r="E247" s="111">
        <v>2.5</v>
      </c>
      <c r="F247" s="111">
        <v>3</v>
      </c>
      <c r="G247" s="111">
        <v>4</v>
      </c>
      <c r="H247" s="111">
        <v>2</v>
      </c>
      <c r="I247" s="173">
        <f t="shared" si="37"/>
        <v>13.5</v>
      </c>
      <c r="J247" s="173">
        <f t="shared" si="38"/>
        <v>2.0249999999999999</v>
      </c>
      <c r="K247" s="174">
        <v>2.5</v>
      </c>
      <c r="L247" s="174">
        <v>3</v>
      </c>
      <c r="M247" s="174">
        <v>3</v>
      </c>
      <c r="N247" s="174">
        <v>4</v>
      </c>
      <c r="O247" s="174">
        <v>2.5</v>
      </c>
      <c r="P247" s="174">
        <f t="shared" si="39"/>
        <v>17.024999999999999</v>
      </c>
      <c r="Q247" s="174">
        <f t="shared" si="40"/>
        <v>0.85124999999999995</v>
      </c>
      <c r="R247" s="108">
        <f t="shared" si="41"/>
        <v>0.42499999999999999</v>
      </c>
      <c r="S247" s="108">
        <f t="shared" si="42"/>
        <v>0.52500000000000002</v>
      </c>
      <c r="T247" s="108">
        <f t="shared" si="43"/>
        <v>0.6</v>
      </c>
      <c r="U247" s="108">
        <f t="shared" si="44"/>
        <v>0.8</v>
      </c>
      <c r="V247" s="108">
        <f t="shared" si="45"/>
        <v>0.42499999999999999</v>
      </c>
      <c r="W247" s="26">
        <f t="shared" si="46"/>
        <v>30.524999999999999</v>
      </c>
      <c r="X247" s="175">
        <f t="shared" si="47"/>
        <v>6.1050000000000004</v>
      </c>
      <c r="Y247" s="142">
        <v>10</v>
      </c>
      <c r="Z247" s="112">
        <f t="shared" si="48"/>
        <v>8</v>
      </c>
    </row>
    <row r="248" spans="1:26" x14ac:dyDescent="0.3">
      <c r="A248" s="170">
        <v>242</v>
      </c>
      <c r="B248" s="140">
        <v>671442</v>
      </c>
      <c r="C248" s="141" t="s">
        <v>349</v>
      </c>
      <c r="D248" s="111">
        <v>10</v>
      </c>
      <c r="E248" s="111">
        <v>12</v>
      </c>
      <c r="F248" s="111">
        <v>14</v>
      </c>
      <c r="G248" s="111">
        <v>12</v>
      </c>
      <c r="H248" s="111">
        <v>10</v>
      </c>
      <c r="I248" s="173">
        <f t="shared" si="37"/>
        <v>58</v>
      </c>
      <c r="J248" s="173">
        <f t="shared" si="38"/>
        <v>8.6999999999999993</v>
      </c>
      <c r="K248" s="174">
        <v>3.5</v>
      </c>
      <c r="L248" s="174">
        <v>2</v>
      </c>
      <c r="M248" s="174">
        <v>2.5</v>
      </c>
      <c r="N248" s="174">
        <v>3</v>
      </c>
      <c r="O248" s="174">
        <v>2.5</v>
      </c>
      <c r="P248" s="174">
        <f t="shared" si="39"/>
        <v>22.2</v>
      </c>
      <c r="Q248" s="174">
        <f t="shared" si="40"/>
        <v>1.1100000000000001</v>
      </c>
      <c r="R248" s="108">
        <f t="shared" si="41"/>
        <v>1.675</v>
      </c>
      <c r="S248" s="108">
        <f t="shared" si="42"/>
        <v>1.9</v>
      </c>
      <c r="T248" s="108">
        <f t="shared" si="43"/>
        <v>2.2250000000000001</v>
      </c>
      <c r="U248" s="108">
        <f t="shared" si="44"/>
        <v>1.9499999999999997</v>
      </c>
      <c r="V248" s="108">
        <f t="shared" si="45"/>
        <v>1.625</v>
      </c>
      <c r="W248" s="26">
        <f t="shared" si="46"/>
        <v>80.2</v>
      </c>
      <c r="X248" s="175">
        <f t="shared" si="47"/>
        <v>16.040000000000003</v>
      </c>
      <c r="Y248" s="142">
        <v>41</v>
      </c>
      <c r="Z248" s="112">
        <f t="shared" si="48"/>
        <v>32.800000000000004</v>
      </c>
    </row>
    <row r="249" spans="1:26" x14ac:dyDescent="0.3">
      <c r="A249" s="170">
        <v>243</v>
      </c>
      <c r="B249" s="140">
        <v>671443</v>
      </c>
      <c r="C249" s="141" t="s">
        <v>350</v>
      </c>
      <c r="D249" s="111">
        <v>2</v>
      </c>
      <c r="E249" s="111">
        <v>3</v>
      </c>
      <c r="F249" s="111">
        <v>2.5</v>
      </c>
      <c r="G249" s="111">
        <v>4</v>
      </c>
      <c r="H249" s="111">
        <v>3</v>
      </c>
      <c r="I249" s="173">
        <f t="shared" si="37"/>
        <v>14.5</v>
      </c>
      <c r="J249" s="173">
        <f t="shared" si="38"/>
        <v>2.1749999999999998</v>
      </c>
      <c r="K249" s="174">
        <v>2</v>
      </c>
      <c r="L249" s="174">
        <v>3</v>
      </c>
      <c r="M249" s="174">
        <v>2</v>
      </c>
      <c r="N249" s="174">
        <v>2</v>
      </c>
      <c r="O249" s="174">
        <v>3</v>
      </c>
      <c r="P249" s="174">
        <f t="shared" si="39"/>
        <v>14.175000000000001</v>
      </c>
      <c r="Q249" s="174">
        <f t="shared" si="40"/>
        <v>0.7087500000000001</v>
      </c>
      <c r="R249" s="108">
        <f t="shared" si="41"/>
        <v>0.4</v>
      </c>
      <c r="S249" s="108">
        <f t="shared" si="42"/>
        <v>0.6</v>
      </c>
      <c r="T249" s="108">
        <f t="shared" si="43"/>
        <v>0.47499999999999998</v>
      </c>
      <c r="U249" s="108">
        <f t="shared" si="44"/>
        <v>0.7</v>
      </c>
      <c r="V249" s="108">
        <f t="shared" si="45"/>
        <v>0.6</v>
      </c>
      <c r="W249" s="26">
        <f t="shared" si="46"/>
        <v>28.675000000000001</v>
      </c>
      <c r="X249" s="175">
        <f t="shared" si="47"/>
        <v>5.7350000000000003</v>
      </c>
      <c r="Y249" s="142">
        <v>9</v>
      </c>
      <c r="Z249" s="112">
        <f t="shared" si="48"/>
        <v>7.2</v>
      </c>
    </row>
    <row r="250" spans="1:26" x14ac:dyDescent="0.3">
      <c r="A250" s="170">
        <v>244</v>
      </c>
      <c r="B250" s="140">
        <v>671444</v>
      </c>
      <c r="C250" s="141" t="s">
        <v>351</v>
      </c>
      <c r="D250" s="111">
        <v>2</v>
      </c>
      <c r="E250" s="111">
        <v>3</v>
      </c>
      <c r="F250" s="111">
        <v>2.5</v>
      </c>
      <c r="G250" s="111">
        <v>3</v>
      </c>
      <c r="H250" s="111">
        <v>4</v>
      </c>
      <c r="I250" s="173">
        <f t="shared" si="37"/>
        <v>14.5</v>
      </c>
      <c r="J250" s="173">
        <f t="shared" si="38"/>
        <v>2.1749999999999998</v>
      </c>
      <c r="K250" s="174">
        <v>1</v>
      </c>
      <c r="L250" s="174">
        <v>4</v>
      </c>
      <c r="M250" s="174">
        <v>1.5</v>
      </c>
      <c r="N250" s="174">
        <v>3</v>
      </c>
      <c r="O250" s="174">
        <v>2</v>
      </c>
      <c r="P250" s="174">
        <f t="shared" si="39"/>
        <v>13.675000000000001</v>
      </c>
      <c r="Q250" s="174">
        <f t="shared" si="40"/>
        <v>0.68375000000000008</v>
      </c>
      <c r="R250" s="108">
        <f t="shared" si="41"/>
        <v>0.35</v>
      </c>
      <c r="S250" s="108">
        <f t="shared" si="42"/>
        <v>0.64999999999999991</v>
      </c>
      <c r="T250" s="108">
        <f t="shared" si="43"/>
        <v>0.45</v>
      </c>
      <c r="U250" s="108">
        <f t="shared" si="44"/>
        <v>0.6</v>
      </c>
      <c r="V250" s="108">
        <f t="shared" si="45"/>
        <v>0.7</v>
      </c>
      <c r="W250" s="26">
        <f t="shared" si="46"/>
        <v>28.175000000000001</v>
      </c>
      <c r="X250" s="175">
        <f t="shared" si="47"/>
        <v>5.6350000000000007</v>
      </c>
      <c r="Y250" s="142">
        <v>8</v>
      </c>
      <c r="Z250" s="112">
        <f t="shared" si="48"/>
        <v>6.4</v>
      </c>
    </row>
    <row r="251" spans="1:26" x14ac:dyDescent="0.3">
      <c r="A251" s="170">
        <v>245</v>
      </c>
      <c r="B251" s="140">
        <v>671445</v>
      </c>
      <c r="C251" s="141" t="s">
        <v>352</v>
      </c>
      <c r="D251" s="111">
        <v>4</v>
      </c>
      <c r="E251" s="111">
        <v>3.5</v>
      </c>
      <c r="F251" s="111">
        <v>4</v>
      </c>
      <c r="G251" s="111">
        <v>2.5</v>
      </c>
      <c r="H251" s="111">
        <v>3</v>
      </c>
      <c r="I251" s="173">
        <f t="shared" si="37"/>
        <v>17</v>
      </c>
      <c r="J251" s="173">
        <f t="shared" si="38"/>
        <v>2.5499999999999998</v>
      </c>
      <c r="K251" s="174">
        <v>4</v>
      </c>
      <c r="L251" s="174">
        <v>4.5</v>
      </c>
      <c r="M251" s="174">
        <v>3</v>
      </c>
      <c r="N251" s="174">
        <v>4</v>
      </c>
      <c r="O251" s="174">
        <v>3</v>
      </c>
      <c r="P251" s="174">
        <f t="shared" si="39"/>
        <v>21.05</v>
      </c>
      <c r="Q251" s="174">
        <f t="shared" si="40"/>
        <v>1.0525</v>
      </c>
      <c r="R251" s="108">
        <f t="shared" si="41"/>
        <v>0.8</v>
      </c>
      <c r="S251" s="108">
        <f t="shared" si="42"/>
        <v>0.75</v>
      </c>
      <c r="T251" s="108">
        <f t="shared" si="43"/>
        <v>0.75</v>
      </c>
      <c r="U251" s="108">
        <f t="shared" si="44"/>
        <v>0.57499999999999996</v>
      </c>
      <c r="V251" s="108">
        <f t="shared" si="45"/>
        <v>0.6</v>
      </c>
      <c r="W251" s="26">
        <f t="shared" si="46"/>
        <v>38.049999999999997</v>
      </c>
      <c r="X251" s="175">
        <f t="shared" si="47"/>
        <v>7.6099999999999994</v>
      </c>
      <c r="Y251" s="142">
        <v>21</v>
      </c>
      <c r="Z251" s="112">
        <f t="shared" si="48"/>
        <v>16.8</v>
      </c>
    </row>
    <row r="252" spans="1:26" x14ac:dyDescent="0.3">
      <c r="A252" s="170">
        <v>246</v>
      </c>
      <c r="B252" s="140">
        <v>671446</v>
      </c>
      <c r="C252" s="141" t="s">
        <v>353</v>
      </c>
      <c r="D252" s="111">
        <v>12</v>
      </c>
      <c r="E252" s="111">
        <v>10</v>
      </c>
      <c r="F252" s="111">
        <v>12</v>
      </c>
      <c r="G252" s="111">
        <v>14</v>
      </c>
      <c r="H252" s="111">
        <v>10</v>
      </c>
      <c r="I252" s="173">
        <f t="shared" si="37"/>
        <v>58</v>
      </c>
      <c r="J252" s="173">
        <f t="shared" si="38"/>
        <v>8.6999999999999993</v>
      </c>
      <c r="K252" s="174">
        <v>3.5</v>
      </c>
      <c r="L252" s="174">
        <v>3</v>
      </c>
      <c r="M252" s="174">
        <v>2.1</v>
      </c>
      <c r="N252" s="174">
        <v>3</v>
      </c>
      <c r="O252" s="174">
        <v>2.5</v>
      </c>
      <c r="P252" s="174">
        <f t="shared" si="39"/>
        <v>22.8</v>
      </c>
      <c r="Q252" s="174">
        <f t="shared" si="40"/>
        <v>1.1400000000000001</v>
      </c>
      <c r="R252" s="108">
        <f t="shared" si="41"/>
        <v>1.9749999999999999</v>
      </c>
      <c r="S252" s="108">
        <f t="shared" si="42"/>
        <v>1.65</v>
      </c>
      <c r="T252" s="108">
        <f t="shared" si="43"/>
        <v>1.9049999999999998</v>
      </c>
      <c r="U252" s="108">
        <f t="shared" si="44"/>
        <v>2.25</v>
      </c>
      <c r="V252" s="108">
        <f t="shared" si="45"/>
        <v>1.625</v>
      </c>
      <c r="W252" s="26">
        <f t="shared" si="46"/>
        <v>80.8</v>
      </c>
      <c r="X252" s="175">
        <f t="shared" si="47"/>
        <v>16.16</v>
      </c>
      <c r="Y252" s="142">
        <v>50</v>
      </c>
      <c r="Z252" s="112">
        <f t="shared" si="48"/>
        <v>40</v>
      </c>
    </row>
    <row r="253" spans="1:26" x14ac:dyDescent="0.3">
      <c r="A253" s="170">
        <v>247</v>
      </c>
      <c r="B253" s="140">
        <v>671447</v>
      </c>
      <c r="C253" s="141" t="s">
        <v>354</v>
      </c>
      <c r="D253" s="111">
        <v>12</v>
      </c>
      <c r="E253" s="111">
        <v>10</v>
      </c>
      <c r="F253" s="111">
        <v>11</v>
      </c>
      <c r="G253" s="111">
        <v>10</v>
      </c>
      <c r="H253" s="111">
        <v>13</v>
      </c>
      <c r="I253" s="173">
        <f t="shared" si="37"/>
        <v>56</v>
      </c>
      <c r="J253" s="173">
        <f t="shared" si="38"/>
        <v>8.4</v>
      </c>
      <c r="K253" s="174">
        <v>4</v>
      </c>
      <c r="L253" s="174">
        <v>5</v>
      </c>
      <c r="M253" s="174">
        <v>4.5</v>
      </c>
      <c r="N253" s="174">
        <v>4</v>
      </c>
      <c r="O253" s="174">
        <v>3</v>
      </c>
      <c r="P253" s="174">
        <f t="shared" si="39"/>
        <v>28.9</v>
      </c>
      <c r="Q253" s="174">
        <f t="shared" si="40"/>
        <v>1.4450000000000001</v>
      </c>
      <c r="R253" s="108">
        <f t="shared" si="41"/>
        <v>1.9999999999999998</v>
      </c>
      <c r="S253" s="108">
        <f t="shared" si="42"/>
        <v>1.75</v>
      </c>
      <c r="T253" s="108">
        <f t="shared" si="43"/>
        <v>1.875</v>
      </c>
      <c r="U253" s="108">
        <f t="shared" si="44"/>
        <v>1.7</v>
      </c>
      <c r="V253" s="108">
        <f t="shared" si="45"/>
        <v>2.1</v>
      </c>
      <c r="W253" s="26">
        <f t="shared" si="46"/>
        <v>84.9</v>
      </c>
      <c r="X253" s="175">
        <f t="shared" si="47"/>
        <v>16.98</v>
      </c>
      <c r="Y253" s="142">
        <v>57</v>
      </c>
      <c r="Z253" s="112">
        <f t="shared" si="48"/>
        <v>45.6</v>
      </c>
    </row>
    <row r="254" spans="1:26" x14ac:dyDescent="0.3">
      <c r="A254" s="170">
        <v>248</v>
      </c>
      <c r="B254" s="140">
        <v>671448</v>
      </c>
      <c r="C254" s="141" t="s">
        <v>355</v>
      </c>
      <c r="D254" s="111">
        <v>2</v>
      </c>
      <c r="E254" s="111">
        <v>0</v>
      </c>
      <c r="F254" s="111">
        <v>1</v>
      </c>
      <c r="G254" s="111">
        <v>2</v>
      </c>
      <c r="H254" s="111">
        <v>3</v>
      </c>
      <c r="I254" s="173">
        <f t="shared" si="37"/>
        <v>8</v>
      </c>
      <c r="J254" s="173">
        <f t="shared" si="38"/>
        <v>1.2</v>
      </c>
      <c r="K254" s="174">
        <v>2</v>
      </c>
      <c r="L254" s="174">
        <v>3</v>
      </c>
      <c r="M254" s="174">
        <v>2.1</v>
      </c>
      <c r="N254" s="174">
        <v>2</v>
      </c>
      <c r="O254" s="174">
        <v>3</v>
      </c>
      <c r="P254" s="174">
        <f t="shared" si="39"/>
        <v>13.3</v>
      </c>
      <c r="Q254" s="174">
        <f t="shared" si="40"/>
        <v>0.66500000000000004</v>
      </c>
      <c r="R254" s="108">
        <f t="shared" si="41"/>
        <v>0.4</v>
      </c>
      <c r="S254" s="108">
        <f t="shared" si="42"/>
        <v>0.15000000000000002</v>
      </c>
      <c r="T254" s="108">
        <f t="shared" si="43"/>
        <v>0.255</v>
      </c>
      <c r="U254" s="108">
        <f t="shared" si="44"/>
        <v>0.4</v>
      </c>
      <c r="V254" s="108">
        <f t="shared" si="45"/>
        <v>0.6</v>
      </c>
      <c r="W254" s="26">
        <f t="shared" si="46"/>
        <v>21.3</v>
      </c>
      <c r="X254" s="175">
        <f t="shared" si="47"/>
        <v>4.2600000000000007</v>
      </c>
      <c r="Y254" s="142">
        <v>2</v>
      </c>
      <c r="Z254" s="112">
        <f t="shared" si="48"/>
        <v>1.6</v>
      </c>
    </row>
    <row r="255" spans="1:26" x14ac:dyDescent="0.3">
      <c r="A255" s="170">
        <v>249</v>
      </c>
      <c r="B255" s="140">
        <v>671449</v>
      </c>
      <c r="C255" s="141" t="s">
        <v>356</v>
      </c>
      <c r="D255" s="111">
        <v>10</v>
      </c>
      <c r="E255" s="111">
        <v>12</v>
      </c>
      <c r="F255" s="111">
        <v>10</v>
      </c>
      <c r="G255" s="111">
        <v>14</v>
      </c>
      <c r="H255" s="111">
        <v>10</v>
      </c>
      <c r="I255" s="173">
        <f t="shared" si="37"/>
        <v>56</v>
      </c>
      <c r="J255" s="173">
        <f t="shared" si="38"/>
        <v>8.4</v>
      </c>
      <c r="K255" s="174">
        <v>4</v>
      </c>
      <c r="L255" s="174">
        <v>3</v>
      </c>
      <c r="M255" s="174">
        <v>2.6</v>
      </c>
      <c r="N255" s="174">
        <v>4</v>
      </c>
      <c r="O255" s="174">
        <v>4</v>
      </c>
      <c r="P255" s="174">
        <f t="shared" si="39"/>
        <v>26</v>
      </c>
      <c r="Q255" s="174">
        <f t="shared" si="40"/>
        <v>1.3</v>
      </c>
      <c r="R255" s="108">
        <f t="shared" si="41"/>
        <v>1.7</v>
      </c>
      <c r="S255" s="108">
        <f t="shared" si="42"/>
        <v>1.9499999999999997</v>
      </c>
      <c r="T255" s="108">
        <f t="shared" si="43"/>
        <v>1.63</v>
      </c>
      <c r="U255" s="108">
        <f t="shared" si="44"/>
        <v>2.3000000000000003</v>
      </c>
      <c r="V255" s="108">
        <f t="shared" si="45"/>
        <v>1.7</v>
      </c>
      <c r="W255" s="26">
        <f t="shared" si="46"/>
        <v>82</v>
      </c>
      <c r="X255" s="175">
        <f t="shared" si="47"/>
        <v>16.400000000000002</v>
      </c>
      <c r="Y255" s="142">
        <v>42</v>
      </c>
      <c r="Z255" s="112">
        <f t="shared" si="48"/>
        <v>33.6</v>
      </c>
    </row>
    <row r="256" spans="1:26" x14ac:dyDescent="0.3">
      <c r="A256" s="170">
        <v>250</v>
      </c>
      <c r="B256" s="140">
        <v>671450</v>
      </c>
      <c r="C256" s="141" t="s">
        <v>357</v>
      </c>
      <c r="D256" s="111">
        <v>9</v>
      </c>
      <c r="E256" s="111">
        <v>12</v>
      </c>
      <c r="F256" s="111">
        <v>14</v>
      </c>
      <c r="G256" s="111">
        <v>10</v>
      </c>
      <c r="H256" s="111">
        <v>11</v>
      </c>
      <c r="I256" s="173">
        <f t="shared" si="37"/>
        <v>56</v>
      </c>
      <c r="J256" s="173">
        <f t="shared" si="38"/>
        <v>8.4</v>
      </c>
      <c r="K256" s="174">
        <v>3</v>
      </c>
      <c r="L256" s="174">
        <v>2</v>
      </c>
      <c r="M256" s="174">
        <v>3</v>
      </c>
      <c r="N256" s="174">
        <v>4</v>
      </c>
      <c r="O256" s="174">
        <v>3</v>
      </c>
      <c r="P256" s="174">
        <f t="shared" si="39"/>
        <v>23.4</v>
      </c>
      <c r="Q256" s="174">
        <f t="shared" si="40"/>
        <v>1.17</v>
      </c>
      <c r="R256" s="108">
        <f t="shared" si="41"/>
        <v>1.5</v>
      </c>
      <c r="S256" s="108">
        <f t="shared" si="42"/>
        <v>1.9</v>
      </c>
      <c r="T256" s="108">
        <f t="shared" si="43"/>
        <v>2.25</v>
      </c>
      <c r="U256" s="108">
        <f t="shared" si="44"/>
        <v>1.7</v>
      </c>
      <c r="V256" s="108">
        <f t="shared" si="45"/>
        <v>1.7999999999999998</v>
      </c>
      <c r="W256" s="26">
        <f t="shared" si="46"/>
        <v>79.400000000000006</v>
      </c>
      <c r="X256" s="175">
        <f t="shared" si="47"/>
        <v>15.880000000000003</v>
      </c>
      <c r="Y256" s="142">
        <v>44</v>
      </c>
      <c r="Z256" s="112">
        <f t="shared" si="48"/>
        <v>35.200000000000003</v>
      </c>
    </row>
    <row r="257" spans="1:26" x14ac:dyDescent="0.3">
      <c r="A257" s="170">
        <v>251</v>
      </c>
      <c r="B257" s="140">
        <v>671451</v>
      </c>
      <c r="C257" s="141" t="s">
        <v>358</v>
      </c>
      <c r="D257" s="111">
        <v>2</v>
      </c>
      <c r="E257" s="111">
        <v>3</v>
      </c>
      <c r="F257" s="111">
        <v>2.5</v>
      </c>
      <c r="G257" s="111">
        <v>2</v>
      </c>
      <c r="H257" s="111">
        <v>3</v>
      </c>
      <c r="I257" s="173">
        <f t="shared" si="37"/>
        <v>12.5</v>
      </c>
      <c r="J257" s="173">
        <f t="shared" si="38"/>
        <v>1.875</v>
      </c>
      <c r="K257" s="174">
        <v>2</v>
      </c>
      <c r="L257" s="174">
        <v>1</v>
      </c>
      <c r="M257" s="174">
        <v>0</v>
      </c>
      <c r="N257" s="174">
        <v>2</v>
      </c>
      <c r="O257" s="174">
        <v>1</v>
      </c>
      <c r="P257" s="174">
        <f t="shared" si="39"/>
        <v>7.875</v>
      </c>
      <c r="Q257" s="174">
        <f t="shared" si="40"/>
        <v>0.39375000000000004</v>
      </c>
      <c r="R257" s="108">
        <f t="shared" si="41"/>
        <v>0.4</v>
      </c>
      <c r="S257" s="108">
        <f t="shared" si="42"/>
        <v>0.49999999999999994</v>
      </c>
      <c r="T257" s="108">
        <f t="shared" si="43"/>
        <v>0.375</v>
      </c>
      <c r="U257" s="108">
        <f t="shared" si="44"/>
        <v>0.4</v>
      </c>
      <c r="V257" s="108">
        <f t="shared" si="45"/>
        <v>0.49999999999999994</v>
      </c>
      <c r="W257" s="26">
        <f t="shared" si="46"/>
        <v>20.375</v>
      </c>
      <c r="X257" s="175">
        <f t="shared" si="47"/>
        <v>4.0750000000000002</v>
      </c>
      <c r="Y257" s="142">
        <v>5</v>
      </c>
      <c r="Z257" s="112">
        <f t="shared" si="48"/>
        <v>4</v>
      </c>
    </row>
    <row r="258" spans="1:26" x14ac:dyDescent="0.3">
      <c r="A258" s="170">
        <v>252</v>
      </c>
      <c r="B258" s="140">
        <v>671452</v>
      </c>
      <c r="C258" s="141" t="s">
        <v>359</v>
      </c>
      <c r="D258" s="111">
        <v>2</v>
      </c>
      <c r="E258" s="111">
        <v>2.5</v>
      </c>
      <c r="F258" s="111">
        <v>2</v>
      </c>
      <c r="G258" s="111">
        <v>3</v>
      </c>
      <c r="H258" s="111">
        <v>1</v>
      </c>
      <c r="I258" s="173">
        <f t="shared" si="37"/>
        <v>10.5</v>
      </c>
      <c r="J258" s="173">
        <f t="shared" si="38"/>
        <v>1.575</v>
      </c>
      <c r="K258" s="174">
        <v>2</v>
      </c>
      <c r="L258" s="174">
        <v>4</v>
      </c>
      <c r="M258" s="174">
        <v>3</v>
      </c>
      <c r="N258" s="174">
        <v>2</v>
      </c>
      <c r="O258" s="174">
        <v>1</v>
      </c>
      <c r="P258" s="174">
        <f t="shared" si="39"/>
        <v>13.574999999999999</v>
      </c>
      <c r="Q258" s="174">
        <f t="shared" si="40"/>
        <v>0.67874999999999996</v>
      </c>
      <c r="R258" s="108">
        <f t="shared" si="41"/>
        <v>0.4</v>
      </c>
      <c r="S258" s="108">
        <f t="shared" si="42"/>
        <v>0.57499999999999996</v>
      </c>
      <c r="T258" s="108">
        <f t="shared" si="43"/>
        <v>0.45</v>
      </c>
      <c r="U258" s="108">
        <f t="shared" si="44"/>
        <v>0.54999999999999993</v>
      </c>
      <c r="V258" s="108">
        <f t="shared" si="45"/>
        <v>0.2</v>
      </c>
      <c r="W258" s="26">
        <f t="shared" si="46"/>
        <v>24.074999999999999</v>
      </c>
      <c r="X258" s="175">
        <f t="shared" si="47"/>
        <v>4.8150000000000004</v>
      </c>
      <c r="Y258" s="142">
        <v>6</v>
      </c>
      <c r="Z258" s="112">
        <f t="shared" si="48"/>
        <v>4.8000000000000007</v>
      </c>
    </row>
    <row r="259" spans="1:26" x14ac:dyDescent="0.3">
      <c r="A259" s="170">
        <v>253</v>
      </c>
      <c r="B259" s="140">
        <v>671453</v>
      </c>
      <c r="C259" s="141" t="s">
        <v>359</v>
      </c>
      <c r="D259" s="111"/>
      <c r="E259" s="111"/>
      <c r="F259" s="111"/>
      <c r="G259" s="111"/>
      <c r="H259" s="111"/>
      <c r="I259" s="173">
        <f t="shared" si="37"/>
        <v>0</v>
      </c>
      <c r="J259" s="173">
        <f t="shared" si="38"/>
        <v>0</v>
      </c>
      <c r="K259" s="174">
        <v>0</v>
      </c>
      <c r="L259" s="174">
        <v>0</v>
      </c>
      <c r="M259" s="174">
        <v>0</v>
      </c>
      <c r="N259" s="174">
        <v>0</v>
      </c>
      <c r="O259" s="174">
        <v>0</v>
      </c>
      <c r="P259" s="174">
        <f t="shared" si="39"/>
        <v>0</v>
      </c>
      <c r="Q259" s="174">
        <f t="shared" si="40"/>
        <v>0</v>
      </c>
      <c r="R259" s="108">
        <f t="shared" si="41"/>
        <v>0</v>
      </c>
      <c r="S259" s="108">
        <f t="shared" si="42"/>
        <v>0</v>
      </c>
      <c r="T259" s="108">
        <f t="shared" si="43"/>
        <v>0</v>
      </c>
      <c r="U259" s="108">
        <f t="shared" si="44"/>
        <v>0</v>
      </c>
      <c r="V259" s="108">
        <f t="shared" si="45"/>
        <v>0</v>
      </c>
      <c r="W259" s="26">
        <f t="shared" si="46"/>
        <v>0</v>
      </c>
      <c r="X259" s="175">
        <f t="shared" si="47"/>
        <v>0</v>
      </c>
      <c r="Y259" s="142">
        <v>0</v>
      </c>
      <c r="Z259" s="112">
        <f t="shared" si="48"/>
        <v>0</v>
      </c>
    </row>
    <row r="260" spans="1:26" x14ac:dyDescent="0.3">
      <c r="A260" s="170">
        <v>254</v>
      </c>
      <c r="B260" s="140">
        <v>671454</v>
      </c>
      <c r="C260" s="141" t="s">
        <v>360</v>
      </c>
      <c r="D260" s="111"/>
      <c r="E260" s="111"/>
      <c r="F260" s="111"/>
      <c r="G260" s="111"/>
      <c r="H260" s="111"/>
      <c r="I260" s="173">
        <f t="shared" si="37"/>
        <v>0</v>
      </c>
      <c r="J260" s="173">
        <f t="shared" si="38"/>
        <v>0</v>
      </c>
      <c r="K260" s="174">
        <v>0</v>
      </c>
      <c r="L260" s="174">
        <v>0</v>
      </c>
      <c r="M260" s="174">
        <v>0</v>
      </c>
      <c r="N260" s="174">
        <v>0</v>
      </c>
      <c r="O260" s="174">
        <v>0</v>
      </c>
      <c r="P260" s="174">
        <f t="shared" si="39"/>
        <v>0</v>
      </c>
      <c r="Q260" s="174">
        <f t="shared" si="40"/>
        <v>0</v>
      </c>
      <c r="R260" s="108">
        <f t="shared" si="41"/>
        <v>0</v>
      </c>
      <c r="S260" s="108">
        <f t="shared" si="42"/>
        <v>0</v>
      </c>
      <c r="T260" s="108">
        <f t="shared" si="43"/>
        <v>0</v>
      </c>
      <c r="U260" s="108">
        <f t="shared" si="44"/>
        <v>0</v>
      </c>
      <c r="V260" s="108">
        <f t="shared" si="45"/>
        <v>0</v>
      </c>
      <c r="W260" s="26">
        <f t="shared" si="46"/>
        <v>0</v>
      </c>
      <c r="X260" s="175">
        <f t="shared" si="47"/>
        <v>0</v>
      </c>
      <c r="Y260" s="142">
        <v>0</v>
      </c>
      <c r="Z260" s="112">
        <f t="shared" si="48"/>
        <v>0</v>
      </c>
    </row>
    <row r="261" spans="1:26" x14ac:dyDescent="0.3">
      <c r="A261" s="170">
        <v>255</v>
      </c>
      <c r="B261" s="140">
        <v>671455</v>
      </c>
      <c r="C261" s="141" t="s">
        <v>361</v>
      </c>
      <c r="D261" s="111">
        <v>10</v>
      </c>
      <c r="E261" s="111">
        <v>11</v>
      </c>
      <c r="F261" s="111">
        <v>9</v>
      </c>
      <c r="G261" s="111">
        <v>8</v>
      </c>
      <c r="H261" s="111">
        <v>9</v>
      </c>
      <c r="I261" s="173">
        <f t="shared" si="37"/>
        <v>47</v>
      </c>
      <c r="J261" s="173">
        <f t="shared" si="38"/>
        <v>7.05</v>
      </c>
      <c r="K261" s="174">
        <v>3</v>
      </c>
      <c r="L261" s="174">
        <v>4</v>
      </c>
      <c r="M261" s="174">
        <v>2</v>
      </c>
      <c r="N261" s="174">
        <v>2</v>
      </c>
      <c r="O261" s="174">
        <v>3</v>
      </c>
      <c r="P261" s="174">
        <f t="shared" si="39"/>
        <v>21.05</v>
      </c>
      <c r="Q261" s="174">
        <f t="shared" si="40"/>
        <v>1.0525</v>
      </c>
      <c r="R261" s="108">
        <f t="shared" si="41"/>
        <v>1.65</v>
      </c>
      <c r="S261" s="108">
        <f t="shared" si="42"/>
        <v>1.8499999999999999</v>
      </c>
      <c r="T261" s="108">
        <f t="shared" si="43"/>
        <v>1.45</v>
      </c>
      <c r="U261" s="108">
        <f t="shared" si="44"/>
        <v>1.3</v>
      </c>
      <c r="V261" s="108">
        <f t="shared" si="45"/>
        <v>1.5</v>
      </c>
      <c r="W261" s="26">
        <f t="shared" si="46"/>
        <v>68.05</v>
      </c>
      <c r="X261" s="175">
        <f t="shared" si="47"/>
        <v>13.61</v>
      </c>
      <c r="Y261" s="142">
        <v>40</v>
      </c>
      <c r="Z261" s="112">
        <f t="shared" si="48"/>
        <v>32</v>
      </c>
    </row>
    <row r="262" spans="1:26" x14ac:dyDescent="0.3">
      <c r="A262" s="170">
        <v>256</v>
      </c>
      <c r="B262" s="140">
        <v>671456</v>
      </c>
      <c r="C262" s="141" t="s">
        <v>362</v>
      </c>
      <c r="D262" s="111">
        <v>10</v>
      </c>
      <c r="E262" s="111">
        <v>11</v>
      </c>
      <c r="F262" s="111">
        <v>10</v>
      </c>
      <c r="G262" s="111">
        <v>10</v>
      </c>
      <c r="H262" s="111">
        <v>12</v>
      </c>
      <c r="I262" s="173">
        <f t="shared" si="37"/>
        <v>53</v>
      </c>
      <c r="J262" s="173">
        <f t="shared" si="38"/>
        <v>7.9499999999999993</v>
      </c>
      <c r="K262" s="174">
        <v>3</v>
      </c>
      <c r="L262" s="174">
        <v>4</v>
      </c>
      <c r="M262" s="174">
        <v>3</v>
      </c>
      <c r="N262" s="174">
        <v>4</v>
      </c>
      <c r="O262" s="174">
        <v>4</v>
      </c>
      <c r="P262" s="174">
        <f t="shared" si="39"/>
        <v>25.95</v>
      </c>
      <c r="Q262" s="174">
        <f t="shared" si="40"/>
        <v>1.2975000000000001</v>
      </c>
      <c r="R262" s="108">
        <f t="shared" si="41"/>
        <v>1.65</v>
      </c>
      <c r="S262" s="108">
        <f t="shared" si="42"/>
        <v>1.8499999999999999</v>
      </c>
      <c r="T262" s="108">
        <f t="shared" si="43"/>
        <v>1.65</v>
      </c>
      <c r="U262" s="108">
        <f t="shared" si="44"/>
        <v>1.7</v>
      </c>
      <c r="V262" s="108">
        <f t="shared" si="45"/>
        <v>1.9999999999999998</v>
      </c>
      <c r="W262" s="26">
        <f t="shared" si="46"/>
        <v>78.95</v>
      </c>
      <c r="X262" s="175">
        <f t="shared" si="47"/>
        <v>15.790000000000001</v>
      </c>
      <c r="Y262" s="142">
        <v>40</v>
      </c>
      <c r="Z262" s="112">
        <f t="shared" si="48"/>
        <v>32</v>
      </c>
    </row>
    <row r="263" spans="1:26" x14ac:dyDescent="0.3">
      <c r="A263" s="170">
        <v>257</v>
      </c>
      <c r="B263" s="140">
        <v>671457</v>
      </c>
      <c r="C263" s="141" t="s">
        <v>363</v>
      </c>
      <c r="D263" s="111">
        <v>9</v>
      </c>
      <c r="E263" s="111">
        <v>8</v>
      </c>
      <c r="F263" s="111">
        <v>4</v>
      </c>
      <c r="G263" s="111">
        <v>2.5</v>
      </c>
      <c r="H263" s="111">
        <v>6</v>
      </c>
      <c r="I263" s="173">
        <f t="shared" si="37"/>
        <v>29.5</v>
      </c>
      <c r="J263" s="173">
        <f t="shared" si="38"/>
        <v>4.4249999999999998</v>
      </c>
      <c r="K263" s="174">
        <v>3</v>
      </c>
      <c r="L263" s="174">
        <v>4</v>
      </c>
      <c r="M263" s="174">
        <v>2</v>
      </c>
      <c r="N263" s="174">
        <v>2</v>
      </c>
      <c r="O263" s="174">
        <v>2</v>
      </c>
      <c r="P263" s="174">
        <f t="shared" si="39"/>
        <v>17.425000000000001</v>
      </c>
      <c r="Q263" s="174">
        <f t="shared" si="40"/>
        <v>0.87125000000000008</v>
      </c>
      <c r="R263" s="108">
        <f t="shared" si="41"/>
        <v>1.5</v>
      </c>
      <c r="S263" s="108">
        <f t="shared" si="42"/>
        <v>1.4</v>
      </c>
      <c r="T263" s="108">
        <f t="shared" si="43"/>
        <v>0.7</v>
      </c>
      <c r="U263" s="108">
        <f t="shared" si="44"/>
        <v>0.47499999999999998</v>
      </c>
      <c r="V263" s="108">
        <f t="shared" si="45"/>
        <v>0.99999999999999989</v>
      </c>
      <c r="W263" s="26">
        <f t="shared" si="46"/>
        <v>46.924999999999997</v>
      </c>
      <c r="X263" s="175">
        <f t="shared" si="47"/>
        <v>9.3849999999999998</v>
      </c>
      <c r="Y263" s="142">
        <v>47</v>
      </c>
      <c r="Z263" s="112">
        <f t="shared" si="48"/>
        <v>37.6</v>
      </c>
    </row>
    <row r="264" spans="1:26" x14ac:dyDescent="0.3">
      <c r="A264" s="170">
        <v>258</v>
      </c>
      <c r="B264" s="140">
        <v>671458</v>
      </c>
      <c r="C264" s="141" t="s">
        <v>363</v>
      </c>
      <c r="D264" s="111">
        <v>4</v>
      </c>
      <c r="E264" s="111">
        <v>5</v>
      </c>
      <c r="F264" s="111">
        <v>8</v>
      </c>
      <c r="G264" s="111">
        <v>9</v>
      </c>
      <c r="H264" s="111">
        <v>8</v>
      </c>
      <c r="I264" s="173">
        <f t="shared" ref="I264:I327" si="49">SUM(D264:H264)</f>
        <v>34</v>
      </c>
      <c r="J264" s="173">
        <f t="shared" ref="J264:J327" si="50">I264*0.15</f>
        <v>5.0999999999999996</v>
      </c>
      <c r="K264" s="174">
        <v>3</v>
      </c>
      <c r="L264" s="174">
        <v>5</v>
      </c>
      <c r="M264" s="174">
        <v>3</v>
      </c>
      <c r="N264" s="174">
        <v>2.2000000000000002</v>
      </c>
      <c r="O264" s="174">
        <v>4</v>
      </c>
      <c r="P264" s="174">
        <f t="shared" ref="P264:P327" si="51">SUM(J264:O264)</f>
        <v>22.3</v>
      </c>
      <c r="Q264" s="174">
        <f t="shared" ref="Q264:Q327" si="52">P264*0.05</f>
        <v>1.115</v>
      </c>
      <c r="R264" s="108">
        <f t="shared" ref="R264:R327" si="53">D264*0.15+K264*0.05</f>
        <v>0.75</v>
      </c>
      <c r="S264" s="108">
        <f t="shared" ref="S264:S327" si="54">E264*0.15+L264*0.05</f>
        <v>1</v>
      </c>
      <c r="T264" s="108">
        <f t="shared" ref="T264:T327" si="55">F264*0.15+M264*0.05</f>
        <v>1.35</v>
      </c>
      <c r="U264" s="108">
        <f t="shared" ref="U264:U327" si="56">G264*0.15+N264*0.05</f>
        <v>1.46</v>
      </c>
      <c r="V264" s="108">
        <f t="shared" ref="V264:V327" si="57">H264*0.15+O264*0.05</f>
        <v>1.4</v>
      </c>
      <c r="W264" s="26">
        <f t="shared" ref="W264:W327" si="58">I264+P264</f>
        <v>56.3</v>
      </c>
      <c r="X264" s="175">
        <f t="shared" ref="X264:X327" si="59">W264*0.2</f>
        <v>11.26</v>
      </c>
      <c r="Y264" s="142">
        <v>41</v>
      </c>
      <c r="Z264" s="112">
        <f t="shared" ref="Z264:Z327" si="60">Y264*0.8</f>
        <v>32.800000000000004</v>
      </c>
    </row>
    <row r="265" spans="1:26" x14ac:dyDescent="0.3">
      <c r="A265" s="170">
        <v>259</v>
      </c>
      <c r="B265" s="140">
        <v>671459</v>
      </c>
      <c r="C265" s="141" t="s">
        <v>364</v>
      </c>
      <c r="D265" s="111">
        <v>10</v>
      </c>
      <c r="E265" s="111">
        <v>11</v>
      </c>
      <c r="F265" s="111">
        <v>12</v>
      </c>
      <c r="G265" s="111">
        <v>10</v>
      </c>
      <c r="H265" s="111">
        <v>9</v>
      </c>
      <c r="I265" s="173">
        <f t="shared" si="49"/>
        <v>52</v>
      </c>
      <c r="J265" s="173">
        <f t="shared" si="50"/>
        <v>7.8</v>
      </c>
      <c r="K265" s="174">
        <v>3.5</v>
      </c>
      <c r="L265" s="174">
        <v>4</v>
      </c>
      <c r="M265" s="174">
        <v>2.5</v>
      </c>
      <c r="N265" s="174">
        <v>5</v>
      </c>
      <c r="O265" s="174">
        <v>4</v>
      </c>
      <c r="P265" s="174">
        <f t="shared" si="51"/>
        <v>26.8</v>
      </c>
      <c r="Q265" s="174">
        <f t="shared" si="52"/>
        <v>1.34</v>
      </c>
      <c r="R265" s="108">
        <f t="shared" si="53"/>
        <v>1.675</v>
      </c>
      <c r="S265" s="108">
        <f t="shared" si="54"/>
        <v>1.8499999999999999</v>
      </c>
      <c r="T265" s="108">
        <f t="shared" si="55"/>
        <v>1.9249999999999998</v>
      </c>
      <c r="U265" s="108">
        <f t="shared" si="56"/>
        <v>1.75</v>
      </c>
      <c r="V265" s="108">
        <f t="shared" si="57"/>
        <v>1.5499999999999998</v>
      </c>
      <c r="W265" s="26">
        <f t="shared" si="58"/>
        <v>78.8</v>
      </c>
      <c r="X265" s="175">
        <f t="shared" si="59"/>
        <v>15.76</v>
      </c>
      <c r="Y265" s="142">
        <v>62</v>
      </c>
      <c r="Z265" s="112">
        <f t="shared" si="60"/>
        <v>49.6</v>
      </c>
    </row>
    <row r="266" spans="1:26" x14ac:dyDescent="0.3">
      <c r="A266" s="170">
        <v>260</v>
      </c>
      <c r="B266" s="140">
        <v>671460</v>
      </c>
      <c r="C266" s="141" t="s">
        <v>365</v>
      </c>
      <c r="D266" s="111">
        <v>7</v>
      </c>
      <c r="E266" s="111">
        <v>8</v>
      </c>
      <c r="F266" s="111">
        <v>7</v>
      </c>
      <c r="G266" s="111">
        <v>9</v>
      </c>
      <c r="H266" s="111">
        <v>8</v>
      </c>
      <c r="I266" s="173">
        <f t="shared" si="49"/>
        <v>39</v>
      </c>
      <c r="J266" s="173">
        <f t="shared" si="50"/>
        <v>5.85</v>
      </c>
      <c r="K266" s="174">
        <v>1.5</v>
      </c>
      <c r="L266" s="174">
        <v>2</v>
      </c>
      <c r="M266" s="174">
        <v>3</v>
      </c>
      <c r="N266" s="174">
        <v>2.5</v>
      </c>
      <c r="O266" s="174">
        <v>2</v>
      </c>
      <c r="P266" s="174">
        <f t="shared" si="51"/>
        <v>16.850000000000001</v>
      </c>
      <c r="Q266" s="174">
        <f t="shared" si="52"/>
        <v>0.84250000000000014</v>
      </c>
      <c r="R266" s="108">
        <f t="shared" si="53"/>
        <v>1.125</v>
      </c>
      <c r="S266" s="108">
        <f t="shared" si="54"/>
        <v>1.3</v>
      </c>
      <c r="T266" s="108">
        <f t="shared" si="55"/>
        <v>1.2000000000000002</v>
      </c>
      <c r="U266" s="108">
        <f t="shared" si="56"/>
        <v>1.4749999999999999</v>
      </c>
      <c r="V266" s="108">
        <f t="shared" si="57"/>
        <v>1.3</v>
      </c>
      <c r="W266" s="26">
        <f t="shared" si="58"/>
        <v>55.85</v>
      </c>
      <c r="X266" s="175">
        <f t="shared" si="59"/>
        <v>11.170000000000002</v>
      </c>
      <c r="Y266" s="142">
        <v>47</v>
      </c>
      <c r="Z266" s="112">
        <f t="shared" si="60"/>
        <v>37.6</v>
      </c>
    </row>
    <row r="267" spans="1:26" x14ac:dyDescent="0.3">
      <c r="A267" s="170">
        <v>261</v>
      </c>
      <c r="B267" s="140">
        <v>671461</v>
      </c>
      <c r="C267" s="141" t="s">
        <v>366</v>
      </c>
      <c r="D267" s="111">
        <v>0</v>
      </c>
      <c r="E267" s="111">
        <v>1</v>
      </c>
      <c r="F267" s="111">
        <v>0</v>
      </c>
      <c r="G267" s="111">
        <v>1</v>
      </c>
      <c r="H267" s="111">
        <v>2</v>
      </c>
      <c r="I267" s="173">
        <f t="shared" si="49"/>
        <v>4</v>
      </c>
      <c r="J267" s="173">
        <f t="shared" si="50"/>
        <v>0.6</v>
      </c>
      <c r="K267" s="174">
        <v>0</v>
      </c>
      <c r="L267" s="174">
        <v>1</v>
      </c>
      <c r="M267" s="174">
        <v>0</v>
      </c>
      <c r="N267" s="174">
        <v>0</v>
      </c>
      <c r="O267" s="174">
        <v>1</v>
      </c>
      <c r="P267" s="174">
        <f t="shared" si="51"/>
        <v>2.6</v>
      </c>
      <c r="Q267" s="174">
        <f t="shared" si="52"/>
        <v>0.13</v>
      </c>
      <c r="R267" s="108">
        <f t="shared" si="53"/>
        <v>0</v>
      </c>
      <c r="S267" s="108">
        <f t="shared" si="54"/>
        <v>0.2</v>
      </c>
      <c r="T267" s="108">
        <f t="shared" si="55"/>
        <v>0</v>
      </c>
      <c r="U267" s="108">
        <f t="shared" si="56"/>
        <v>0.15</v>
      </c>
      <c r="V267" s="108">
        <f t="shared" si="57"/>
        <v>0.35</v>
      </c>
      <c r="W267" s="26">
        <f t="shared" si="58"/>
        <v>6.6</v>
      </c>
      <c r="X267" s="175">
        <f t="shared" si="59"/>
        <v>1.32</v>
      </c>
      <c r="Y267" s="142">
        <v>2</v>
      </c>
      <c r="Z267" s="112">
        <f t="shared" si="60"/>
        <v>1.6</v>
      </c>
    </row>
    <row r="268" spans="1:26" x14ac:dyDescent="0.3">
      <c r="A268" s="170">
        <v>262</v>
      </c>
      <c r="B268" s="140">
        <v>671462</v>
      </c>
      <c r="C268" s="141" t="s">
        <v>367</v>
      </c>
      <c r="D268" s="111">
        <v>8</v>
      </c>
      <c r="E268" s="111">
        <v>9</v>
      </c>
      <c r="F268" s="111">
        <v>7</v>
      </c>
      <c r="G268" s="111">
        <v>6</v>
      </c>
      <c r="H268" s="111">
        <v>8</v>
      </c>
      <c r="I268" s="173">
        <f t="shared" si="49"/>
        <v>38</v>
      </c>
      <c r="J268" s="173">
        <f t="shared" si="50"/>
        <v>5.7</v>
      </c>
      <c r="K268" s="174">
        <v>5</v>
      </c>
      <c r="L268" s="174">
        <v>4</v>
      </c>
      <c r="M268" s="174">
        <v>3</v>
      </c>
      <c r="N268" s="174">
        <v>2</v>
      </c>
      <c r="O268" s="174">
        <v>4</v>
      </c>
      <c r="P268" s="174">
        <f t="shared" si="51"/>
        <v>23.7</v>
      </c>
      <c r="Q268" s="174">
        <f t="shared" si="52"/>
        <v>1.1850000000000001</v>
      </c>
      <c r="R268" s="108">
        <f t="shared" si="53"/>
        <v>1.45</v>
      </c>
      <c r="S268" s="108">
        <f t="shared" si="54"/>
        <v>1.5499999999999998</v>
      </c>
      <c r="T268" s="108">
        <f t="shared" si="55"/>
        <v>1.2000000000000002</v>
      </c>
      <c r="U268" s="108">
        <f t="shared" si="56"/>
        <v>0.99999999999999989</v>
      </c>
      <c r="V268" s="108">
        <f t="shared" si="57"/>
        <v>1.4</v>
      </c>
      <c r="W268" s="26">
        <f t="shared" si="58"/>
        <v>61.7</v>
      </c>
      <c r="X268" s="175">
        <f t="shared" si="59"/>
        <v>12.340000000000002</v>
      </c>
      <c r="Y268" s="142">
        <v>44</v>
      </c>
      <c r="Z268" s="112">
        <f t="shared" si="60"/>
        <v>35.200000000000003</v>
      </c>
    </row>
    <row r="269" spans="1:26" x14ac:dyDescent="0.3">
      <c r="A269" s="170">
        <v>263</v>
      </c>
      <c r="B269" s="140">
        <v>671463</v>
      </c>
      <c r="C269" s="141" t="s">
        <v>368</v>
      </c>
      <c r="D269" s="111">
        <v>8</v>
      </c>
      <c r="E269" s="111">
        <v>9</v>
      </c>
      <c r="F269" s="111">
        <v>8</v>
      </c>
      <c r="G269" s="111">
        <v>7</v>
      </c>
      <c r="H269" s="111">
        <v>9</v>
      </c>
      <c r="I269" s="173">
        <f t="shared" si="49"/>
        <v>41</v>
      </c>
      <c r="J269" s="173">
        <f t="shared" si="50"/>
        <v>6.1499999999999995</v>
      </c>
      <c r="K269" s="11">
        <v>2.5</v>
      </c>
      <c r="L269" s="11">
        <v>3.2</v>
      </c>
      <c r="M269" s="11">
        <v>2</v>
      </c>
      <c r="N269" s="11">
        <v>4</v>
      </c>
      <c r="O269" s="11">
        <v>3</v>
      </c>
      <c r="P269" s="174">
        <f t="shared" si="51"/>
        <v>20.849999999999998</v>
      </c>
      <c r="Q269" s="174">
        <f t="shared" si="52"/>
        <v>1.0425</v>
      </c>
      <c r="R269" s="108">
        <f t="shared" si="53"/>
        <v>1.325</v>
      </c>
      <c r="S269" s="108">
        <f t="shared" si="54"/>
        <v>1.5099999999999998</v>
      </c>
      <c r="T269" s="108">
        <f t="shared" si="55"/>
        <v>1.3</v>
      </c>
      <c r="U269" s="108">
        <f t="shared" si="56"/>
        <v>1.25</v>
      </c>
      <c r="V269" s="108">
        <f t="shared" si="57"/>
        <v>1.5</v>
      </c>
      <c r="W269" s="26">
        <f t="shared" si="58"/>
        <v>61.849999999999994</v>
      </c>
      <c r="X269" s="175">
        <f t="shared" si="59"/>
        <v>12.37</v>
      </c>
      <c r="Y269" s="142">
        <v>40</v>
      </c>
      <c r="Z269" s="112">
        <f t="shared" si="60"/>
        <v>32</v>
      </c>
    </row>
    <row r="270" spans="1:26" x14ac:dyDescent="0.3">
      <c r="A270" s="170">
        <v>264</v>
      </c>
      <c r="B270" s="140">
        <v>671464</v>
      </c>
      <c r="C270" s="141" t="s">
        <v>369</v>
      </c>
      <c r="D270" s="111">
        <v>10</v>
      </c>
      <c r="E270" s="111">
        <v>12</v>
      </c>
      <c r="F270" s="111">
        <v>15</v>
      </c>
      <c r="G270" s="111">
        <v>14</v>
      </c>
      <c r="H270" s="111">
        <v>10</v>
      </c>
      <c r="I270" s="173">
        <f t="shared" si="49"/>
        <v>61</v>
      </c>
      <c r="J270" s="173">
        <f t="shared" si="50"/>
        <v>9.15</v>
      </c>
      <c r="K270" s="11">
        <v>3</v>
      </c>
      <c r="L270" s="11">
        <v>3</v>
      </c>
      <c r="M270" s="11">
        <v>4</v>
      </c>
      <c r="N270" s="11">
        <v>4.2</v>
      </c>
      <c r="O270" s="11">
        <v>3</v>
      </c>
      <c r="P270" s="174">
        <f t="shared" si="51"/>
        <v>26.349999999999998</v>
      </c>
      <c r="Q270" s="174">
        <f t="shared" si="52"/>
        <v>1.3174999999999999</v>
      </c>
      <c r="R270" s="108">
        <f t="shared" si="53"/>
        <v>1.65</v>
      </c>
      <c r="S270" s="108">
        <f t="shared" si="54"/>
        <v>1.9499999999999997</v>
      </c>
      <c r="T270" s="108">
        <f t="shared" si="55"/>
        <v>2.4500000000000002</v>
      </c>
      <c r="U270" s="108">
        <f t="shared" si="56"/>
        <v>2.31</v>
      </c>
      <c r="V270" s="108">
        <f t="shared" si="57"/>
        <v>1.65</v>
      </c>
      <c r="W270" s="26">
        <f t="shared" si="58"/>
        <v>87.35</v>
      </c>
      <c r="X270" s="175">
        <f t="shared" si="59"/>
        <v>17.47</v>
      </c>
      <c r="Y270" s="142">
        <v>70</v>
      </c>
      <c r="Z270" s="112">
        <f t="shared" si="60"/>
        <v>56</v>
      </c>
    </row>
    <row r="271" spans="1:26" x14ac:dyDescent="0.3">
      <c r="A271" s="170">
        <v>265</v>
      </c>
      <c r="B271" s="140">
        <v>671465</v>
      </c>
      <c r="C271" s="141" t="s">
        <v>370</v>
      </c>
      <c r="D271" s="111">
        <v>9</v>
      </c>
      <c r="E271" s="111">
        <v>8</v>
      </c>
      <c r="F271" s="111">
        <v>9</v>
      </c>
      <c r="G271" s="111">
        <v>7</v>
      </c>
      <c r="H271" s="111">
        <v>8</v>
      </c>
      <c r="I271" s="173">
        <f t="shared" si="49"/>
        <v>41</v>
      </c>
      <c r="J271" s="173">
        <f t="shared" si="50"/>
        <v>6.1499999999999995</v>
      </c>
      <c r="K271" s="11">
        <v>2</v>
      </c>
      <c r="L271" s="11">
        <v>4</v>
      </c>
      <c r="M271" s="11">
        <v>4.2</v>
      </c>
      <c r="N271" s="11">
        <v>3</v>
      </c>
      <c r="O271" s="11">
        <v>4</v>
      </c>
      <c r="P271" s="174">
        <f t="shared" si="51"/>
        <v>23.349999999999998</v>
      </c>
      <c r="Q271" s="174">
        <f t="shared" si="52"/>
        <v>1.1675</v>
      </c>
      <c r="R271" s="108">
        <f t="shared" si="53"/>
        <v>1.45</v>
      </c>
      <c r="S271" s="108">
        <f t="shared" si="54"/>
        <v>1.4</v>
      </c>
      <c r="T271" s="108">
        <f t="shared" si="55"/>
        <v>1.5599999999999998</v>
      </c>
      <c r="U271" s="108">
        <f t="shared" si="56"/>
        <v>1.2000000000000002</v>
      </c>
      <c r="V271" s="108">
        <f t="shared" si="57"/>
        <v>1.4</v>
      </c>
      <c r="W271" s="26">
        <f t="shared" si="58"/>
        <v>64.349999999999994</v>
      </c>
      <c r="X271" s="175">
        <f t="shared" si="59"/>
        <v>12.87</v>
      </c>
      <c r="Y271" s="142">
        <v>40</v>
      </c>
      <c r="Z271" s="112">
        <f t="shared" si="60"/>
        <v>32</v>
      </c>
    </row>
    <row r="272" spans="1:26" x14ac:dyDescent="0.3">
      <c r="A272" s="170">
        <v>266</v>
      </c>
      <c r="B272" s="140">
        <v>671466</v>
      </c>
      <c r="C272" s="141" t="s">
        <v>371</v>
      </c>
      <c r="D272" s="111">
        <v>10</v>
      </c>
      <c r="E272" s="111">
        <v>9</v>
      </c>
      <c r="F272" s="111">
        <v>8</v>
      </c>
      <c r="G272" s="111">
        <v>9</v>
      </c>
      <c r="H272" s="111">
        <v>8</v>
      </c>
      <c r="I272" s="173">
        <f t="shared" si="49"/>
        <v>44</v>
      </c>
      <c r="J272" s="173">
        <f t="shared" si="50"/>
        <v>6.6</v>
      </c>
      <c r="K272" s="11">
        <v>4</v>
      </c>
      <c r="L272" s="11">
        <v>4.5</v>
      </c>
      <c r="M272" s="11">
        <v>3</v>
      </c>
      <c r="N272" s="11">
        <v>4</v>
      </c>
      <c r="O272" s="11">
        <v>5</v>
      </c>
      <c r="P272" s="174">
        <f t="shared" si="51"/>
        <v>27.1</v>
      </c>
      <c r="Q272" s="174">
        <f t="shared" si="52"/>
        <v>1.3550000000000002</v>
      </c>
      <c r="R272" s="108">
        <f t="shared" si="53"/>
        <v>1.7</v>
      </c>
      <c r="S272" s="108">
        <f t="shared" si="54"/>
        <v>1.575</v>
      </c>
      <c r="T272" s="108">
        <f t="shared" si="55"/>
        <v>1.35</v>
      </c>
      <c r="U272" s="108">
        <f t="shared" si="56"/>
        <v>1.5499999999999998</v>
      </c>
      <c r="V272" s="108">
        <f t="shared" si="57"/>
        <v>1.45</v>
      </c>
      <c r="W272" s="26">
        <f t="shared" si="58"/>
        <v>71.099999999999994</v>
      </c>
      <c r="X272" s="175">
        <f t="shared" si="59"/>
        <v>14.219999999999999</v>
      </c>
      <c r="Y272" s="142">
        <v>49</v>
      </c>
      <c r="Z272" s="112">
        <f t="shared" si="60"/>
        <v>39.200000000000003</v>
      </c>
    </row>
    <row r="273" spans="1:26" x14ac:dyDescent="0.3">
      <c r="A273" s="170">
        <v>267</v>
      </c>
      <c r="B273" s="140">
        <v>671467</v>
      </c>
      <c r="C273" s="141" t="s">
        <v>372</v>
      </c>
      <c r="D273" s="111">
        <v>2</v>
      </c>
      <c r="E273" s="111">
        <v>2.5</v>
      </c>
      <c r="F273" s="111">
        <v>3.5</v>
      </c>
      <c r="G273" s="111">
        <v>4</v>
      </c>
      <c r="H273" s="111">
        <v>2</v>
      </c>
      <c r="I273" s="173">
        <f t="shared" si="49"/>
        <v>14</v>
      </c>
      <c r="J273" s="173">
        <f t="shared" si="50"/>
        <v>2.1</v>
      </c>
      <c r="K273" s="11">
        <v>2</v>
      </c>
      <c r="L273" s="11" t="s">
        <v>458</v>
      </c>
      <c r="M273" s="11">
        <v>2</v>
      </c>
      <c r="N273" s="11">
        <v>3</v>
      </c>
      <c r="O273" s="11">
        <v>4</v>
      </c>
      <c r="P273" s="174">
        <f t="shared" si="51"/>
        <v>13.1</v>
      </c>
      <c r="Q273" s="174">
        <f t="shared" si="52"/>
        <v>0.65500000000000003</v>
      </c>
      <c r="R273" s="108">
        <f t="shared" si="53"/>
        <v>0.4</v>
      </c>
      <c r="S273" s="108" t="e">
        <f t="shared" si="54"/>
        <v>#VALUE!</v>
      </c>
      <c r="T273" s="108">
        <f t="shared" si="55"/>
        <v>0.625</v>
      </c>
      <c r="U273" s="108">
        <f t="shared" si="56"/>
        <v>0.75</v>
      </c>
      <c r="V273" s="108">
        <f t="shared" si="57"/>
        <v>0.5</v>
      </c>
      <c r="W273" s="26">
        <f t="shared" si="58"/>
        <v>27.1</v>
      </c>
      <c r="X273" s="175">
        <f t="shared" si="59"/>
        <v>5.4200000000000008</v>
      </c>
      <c r="Y273" s="142">
        <v>10</v>
      </c>
      <c r="Z273" s="112">
        <f t="shared" si="60"/>
        <v>8</v>
      </c>
    </row>
    <row r="274" spans="1:26" x14ac:dyDescent="0.3">
      <c r="A274" s="170">
        <v>268</v>
      </c>
      <c r="B274" s="140">
        <v>671468</v>
      </c>
      <c r="C274" s="141" t="s">
        <v>373</v>
      </c>
      <c r="D274" s="111">
        <v>2.5</v>
      </c>
      <c r="E274" s="111">
        <v>10</v>
      </c>
      <c r="F274" s="111">
        <v>12</v>
      </c>
      <c r="G274" s="111">
        <v>14</v>
      </c>
      <c r="H274" s="111">
        <v>10</v>
      </c>
      <c r="I274" s="173">
        <f t="shared" si="49"/>
        <v>48.5</v>
      </c>
      <c r="J274" s="173">
        <f t="shared" si="50"/>
        <v>7.2749999999999995</v>
      </c>
      <c r="K274" s="11">
        <v>3.2</v>
      </c>
      <c r="L274" s="11">
        <v>2</v>
      </c>
      <c r="M274" s="11">
        <v>3</v>
      </c>
      <c r="N274" s="11">
        <v>4</v>
      </c>
      <c r="O274" s="11">
        <v>4.2</v>
      </c>
      <c r="P274" s="174">
        <f t="shared" si="51"/>
        <v>23.675000000000001</v>
      </c>
      <c r="Q274" s="174">
        <f t="shared" si="52"/>
        <v>1.1837500000000001</v>
      </c>
      <c r="R274" s="108">
        <f t="shared" si="53"/>
        <v>0.53500000000000003</v>
      </c>
      <c r="S274" s="108">
        <f t="shared" si="54"/>
        <v>1.6</v>
      </c>
      <c r="T274" s="108">
        <f t="shared" si="55"/>
        <v>1.9499999999999997</v>
      </c>
      <c r="U274" s="108">
        <f t="shared" si="56"/>
        <v>2.3000000000000003</v>
      </c>
      <c r="V274" s="108">
        <f t="shared" si="57"/>
        <v>1.71</v>
      </c>
      <c r="W274" s="26">
        <f t="shared" si="58"/>
        <v>72.174999999999997</v>
      </c>
      <c r="X274" s="175">
        <f t="shared" si="59"/>
        <v>14.435</v>
      </c>
      <c r="Y274" s="142">
        <v>66</v>
      </c>
      <c r="Z274" s="112">
        <f t="shared" si="60"/>
        <v>52.800000000000004</v>
      </c>
    </row>
    <row r="275" spans="1:26" x14ac:dyDescent="0.3">
      <c r="A275" s="170">
        <v>269</v>
      </c>
      <c r="B275" s="140">
        <v>671469</v>
      </c>
      <c r="C275" s="141" t="s">
        <v>374</v>
      </c>
      <c r="D275" s="111">
        <v>6</v>
      </c>
      <c r="E275" s="111">
        <v>4</v>
      </c>
      <c r="F275" s="111">
        <v>5</v>
      </c>
      <c r="G275" s="111">
        <v>6</v>
      </c>
      <c r="H275" s="111">
        <v>4</v>
      </c>
      <c r="I275" s="173">
        <f t="shared" si="49"/>
        <v>25</v>
      </c>
      <c r="J275" s="173">
        <f t="shared" si="50"/>
        <v>3.75</v>
      </c>
      <c r="K275" s="11">
        <v>2</v>
      </c>
      <c r="L275" s="11">
        <v>3</v>
      </c>
      <c r="M275" s="11">
        <v>4</v>
      </c>
      <c r="N275" s="11">
        <v>3</v>
      </c>
      <c r="O275" s="11">
        <v>2.5</v>
      </c>
      <c r="P275" s="174">
        <f t="shared" si="51"/>
        <v>18.25</v>
      </c>
      <c r="Q275" s="174">
        <f t="shared" si="52"/>
        <v>0.91250000000000009</v>
      </c>
      <c r="R275" s="108">
        <f t="shared" si="53"/>
        <v>0.99999999999999989</v>
      </c>
      <c r="S275" s="108">
        <f t="shared" si="54"/>
        <v>0.75</v>
      </c>
      <c r="T275" s="108">
        <f t="shared" si="55"/>
        <v>0.95</v>
      </c>
      <c r="U275" s="108">
        <f t="shared" si="56"/>
        <v>1.0499999999999998</v>
      </c>
      <c r="V275" s="108">
        <f t="shared" si="57"/>
        <v>0.72499999999999998</v>
      </c>
      <c r="W275" s="26">
        <f t="shared" si="58"/>
        <v>43.25</v>
      </c>
      <c r="X275" s="175">
        <f t="shared" si="59"/>
        <v>8.65</v>
      </c>
      <c r="Y275" s="142">
        <v>13</v>
      </c>
      <c r="Z275" s="112">
        <f t="shared" si="60"/>
        <v>10.4</v>
      </c>
    </row>
    <row r="276" spans="1:26" x14ac:dyDescent="0.3">
      <c r="A276" s="170">
        <v>270</v>
      </c>
      <c r="B276" s="140">
        <v>671470</v>
      </c>
      <c r="C276" s="141" t="s">
        <v>375</v>
      </c>
      <c r="D276" s="111">
        <v>10</v>
      </c>
      <c r="E276" s="111">
        <v>12</v>
      </c>
      <c r="F276" s="111">
        <v>10</v>
      </c>
      <c r="G276" s="111">
        <v>14</v>
      </c>
      <c r="H276" s="111">
        <v>10</v>
      </c>
      <c r="I276" s="173">
        <f t="shared" si="49"/>
        <v>56</v>
      </c>
      <c r="J276" s="173">
        <f t="shared" si="50"/>
        <v>8.4</v>
      </c>
      <c r="K276" s="158">
        <v>2</v>
      </c>
      <c r="L276" s="11" t="s">
        <v>459</v>
      </c>
      <c r="M276" s="11">
        <v>2</v>
      </c>
      <c r="N276" s="11">
        <v>4</v>
      </c>
      <c r="O276" s="11">
        <v>4</v>
      </c>
      <c r="P276" s="174">
        <f t="shared" si="51"/>
        <v>20.399999999999999</v>
      </c>
      <c r="Q276" s="174">
        <f t="shared" si="52"/>
        <v>1.02</v>
      </c>
      <c r="R276" s="108">
        <f t="shared" si="53"/>
        <v>1.6</v>
      </c>
      <c r="S276" s="108" t="e">
        <f t="shared" si="54"/>
        <v>#VALUE!</v>
      </c>
      <c r="T276" s="108">
        <f t="shared" si="55"/>
        <v>1.6</v>
      </c>
      <c r="U276" s="108">
        <f t="shared" si="56"/>
        <v>2.3000000000000003</v>
      </c>
      <c r="V276" s="108">
        <f t="shared" si="57"/>
        <v>1.7</v>
      </c>
      <c r="W276" s="26">
        <f t="shared" si="58"/>
        <v>76.400000000000006</v>
      </c>
      <c r="X276" s="175">
        <f t="shared" si="59"/>
        <v>15.280000000000001</v>
      </c>
      <c r="Y276" s="142">
        <v>43</v>
      </c>
      <c r="Z276" s="112">
        <f t="shared" si="60"/>
        <v>34.4</v>
      </c>
    </row>
    <row r="277" spans="1:26" x14ac:dyDescent="0.3">
      <c r="A277" s="170">
        <v>271</v>
      </c>
      <c r="B277" s="140">
        <v>671471</v>
      </c>
      <c r="C277" s="141" t="s">
        <v>376</v>
      </c>
      <c r="D277" s="111">
        <v>2</v>
      </c>
      <c r="E277" s="111">
        <v>3</v>
      </c>
      <c r="F277" s="111">
        <v>2</v>
      </c>
      <c r="G277" s="111">
        <v>4</v>
      </c>
      <c r="H277" s="111">
        <v>3</v>
      </c>
      <c r="I277" s="173">
        <f t="shared" si="49"/>
        <v>14</v>
      </c>
      <c r="J277" s="173">
        <f t="shared" si="50"/>
        <v>2.1</v>
      </c>
      <c r="K277" s="11">
        <v>1</v>
      </c>
      <c r="L277" s="11">
        <v>0</v>
      </c>
      <c r="M277" s="11">
        <v>0</v>
      </c>
      <c r="N277" s="11">
        <v>0</v>
      </c>
      <c r="O277" s="11">
        <v>0</v>
      </c>
      <c r="P277" s="174">
        <f t="shared" si="51"/>
        <v>3.1</v>
      </c>
      <c r="Q277" s="174">
        <f t="shared" si="52"/>
        <v>0.15500000000000003</v>
      </c>
      <c r="R277" s="108">
        <f t="shared" si="53"/>
        <v>0.35</v>
      </c>
      <c r="S277" s="108">
        <f t="shared" si="54"/>
        <v>0.44999999999999996</v>
      </c>
      <c r="T277" s="108">
        <f t="shared" si="55"/>
        <v>0.3</v>
      </c>
      <c r="U277" s="108">
        <f t="shared" si="56"/>
        <v>0.6</v>
      </c>
      <c r="V277" s="108">
        <f t="shared" si="57"/>
        <v>0.44999999999999996</v>
      </c>
      <c r="W277" s="26">
        <f t="shared" si="58"/>
        <v>17.100000000000001</v>
      </c>
      <c r="X277" s="175">
        <f t="shared" si="59"/>
        <v>3.4200000000000004</v>
      </c>
      <c r="Y277" s="142">
        <v>4</v>
      </c>
      <c r="Z277" s="112">
        <f t="shared" si="60"/>
        <v>3.2</v>
      </c>
    </row>
    <row r="278" spans="1:26" x14ac:dyDescent="0.3">
      <c r="A278" s="170">
        <v>272</v>
      </c>
      <c r="B278" s="140">
        <v>671472</v>
      </c>
      <c r="C278" s="141" t="s">
        <v>377</v>
      </c>
      <c r="D278" s="111">
        <v>10</v>
      </c>
      <c r="E278" s="111">
        <v>12</v>
      </c>
      <c r="F278" s="111">
        <v>13</v>
      </c>
      <c r="G278" s="111">
        <v>14</v>
      </c>
      <c r="H278" s="111">
        <v>10</v>
      </c>
      <c r="I278" s="173">
        <f t="shared" si="49"/>
        <v>59</v>
      </c>
      <c r="J278" s="173">
        <f t="shared" si="50"/>
        <v>8.85</v>
      </c>
      <c r="K278" s="11">
        <v>4</v>
      </c>
      <c r="L278" s="11">
        <v>4</v>
      </c>
      <c r="M278" s="11">
        <v>2.1</v>
      </c>
      <c r="N278" s="11">
        <v>3</v>
      </c>
      <c r="O278" s="11">
        <v>2</v>
      </c>
      <c r="P278" s="174">
        <f t="shared" si="51"/>
        <v>23.950000000000003</v>
      </c>
      <c r="Q278" s="174">
        <f t="shared" si="52"/>
        <v>1.1975000000000002</v>
      </c>
      <c r="R278" s="108">
        <f t="shared" si="53"/>
        <v>1.7</v>
      </c>
      <c r="S278" s="108">
        <f t="shared" si="54"/>
        <v>1.9999999999999998</v>
      </c>
      <c r="T278" s="108">
        <f t="shared" si="55"/>
        <v>2.0550000000000002</v>
      </c>
      <c r="U278" s="108">
        <f t="shared" si="56"/>
        <v>2.25</v>
      </c>
      <c r="V278" s="108">
        <f t="shared" si="57"/>
        <v>1.6</v>
      </c>
      <c r="W278" s="26">
        <f t="shared" si="58"/>
        <v>82.95</v>
      </c>
      <c r="X278" s="175">
        <f t="shared" si="59"/>
        <v>16.59</v>
      </c>
      <c r="Y278" s="142">
        <v>57</v>
      </c>
      <c r="Z278" s="112">
        <f t="shared" si="60"/>
        <v>45.6</v>
      </c>
    </row>
    <row r="279" spans="1:26" x14ac:dyDescent="0.3">
      <c r="A279" s="170">
        <v>273</v>
      </c>
      <c r="B279" s="140">
        <v>671473</v>
      </c>
      <c r="C279" s="141" t="s">
        <v>378</v>
      </c>
      <c r="D279" s="111">
        <v>12</v>
      </c>
      <c r="E279" s="111">
        <v>13</v>
      </c>
      <c r="F279" s="111">
        <v>14</v>
      </c>
      <c r="G279" s="111">
        <v>10</v>
      </c>
      <c r="H279" s="111">
        <v>12</v>
      </c>
      <c r="I279" s="173">
        <f t="shared" si="49"/>
        <v>61</v>
      </c>
      <c r="J279" s="173">
        <f t="shared" si="50"/>
        <v>9.15</v>
      </c>
      <c r="K279" s="11">
        <v>2.1</v>
      </c>
      <c r="L279" s="11">
        <v>4</v>
      </c>
      <c r="M279" s="11">
        <v>3.2</v>
      </c>
      <c r="N279" s="11">
        <v>2.2000000000000002</v>
      </c>
      <c r="O279" s="11">
        <v>3</v>
      </c>
      <c r="P279" s="174">
        <f t="shared" si="51"/>
        <v>23.65</v>
      </c>
      <c r="Q279" s="174">
        <f t="shared" si="52"/>
        <v>1.1824999999999999</v>
      </c>
      <c r="R279" s="108">
        <f t="shared" si="53"/>
        <v>1.9049999999999998</v>
      </c>
      <c r="S279" s="108">
        <f t="shared" si="54"/>
        <v>2.15</v>
      </c>
      <c r="T279" s="108">
        <f t="shared" si="55"/>
        <v>2.2600000000000002</v>
      </c>
      <c r="U279" s="108">
        <f t="shared" si="56"/>
        <v>1.61</v>
      </c>
      <c r="V279" s="108">
        <f t="shared" si="57"/>
        <v>1.9499999999999997</v>
      </c>
      <c r="W279" s="26">
        <f t="shared" si="58"/>
        <v>84.65</v>
      </c>
      <c r="X279" s="175">
        <f t="shared" si="59"/>
        <v>16.930000000000003</v>
      </c>
      <c r="Y279" s="142">
        <v>51</v>
      </c>
      <c r="Z279" s="112">
        <f t="shared" si="60"/>
        <v>40.800000000000004</v>
      </c>
    </row>
    <row r="280" spans="1:26" x14ac:dyDescent="0.3">
      <c r="A280" s="170">
        <v>274</v>
      </c>
      <c r="B280" s="140">
        <v>671474</v>
      </c>
      <c r="C280" s="141" t="s">
        <v>379</v>
      </c>
      <c r="D280" s="111">
        <v>10</v>
      </c>
      <c r="E280" s="111">
        <v>14</v>
      </c>
      <c r="F280" s="111">
        <v>10</v>
      </c>
      <c r="G280" s="111">
        <v>12</v>
      </c>
      <c r="H280" s="111">
        <v>13</v>
      </c>
      <c r="I280" s="173">
        <f t="shared" si="49"/>
        <v>59</v>
      </c>
      <c r="J280" s="173">
        <f t="shared" si="50"/>
        <v>8.85</v>
      </c>
      <c r="K280" s="11">
        <v>3.2</v>
      </c>
      <c r="L280" s="11">
        <v>4</v>
      </c>
      <c r="M280" s="11">
        <v>3</v>
      </c>
      <c r="N280" s="11">
        <v>2</v>
      </c>
      <c r="O280" s="11">
        <v>4</v>
      </c>
      <c r="P280" s="174">
        <f t="shared" si="51"/>
        <v>25.05</v>
      </c>
      <c r="Q280" s="174">
        <f t="shared" si="52"/>
        <v>1.2525000000000002</v>
      </c>
      <c r="R280" s="108">
        <f t="shared" si="53"/>
        <v>1.6600000000000001</v>
      </c>
      <c r="S280" s="108">
        <f t="shared" si="54"/>
        <v>2.3000000000000003</v>
      </c>
      <c r="T280" s="108">
        <f t="shared" si="55"/>
        <v>1.65</v>
      </c>
      <c r="U280" s="108">
        <f t="shared" si="56"/>
        <v>1.9</v>
      </c>
      <c r="V280" s="108">
        <f t="shared" si="57"/>
        <v>2.15</v>
      </c>
      <c r="W280" s="26">
        <f t="shared" si="58"/>
        <v>84.05</v>
      </c>
      <c r="X280" s="175">
        <f t="shared" si="59"/>
        <v>16.809999999999999</v>
      </c>
      <c r="Y280" s="142">
        <v>54</v>
      </c>
      <c r="Z280" s="112">
        <f t="shared" si="60"/>
        <v>43.2</v>
      </c>
    </row>
    <row r="281" spans="1:26" x14ac:dyDescent="0.3">
      <c r="A281" s="170">
        <v>275</v>
      </c>
      <c r="B281" s="140">
        <v>671475</v>
      </c>
      <c r="C281" s="141" t="s">
        <v>380</v>
      </c>
      <c r="D281" s="111">
        <v>12</v>
      </c>
      <c r="E281" s="111">
        <v>11</v>
      </c>
      <c r="F281" s="111">
        <v>10</v>
      </c>
      <c r="G281" s="111">
        <v>14</v>
      </c>
      <c r="H281" s="111">
        <v>12</v>
      </c>
      <c r="I281" s="173">
        <f t="shared" si="49"/>
        <v>59</v>
      </c>
      <c r="J281" s="173">
        <f t="shared" si="50"/>
        <v>8.85</v>
      </c>
      <c r="K281" s="11">
        <v>2.5</v>
      </c>
      <c r="L281" s="11">
        <v>3</v>
      </c>
      <c r="M281" s="11">
        <v>4</v>
      </c>
      <c r="N281" s="11">
        <v>2</v>
      </c>
      <c r="O281" s="11">
        <v>2.5</v>
      </c>
      <c r="P281" s="174">
        <f t="shared" si="51"/>
        <v>22.85</v>
      </c>
      <c r="Q281" s="174">
        <f t="shared" si="52"/>
        <v>1.1425000000000001</v>
      </c>
      <c r="R281" s="108">
        <f t="shared" si="53"/>
        <v>1.9249999999999998</v>
      </c>
      <c r="S281" s="108">
        <f t="shared" si="54"/>
        <v>1.7999999999999998</v>
      </c>
      <c r="T281" s="108">
        <f t="shared" si="55"/>
        <v>1.7</v>
      </c>
      <c r="U281" s="108">
        <f t="shared" si="56"/>
        <v>2.2000000000000002</v>
      </c>
      <c r="V281" s="108">
        <f t="shared" si="57"/>
        <v>1.9249999999999998</v>
      </c>
      <c r="W281" s="26">
        <f t="shared" si="58"/>
        <v>81.849999999999994</v>
      </c>
      <c r="X281" s="175">
        <f t="shared" si="59"/>
        <v>16.37</v>
      </c>
      <c r="Y281" s="142">
        <v>56</v>
      </c>
      <c r="Z281" s="112">
        <f t="shared" si="60"/>
        <v>44.800000000000004</v>
      </c>
    </row>
    <row r="282" spans="1:26" x14ac:dyDescent="0.3">
      <c r="A282" s="170">
        <v>276</v>
      </c>
      <c r="B282" s="140">
        <v>671476</v>
      </c>
      <c r="C282" s="141" t="s">
        <v>381</v>
      </c>
      <c r="D282" s="111">
        <v>2</v>
      </c>
      <c r="E282" s="111">
        <v>1</v>
      </c>
      <c r="F282" s="111">
        <v>2</v>
      </c>
      <c r="G282" s="111">
        <v>3</v>
      </c>
      <c r="H282" s="111">
        <v>1</v>
      </c>
      <c r="I282" s="173">
        <f t="shared" si="49"/>
        <v>9</v>
      </c>
      <c r="J282" s="173">
        <f t="shared" si="50"/>
        <v>1.3499999999999999</v>
      </c>
      <c r="K282" s="11">
        <v>1</v>
      </c>
      <c r="L282" s="11">
        <v>2</v>
      </c>
      <c r="M282" s="11">
        <v>3</v>
      </c>
      <c r="N282" s="11">
        <v>2.5</v>
      </c>
      <c r="O282" s="11">
        <v>4</v>
      </c>
      <c r="P282" s="174">
        <f t="shared" si="51"/>
        <v>13.85</v>
      </c>
      <c r="Q282" s="174">
        <f t="shared" si="52"/>
        <v>0.6925</v>
      </c>
      <c r="R282" s="108">
        <f t="shared" si="53"/>
        <v>0.35</v>
      </c>
      <c r="S282" s="108">
        <f t="shared" si="54"/>
        <v>0.25</v>
      </c>
      <c r="T282" s="108">
        <f t="shared" si="55"/>
        <v>0.45</v>
      </c>
      <c r="U282" s="108">
        <f t="shared" si="56"/>
        <v>0.57499999999999996</v>
      </c>
      <c r="V282" s="108">
        <f t="shared" si="57"/>
        <v>0.35</v>
      </c>
      <c r="W282" s="26">
        <f t="shared" si="58"/>
        <v>22.85</v>
      </c>
      <c r="X282" s="175">
        <f t="shared" si="59"/>
        <v>4.57</v>
      </c>
      <c r="Y282" s="142">
        <v>6</v>
      </c>
      <c r="Z282" s="112">
        <f t="shared" si="60"/>
        <v>4.8000000000000007</v>
      </c>
    </row>
    <row r="283" spans="1:26" x14ac:dyDescent="0.3">
      <c r="A283" s="170">
        <v>277</v>
      </c>
      <c r="B283" s="140">
        <v>671477</v>
      </c>
      <c r="C283" s="141" t="s">
        <v>382</v>
      </c>
      <c r="D283" s="111">
        <v>10</v>
      </c>
      <c r="E283" s="111">
        <v>12</v>
      </c>
      <c r="F283" s="111">
        <v>14</v>
      </c>
      <c r="G283" s="111">
        <v>10</v>
      </c>
      <c r="H283" s="111">
        <v>11</v>
      </c>
      <c r="I283" s="173">
        <f t="shared" si="49"/>
        <v>57</v>
      </c>
      <c r="J283" s="173">
        <f t="shared" si="50"/>
        <v>8.5499999999999989</v>
      </c>
      <c r="K283" s="11">
        <v>3.2</v>
      </c>
      <c r="L283" s="11">
        <v>4</v>
      </c>
      <c r="M283" s="11">
        <v>2</v>
      </c>
      <c r="N283" s="11">
        <v>3</v>
      </c>
      <c r="O283" s="11">
        <v>4</v>
      </c>
      <c r="P283" s="174">
        <f t="shared" si="51"/>
        <v>24.75</v>
      </c>
      <c r="Q283" s="174">
        <f t="shared" si="52"/>
        <v>1.2375</v>
      </c>
      <c r="R283" s="108">
        <f t="shared" si="53"/>
        <v>1.6600000000000001</v>
      </c>
      <c r="S283" s="108">
        <f t="shared" si="54"/>
        <v>1.9999999999999998</v>
      </c>
      <c r="T283" s="108">
        <f t="shared" si="55"/>
        <v>2.2000000000000002</v>
      </c>
      <c r="U283" s="108">
        <f t="shared" si="56"/>
        <v>1.65</v>
      </c>
      <c r="V283" s="108">
        <f t="shared" si="57"/>
        <v>1.8499999999999999</v>
      </c>
      <c r="W283" s="26">
        <f t="shared" si="58"/>
        <v>81.75</v>
      </c>
      <c r="X283" s="175">
        <f t="shared" si="59"/>
        <v>16.350000000000001</v>
      </c>
      <c r="Y283" s="142">
        <v>40</v>
      </c>
      <c r="Z283" s="112">
        <f t="shared" si="60"/>
        <v>32</v>
      </c>
    </row>
    <row r="284" spans="1:26" x14ac:dyDescent="0.3">
      <c r="A284" s="170">
        <v>278</v>
      </c>
      <c r="B284" s="140">
        <v>671478</v>
      </c>
      <c r="C284" s="141" t="s">
        <v>383</v>
      </c>
      <c r="D284" s="111">
        <v>10</v>
      </c>
      <c r="E284" s="111">
        <v>12</v>
      </c>
      <c r="F284" s="111">
        <v>13</v>
      </c>
      <c r="G284" s="111">
        <v>14</v>
      </c>
      <c r="H284" s="111">
        <v>10</v>
      </c>
      <c r="I284" s="173">
        <f t="shared" si="49"/>
        <v>59</v>
      </c>
      <c r="J284" s="173">
        <f t="shared" si="50"/>
        <v>8.85</v>
      </c>
      <c r="K284" s="11">
        <v>2.5</v>
      </c>
      <c r="L284" s="11">
        <v>3</v>
      </c>
      <c r="M284" s="11">
        <v>4</v>
      </c>
      <c r="N284" s="11">
        <v>3.2</v>
      </c>
      <c r="O284" s="11">
        <v>4</v>
      </c>
      <c r="P284" s="174">
        <f t="shared" si="51"/>
        <v>25.55</v>
      </c>
      <c r="Q284" s="174">
        <f t="shared" si="52"/>
        <v>1.2775000000000001</v>
      </c>
      <c r="R284" s="108">
        <f t="shared" si="53"/>
        <v>1.625</v>
      </c>
      <c r="S284" s="108">
        <f t="shared" si="54"/>
        <v>1.9499999999999997</v>
      </c>
      <c r="T284" s="108">
        <f t="shared" si="55"/>
        <v>2.15</v>
      </c>
      <c r="U284" s="108">
        <f t="shared" si="56"/>
        <v>2.2600000000000002</v>
      </c>
      <c r="V284" s="108">
        <f t="shared" si="57"/>
        <v>1.7</v>
      </c>
      <c r="W284" s="26">
        <f t="shared" si="58"/>
        <v>84.55</v>
      </c>
      <c r="X284" s="175">
        <f t="shared" si="59"/>
        <v>16.91</v>
      </c>
      <c r="Y284" s="142">
        <v>46</v>
      </c>
      <c r="Z284" s="112">
        <f t="shared" si="60"/>
        <v>36.800000000000004</v>
      </c>
    </row>
    <row r="285" spans="1:26" x14ac:dyDescent="0.3">
      <c r="A285" s="170">
        <v>279</v>
      </c>
      <c r="B285" s="140">
        <v>671479</v>
      </c>
      <c r="C285" s="141" t="s">
        <v>384</v>
      </c>
      <c r="D285" s="111">
        <v>12</v>
      </c>
      <c r="E285" s="111">
        <v>14</v>
      </c>
      <c r="F285" s="111">
        <v>10</v>
      </c>
      <c r="G285" s="111">
        <v>10</v>
      </c>
      <c r="H285" s="111">
        <v>14</v>
      </c>
      <c r="I285" s="173">
        <f t="shared" si="49"/>
        <v>60</v>
      </c>
      <c r="J285" s="173">
        <f t="shared" si="50"/>
        <v>9</v>
      </c>
      <c r="K285" s="11">
        <v>5</v>
      </c>
      <c r="L285" s="11">
        <v>4</v>
      </c>
      <c r="M285" s="11">
        <v>4.2</v>
      </c>
      <c r="N285" s="11">
        <v>3</v>
      </c>
      <c r="O285" s="11">
        <v>3.5</v>
      </c>
      <c r="P285" s="174">
        <f t="shared" si="51"/>
        <v>28.7</v>
      </c>
      <c r="Q285" s="174">
        <f t="shared" si="52"/>
        <v>1.4350000000000001</v>
      </c>
      <c r="R285" s="108">
        <f t="shared" si="53"/>
        <v>2.0499999999999998</v>
      </c>
      <c r="S285" s="108">
        <f t="shared" si="54"/>
        <v>2.3000000000000003</v>
      </c>
      <c r="T285" s="108">
        <f t="shared" si="55"/>
        <v>1.71</v>
      </c>
      <c r="U285" s="108">
        <f t="shared" si="56"/>
        <v>1.65</v>
      </c>
      <c r="V285" s="108">
        <f t="shared" si="57"/>
        <v>2.2749999999999999</v>
      </c>
      <c r="W285" s="26">
        <f t="shared" si="58"/>
        <v>88.7</v>
      </c>
      <c r="X285" s="175">
        <f t="shared" si="59"/>
        <v>17.740000000000002</v>
      </c>
      <c r="Y285" s="142">
        <v>62</v>
      </c>
      <c r="Z285" s="112">
        <f t="shared" si="60"/>
        <v>49.6</v>
      </c>
    </row>
    <row r="286" spans="1:26" x14ac:dyDescent="0.3">
      <c r="A286" s="170">
        <v>280</v>
      </c>
      <c r="B286" s="140">
        <v>671480</v>
      </c>
      <c r="C286" s="141" t="s">
        <v>385</v>
      </c>
      <c r="D286" s="111">
        <v>10</v>
      </c>
      <c r="E286" s="111">
        <v>12</v>
      </c>
      <c r="F286" s="111">
        <v>11</v>
      </c>
      <c r="G286" s="111">
        <v>9</v>
      </c>
      <c r="H286" s="111">
        <v>8</v>
      </c>
      <c r="I286" s="173">
        <f t="shared" si="49"/>
        <v>50</v>
      </c>
      <c r="J286" s="173">
        <f t="shared" si="50"/>
        <v>7.5</v>
      </c>
      <c r="K286" s="11">
        <v>5</v>
      </c>
      <c r="L286" s="11">
        <v>4.2</v>
      </c>
      <c r="M286" s="11">
        <v>4</v>
      </c>
      <c r="N286" s="11">
        <v>3.6</v>
      </c>
      <c r="O286" s="11">
        <v>4</v>
      </c>
      <c r="P286" s="174">
        <f t="shared" si="51"/>
        <v>28.3</v>
      </c>
      <c r="Q286" s="174">
        <f t="shared" si="52"/>
        <v>1.415</v>
      </c>
      <c r="R286" s="108">
        <f t="shared" si="53"/>
        <v>1.75</v>
      </c>
      <c r="S286" s="108">
        <f t="shared" si="54"/>
        <v>2.0099999999999998</v>
      </c>
      <c r="T286" s="108">
        <f t="shared" si="55"/>
        <v>1.8499999999999999</v>
      </c>
      <c r="U286" s="108">
        <f t="shared" si="56"/>
        <v>1.5299999999999998</v>
      </c>
      <c r="V286" s="108">
        <f t="shared" si="57"/>
        <v>1.4</v>
      </c>
      <c r="W286" s="26">
        <f t="shared" si="58"/>
        <v>78.3</v>
      </c>
      <c r="X286" s="175">
        <f t="shared" si="59"/>
        <v>15.66</v>
      </c>
      <c r="Y286" s="142">
        <v>47</v>
      </c>
      <c r="Z286" s="112">
        <f t="shared" si="60"/>
        <v>37.6</v>
      </c>
    </row>
    <row r="287" spans="1:26" x14ac:dyDescent="0.3">
      <c r="A287" s="170">
        <v>281</v>
      </c>
      <c r="B287" s="140">
        <v>671481</v>
      </c>
      <c r="C287" s="141" t="s">
        <v>386</v>
      </c>
      <c r="D287" s="111">
        <v>5</v>
      </c>
      <c r="E287" s="111">
        <v>4</v>
      </c>
      <c r="F287" s="111">
        <v>6</v>
      </c>
      <c r="G287" s="111">
        <v>5</v>
      </c>
      <c r="H287" s="111">
        <v>8</v>
      </c>
      <c r="I287" s="173">
        <f t="shared" si="49"/>
        <v>28</v>
      </c>
      <c r="J287" s="173">
        <f t="shared" si="50"/>
        <v>4.2</v>
      </c>
      <c r="K287" s="11">
        <v>2</v>
      </c>
      <c r="L287" s="11">
        <v>4</v>
      </c>
      <c r="M287" s="11">
        <v>2</v>
      </c>
      <c r="N287" s="11">
        <v>2</v>
      </c>
      <c r="O287" s="11">
        <v>3</v>
      </c>
      <c r="P287" s="174">
        <f t="shared" si="51"/>
        <v>17.2</v>
      </c>
      <c r="Q287" s="174">
        <f t="shared" si="52"/>
        <v>0.86</v>
      </c>
      <c r="R287" s="108">
        <f t="shared" si="53"/>
        <v>0.85</v>
      </c>
      <c r="S287" s="108">
        <f t="shared" si="54"/>
        <v>0.8</v>
      </c>
      <c r="T287" s="108">
        <f t="shared" si="55"/>
        <v>0.99999999999999989</v>
      </c>
      <c r="U287" s="108">
        <f t="shared" si="56"/>
        <v>0.85</v>
      </c>
      <c r="V287" s="108">
        <f t="shared" si="57"/>
        <v>1.35</v>
      </c>
      <c r="W287" s="26">
        <f t="shared" si="58"/>
        <v>45.2</v>
      </c>
      <c r="X287" s="175">
        <f t="shared" si="59"/>
        <v>9.0400000000000009</v>
      </c>
      <c r="Y287" s="142">
        <v>7</v>
      </c>
      <c r="Z287" s="112">
        <f t="shared" si="60"/>
        <v>5.6000000000000005</v>
      </c>
    </row>
    <row r="288" spans="1:26" x14ac:dyDescent="0.3">
      <c r="A288" s="170">
        <v>282</v>
      </c>
      <c r="B288" s="140">
        <v>671482</v>
      </c>
      <c r="C288" s="141" t="s">
        <v>387</v>
      </c>
      <c r="D288" s="111">
        <v>1</v>
      </c>
      <c r="E288" s="111">
        <v>2</v>
      </c>
      <c r="F288" s="111">
        <v>1</v>
      </c>
      <c r="G288" s="111">
        <v>0</v>
      </c>
      <c r="H288" s="111">
        <v>1</v>
      </c>
      <c r="I288" s="173">
        <f t="shared" si="49"/>
        <v>5</v>
      </c>
      <c r="J288" s="173">
        <f t="shared" si="50"/>
        <v>0.75</v>
      </c>
      <c r="K288" s="11">
        <v>2</v>
      </c>
      <c r="L288" s="11">
        <v>1</v>
      </c>
      <c r="M288" s="11">
        <v>0</v>
      </c>
      <c r="N288" s="11">
        <v>2</v>
      </c>
      <c r="O288" s="11">
        <v>1</v>
      </c>
      <c r="P288" s="174">
        <f t="shared" si="51"/>
        <v>6.75</v>
      </c>
      <c r="Q288" s="174">
        <f t="shared" si="52"/>
        <v>0.33750000000000002</v>
      </c>
      <c r="R288" s="108">
        <f t="shared" si="53"/>
        <v>0.25</v>
      </c>
      <c r="S288" s="108">
        <f t="shared" si="54"/>
        <v>0.35</v>
      </c>
      <c r="T288" s="108">
        <f t="shared" si="55"/>
        <v>0.15</v>
      </c>
      <c r="U288" s="108">
        <f t="shared" si="56"/>
        <v>0.1</v>
      </c>
      <c r="V288" s="108">
        <f t="shared" si="57"/>
        <v>0.2</v>
      </c>
      <c r="W288" s="26">
        <f t="shared" si="58"/>
        <v>11.75</v>
      </c>
      <c r="X288" s="175">
        <f t="shared" si="59"/>
        <v>2.35</v>
      </c>
      <c r="Y288" s="142">
        <v>2</v>
      </c>
      <c r="Z288" s="112">
        <f t="shared" si="60"/>
        <v>1.6</v>
      </c>
    </row>
    <row r="289" spans="1:26" x14ac:dyDescent="0.3">
      <c r="A289" s="170">
        <v>283</v>
      </c>
      <c r="B289" s="140">
        <v>671483</v>
      </c>
      <c r="C289" s="141" t="s">
        <v>388</v>
      </c>
      <c r="D289" s="111">
        <v>10</v>
      </c>
      <c r="E289" s="111">
        <v>12</v>
      </c>
      <c r="F289" s="111">
        <v>10</v>
      </c>
      <c r="G289" s="111">
        <v>11</v>
      </c>
      <c r="H289" s="111">
        <v>10</v>
      </c>
      <c r="I289" s="173">
        <f t="shared" si="49"/>
        <v>53</v>
      </c>
      <c r="J289" s="173">
        <f t="shared" si="50"/>
        <v>7.9499999999999993</v>
      </c>
      <c r="K289" s="11">
        <v>3</v>
      </c>
      <c r="L289" s="11">
        <v>2.2000000000000002</v>
      </c>
      <c r="M289" s="11">
        <v>3</v>
      </c>
      <c r="N289" s="11">
        <v>4</v>
      </c>
      <c r="O289" s="11">
        <v>4.2</v>
      </c>
      <c r="P289" s="174">
        <f t="shared" si="51"/>
        <v>24.349999999999998</v>
      </c>
      <c r="Q289" s="174">
        <f t="shared" si="52"/>
        <v>1.2175</v>
      </c>
      <c r="R289" s="108">
        <f t="shared" si="53"/>
        <v>1.65</v>
      </c>
      <c r="S289" s="108">
        <f t="shared" si="54"/>
        <v>1.91</v>
      </c>
      <c r="T289" s="108">
        <f t="shared" si="55"/>
        <v>1.65</v>
      </c>
      <c r="U289" s="108">
        <f t="shared" si="56"/>
        <v>1.8499999999999999</v>
      </c>
      <c r="V289" s="108">
        <f t="shared" si="57"/>
        <v>1.71</v>
      </c>
      <c r="W289" s="26">
        <f t="shared" si="58"/>
        <v>77.349999999999994</v>
      </c>
      <c r="X289" s="175">
        <f t="shared" si="59"/>
        <v>15.469999999999999</v>
      </c>
      <c r="Y289" s="142">
        <v>50</v>
      </c>
      <c r="Z289" s="112">
        <f t="shared" si="60"/>
        <v>40</v>
      </c>
    </row>
    <row r="290" spans="1:26" x14ac:dyDescent="0.3">
      <c r="A290" s="170">
        <v>284</v>
      </c>
      <c r="B290" s="140">
        <v>671484</v>
      </c>
      <c r="C290" s="141" t="s">
        <v>389</v>
      </c>
      <c r="D290" s="111">
        <v>9</v>
      </c>
      <c r="E290" s="111">
        <v>8</v>
      </c>
      <c r="F290" s="111">
        <v>7</v>
      </c>
      <c r="G290" s="111">
        <v>9</v>
      </c>
      <c r="H290" s="111">
        <v>8</v>
      </c>
      <c r="I290" s="173">
        <f t="shared" si="49"/>
        <v>41</v>
      </c>
      <c r="J290" s="173">
        <f t="shared" si="50"/>
        <v>6.1499999999999995</v>
      </c>
      <c r="K290" s="11">
        <v>3.2</v>
      </c>
      <c r="L290" s="11">
        <v>2</v>
      </c>
      <c r="M290" s="11">
        <v>2</v>
      </c>
      <c r="N290" s="11">
        <v>5</v>
      </c>
      <c r="O290" s="11">
        <v>4</v>
      </c>
      <c r="P290" s="174">
        <f t="shared" si="51"/>
        <v>22.35</v>
      </c>
      <c r="Q290" s="174">
        <f t="shared" si="52"/>
        <v>1.1175000000000002</v>
      </c>
      <c r="R290" s="108">
        <f t="shared" si="53"/>
        <v>1.5099999999999998</v>
      </c>
      <c r="S290" s="108">
        <f t="shared" si="54"/>
        <v>1.3</v>
      </c>
      <c r="T290" s="108">
        <f t="shared" si="55"/>
        <v>1.1500000000000001</v>
      </c>
      <c r="U290" s="108">
        <f t="shared" si="56"/>
        <v>1.5999999999999999</v>
      </c>
      <c r="V290" s="108">
        <f t="shared" si="57"/>
        <v>1.4</v>
      </c>
      <c r="W290" s="26">
        <f t="shared" si="58"/>
        <v>63.35</v>
      </c>
      <c r="X290" s="175">
        <f t="shared" si="59"/>
        <v>12.670000000000002</v>
      </c>
      <c r="Y290" s="142">
        <v>40</v>
      </c>
      <c r="Z290" s="112">
        <f t="shared" si="60"/>
        <v>32</v>
      </c>
    </row>
    <row r="291" spans="1:26" x14ac:dyDescent="0.3">
      <c r="A291" s="170">
        <v>285</v>
      </c>
      <c r="B291" s="140">
        <v>671485</v>
      </c>
      <c r="C291" s="141" t="s">
        <v>390</v>
      </c>
      <c r="D291" s="111">
        <v>10</v>
      </c>
      <c r="E291" s="111">
        <v>9</v>
      </c>
      <c r="F291" s="111">
        <v>8</v>
      </c>
      <c r="G291" s="111">
        <v>7</v>
      </c>
      <c r="H291" s="111">
        <v>6.5</v>
      </c>
      <c r="I291" s="173">
        <f t="shared" si="49"/>
        <v>40.5</v>
      </c>
      <c r="J291" s="173">
        <f t="shared" si="50"/>
        <v>6.0750000000000002</v>
      </c>
      <c r="K291" s="11">
        <v>2</v>
      </c>
      <c r="L291" s="11">
        <v>2</v>
      </c>
      <c r="M291" s="11">
        <v>1</v>
      </c>
      <c r="N291" s="11">
        <v>2.2000000000000002</v>
      </c>
      <c r="O291" s="11">
        <v>3</v>
      </c>
      <c r="P291" s="174">
        <f t="shared" si="51"/>
        <v>16.274999999999999</v>
      </c>
      <c r="Q291" s="174">
        <f t="shared" si="52"/>
        <v>0.81374999999999997</v>
      </c>
      <c r="R291" s="108">
        <f t="shared" si="53"/>
        <v>1.6</v>
      </c>
      <c r="S291" s="108">
        <f t="shared" si="54"/>
        <v>1.45</v>
      </c>
      <c r="T291" s="108">
        <f t="shared" si="55"/>
        <v>1.25</v>
      </c>
      <c r="U291" s="108">
        <f t="shared" si="56"/>
        <v>1.1600000000000001</v>
      </c>
      <c r="V291" s="108">
        <f t="shared" si="57"/>
        <v>1.125</v>
      </c>
      <c r="W291" s="26">
        <f t="shared" si="58"/>
        <v>56.774999999999999</v>
      </c>
      <c r="X291" s="175">
        <f t="shared" si="59"/>
        <v>11.355</v>
      </c>
      <c r="Y291" s="142">
        <v>41</v>
      </c>
      <c r="Z291" s="112">
        <f t="shared" si="60"/>
        <v>32.800000000000004</v>
      </c>
    </row>
    <row r="292" spans="1:26" x14ac:dyDescent="0.3">
      <c r="A292" s="170">
        <v>286</v>
      </c>
      <c r="B292" s="140">
        <v>671486</v>
      </c>
      <c r="C292" s="141" t="s">
        <v>391</v>
      </c>
      <c r="D292" s="111">
        <v>10</v>
      </c>
      <c r="E292" s="111">
        <v>6</v>
      </c>
      <c r="F292" s="111">
        <v>5</v>
      </c>
      <c r="G292" s="111">
        <v>8</v>
      </c>
      <c r="H292" s="111">
        <v>6.5</v>
      </c>
      <c r="I292" s="173">
        <f t="shared" si="49"/>
        <v>35.5</v>
      </c>
      <c r="J292" s="173">
        <f t="shared" si="50"/>
        <v>5.3250000000000002</v>
      </c>
      <c r="K292" s="11">
        <v>3</v>
      </c>
      <c r="L292" s="11">
        <v>2</v>
      </c>
      <c r="M292" s="11">
        <v>1.2</v>
      </c>
      <c r="N292" s="11">
        <v>2</v>
      </c>
      <c r="O292" s="11">
        <v>1</v>
      </c>
      <c r="P292" s="174">
        <f t="shared" si="51"/>
        <v>14.524999999999999</v>
      </c>
      <c r="Q292" s="174">
        <f t="shared" si="52"/>
        <v>0.72624999999999995</v>
      </c>
      <c r="R292" s="108">
        <f t="shared" si="53"/>
        <v>1.65</v>
      </c>
      <c r="S292" s="108">
        <f t="shared" si="54"/>
        <v>0.99999999999999989</v>
      </c>
      <c r="T292" s="108">
        <f t="shared" si="55"/>
        <v>0.81</v>
      </c>
      <c r="U292" s="108">
        <f t="shared" si="56"/>
        <v>1.3</v>
      </c>
      <c r="V292" s="108">
        <f t="shared" si="57"/>
        <v>1.0249999999999999</v>
      </c>
      <c r="W292" s="26">
        <f t="shared" si="58"/>
        <v>50.024999999999999</v>
      </c>
      <c r="X292" s="175">
        <f t="shared" si="59"/>
        <v>10.005000000000001</v>
      </c>
      <c r="Y292" s="142">
        <v>43</v>
      </c>
      <c r="Z292" s="112">
        <f t="shared" si="60"/>
        <v>34.4</v>
      </c>
    </row>
    <row r="293" spans="1:26" x14ac:dyDescent="0.3">
      <c r="A293" s="170">
        <v>287</v>
      </c>
      <c r="B293" s="140">
        <v>671487</v>
      </c>
      <c r="C293" s="141" t="s">
        <v>392</v>
      </c>
      <c r="D293" s="111">
        <v>10</v>
      </c>
      <c r="E293" s="111">
        <v>10.5</v>
      </c>
      <c r="F293" s="111">
        <v>9.5</v>
      </c>
      <c r="G293" s="111">
        <v>4.5</v>
      </c>
      <c r="H293" s="111">
        <v>6</v>
      </c>
      <c r="I293" s="173">
        <f t="shared" si="49"/>
        <v>40.5</v>
      </c>
      <c r="J293" s="173">
        <f t="shared" si="50"/>
        <v>6.0750000000000002</v>
      </c>
      <c r="K293" s="11">
        <v>2.2000000000000002</v>
      </c>
      <c r="L293" s="11">
        <v>3</v>
      </c>
      <c r="M293" s="11">
        <v>2.1</v>
      </c>
      <c r="N293" s="11">
        <v>3</v>
      </c>
      <c r="O293" s="11">
        <v>2.2000000000000002</v>
      </c>
      <c r="P293" s="174">
        <f t="shared" si="51"/>
        <v>18.574999999999999</v>
      </c>
      <c r="Q293" s="174">
        <f t="shared" si="52"/>
        <v>0.92874999999999996</v>
      </c>
      <c r="R293" s="108">
        <f t="shared" si="53"/>
        <v>1.61</v>
      </c>
      <c r="S293" s="108">
        <f t="shared" si="54"/>
        <v>1.7250000000000001</v>
      </c>
      <c r="T293" s="108">
        <f t="shared" si="55"/>
        <v>1.53</v>
      </c>
      <c r="U293" s="108">
        <f t="shared" si="56"/>
        <v>0.82499999999999996</v>
      </c>
      <c r="V293" s="108">
        <f t="shared" si="57"/>
        <v>1.01</v>
      </c>
      <c r="W293" s="26">
        <f t="shared" si="58"/>
        <v>59.075000000000003</v>
      </c>
      <c r="X293" s="175">
        <f t="shared" si="59"/>
        <v>11.815000000000001</v>
      </c>
      <c r="Y293" s="142">
        <v>45</v>
      </c>
      <c r="Z293" s="112">
        <f t="shared" si="60"/>
        <v>36</v>
      </c>
    </row>
    <row r="294" spans="1:26" x14ac:dyDescent="0.3">
      <c r="A294" s="170">
        <v>288</v>
      </c>
      <c r="B294" s="140">
        <v>671488</v>
      </c>
      <c r="C294" s="141" t="s">
        <v>393</v>
      </c>
      <c r="D294" s="111">
        <v>12</v>
      </c>
      <c r="E294" s="111">
        <v>11</v>
      </c>
      <c r="F294" s="111">
        <v>10</v>
      </c>
      <c r="G294" s="111">
        <v>12.5</v>
      </c>
      <c r="H294" s="111">
        <v>10</v>
      </c>
      <c r="I294" s="173">
        <f t="shared" si="49"/>
        <v>55.5</v>
      </c>
      <c r="J294" s="173">
        <f t="shared" si="50"/>
        <v>8.3249999999999993</v>
      </c>
      <c r="K294" s="174">
        <v>3</v>
      </c>
      <c r="L294" s="174" t="s">
        <v>460</v>
      </c>
      <c r="M294" s="174">
        <v>3</v>
      </c>
      <c r="N294" s="174">
        <v>1</v>
      </c>
      <c r="O294" s="174">
        <v>2.4</v>
      </c>
      <c r="P294" s="174">
        <f t="shared" si="51"/>
        <v>17.724999999999998</v>
      </c>
      <c r="Q294" s="174">
        <f t="shared" si="52"/>
        <v>0.88624999999999998</v>
      </c>
      <c r="R294" s="108">
        <f t="shared" si="53"/>
        <v>1.9499999999999997</v>
      </c>
      <c r="S294" s="108" t="e">
        <f t="shared" si="54"/>
        <v>#VALUE!</v>
      </c>
      <c r="T294" s="108">
        <f t="shared" si="55"/>
        <v>1.65</v>
      </c>
      <c r="U294" s="108">
        <f t="shared" si="56"/>
        <v>1.925</v>
      </c>
      <c r="V294" s="108">
        <f t="shared" si="57"/>
        <v>1.62</v>
      </c>
      <c r="W294" s="26">
        <f t="shared" si="58"/>
        <v>73.224999999999994</v>
      </c>
      <c r="X294" s="175">
        <f t="shared" si="59"/>
        <v>14.645</v>
      </c>
      <c r="Y294" s="142">
        <v>58</v>
      </c>
      <c r="Z294" s="112">
        <f t="shared" si="60"/>
        <v>46.400000000000006</v>
      </c>
    </row>
    <row r="295" spans="1:26" x14ac:dyDescent="0.3">
      <c r="A295" s="170">
        <v>289</v>
      </c>
      <c r="B295" s="140">
        <v>671489</v>
      </c>
      <c r="C295" s="141" t="s">
        <v>394</v>
      </c>
      <c r="D295" s="111">
        <v>6</v>
      </c>
      <c r="E295" s="111">
        <v>5</v>
      </c>
      <c r="F295" s="111">
        <v>4</v>
      </c>
      <c r="G295" s="111">
        <v>4.5</v>
      </c>
      <c r="H295" s="111">
        <v>5</v>
      </c>
      <c r="I295" s="173">
        <f t="shared" si="49"/>
        <v>24.5</v>
      </c>
      <c r="J295" s="173">
        <f t="shared" si="50"/>
        <v>3.6749999999999998</v>
      </c>
      <c r="K295" s="174">
        <v>3</v>
      </c>
      <c r="L295" s="174">
        <v>3.2</v>
      </c>
      <c r="M295" s="174">
        <v>4</v>
      </c>
      <c r="N295" s="174">
        <v>2</v>
      </c>
      <c r="O295" s="174">
        <v>2</v>
      </c>
      <c r="P295" s="174">
        <f t="shared" si="51"/>
        <v>17.875</v>
      </c>
      <c r="Q295" s="174">
        <f t="shared" si="52"/>
        <v>0.89375000000000004</v>
      </c>
      <c r="R295" s="108">
        <f t="shared" si="53"/>
        <v>1.0499999999999998</v>
      </c>
      <c r="S295" s="108">
        <f t="shared" si="54"/>
        <v>0.91</v>
      </c>
      <c r="T295" s="108">
        <f t="shared" si="55"/>
        <v>0.8</v>
      </c>
      <c r="U295" s="108">
        <f t="shared" si="56"/>
        <v>0.77499999999999991</v>
      </c>
      <c r="V295" s="108">
        <f t="shared" si="57"/>
        <v>0.85</v>
      </c>
      <c r="W295" s="26">
        <f t="shared" si="58"/>
        <v>42.375</v>
      </c>
      <c r="X295" s="175">
        <f t="shared" si="59"/>
        <v>8.4749999999999996</v>
      </c>
      <c r="Y295" s="142">
        <v>29</v>
      </c>
      <c r="Z295" s="112">
        <f t="shared" si="60"/>
        <v>23.200000000000003</v>
      </c>
    </row>
    <row r="296" spans="1:26" x14ac:dyDescent="0.3">
      <c r="A296" s="170">
        <v>290</v>
      </c>
      <c r="B296" s="140">
        <v>671490</v>
      </c>
      <c r="C296" s="141" t="s">
        <v>395</v>
      </c>
      <c r="D296" s="111">
        <v>0</v>
      </c>
      <c r="E296" s="111">
        <v>0</v>
      </c>
      <c r="F296" s="111">
        <v>0</v>
      </c>
      <c r="G296" s="111">
        <v>0</v>
      </c>
      <c r="H296" s="111">
        <v>0</v>
      </c>
      <c r="I296" s="173">
        <f t="shared" si="49"/>
        <v>0</v>
      </c>
      <c r="J296" s="173">
        <f t="shared" si="50"/>
        <v>0</v>
      </c>
      <c r="K296" s="174"/>
      <c r="L296" s="174"/>
      <c r="M296" s="174"/>
      <c r="N296" s="174"/>
      <c r="O296" s="174"/>
      <c r="P296" s="174">
        <f t="shared" si="51"/>
        <v>0</v>
      </c>
      <c r="Q296" s="174">
        <f t="shared" si="52"/>
        <v>0</v>
      </c>
      <c r="R296" s="108">
        <f t="shared" si="53"/>
        <v>0</v>
      </c>
      <c r="S296" s="108">
        <f t="shared" si="54"/>
        <v>0</v>
      </c>
      <c r="T296" s="108">
        <f t="shared" si="55"/>
        <v>0</v>
      </c>
      <c r="U296" s="108">
        <f t="shared" si="56"/>
        <v>0</v>
      </c>
      <c r="V296" s="108">
        <f t="shared" si="57"/>
        <v>0</v>
      </c>
      <c r="W296" s="26">
        <f t="shared" si="58"/>
        <v>0</v>
      </c>
      <c r="X296" s="175">
        <f t="shared" si="59"/>
        <v>0</v>
      </c>
      <c r="Y296" s="142">
        <v>0</v>
      </c>
      <c r="Z296" s="112">
        <f t="shared" si="60"/>
        <v>0</v>
      </c>
    </row>
    <row r="297" spans="1:26" x14ac:dyDescent="0.3">
      <c r="A297" s="170">
        <v>291</v>
      </c>
      <c r="B297" s="140">
        <v>671491</v>
      </c>
      <c r="C297" s="141" t="s">
        <v>396</v>
      </c>
      <c r="D297" s="111">
        <v>10</v>
      </c>
      <c r="E297" s="111">
        <v>11</v>
      </c>
      <c r="F297" s="111">
        <v>12</v>
      </c>
      <c r="G297" s="111">
        <v>10.5</v>
      </c>
      <c r="H297" s="111">
        <v>10</v>
      </c>
      <c r="I297" s="173">
        <f t="shared" si="49"/>
        <v>53.5</v>
      </c>
      <c r="J297" s="173">
        <f t="shared" si="50"/>
        <v>8.0250000000000004</v>
      </c>
      <c r="K297" s="174">
        <v>2</v>
      </c>
      <c r="L297" s="174">
        <v>1</v>
      </c>
      <c r="M297" s="174">
        <v>2.4</v>
      </c>
      <c r="N297" s="174">
        <v>2</v>
      </c>
      <c r="O297" s="174">
        <v>3</v>
      </c>
      <c r="P297" s="174">
        <f t="shared" si="51"/>
        <v>18.425000000000001</v>
      </c>
      <c r="Q297" s="174">
        <f t="shared" si="52"/>
        <v>0.92125000000000012</v>
      </c>
      <c r="R297" s="108">
        <f t="shared" si="53"/>
        <v>1.6</v>
      </c>
      <c r="S297" s="108">
        <f t="shared" si="54"/>
        <v>1.7</v>
      </c>
      <c r="T297" s="108">
        <f t="shared" si="55"/>
        <v>1.92</v>
      </c>
      <c r="U297" s="108">
        <f t="shared" si="56"/>
        <v>1.675</v>
      </c>
      <c r="V297" s="108">
        <f t="shared" si="57"/>
        <v>1.65</v>
      </c>
      <c r="W297" s="26">
        <f t="shared" si="58"/>
        <v>71.924999999999997</v>
      </c>
      <c r="X297" s="175">
        <f t="shared" si="59"/>
        <v>14.385</v>
      </c>
      <c r="Y297" s="142">
        <v>43</v>
      </c>
      <c r="Z297" s="112">
        <f t="shared" si="60"/>
        <v>34.4</v>
      </c>
    </row>
    <row r="298" spans="1:26" x14ac:dyDescent="0.3">
      <c r="A298" s="170">
        <v>292</v>
      </c>
      <c r="B298" s="140">
        <v>671492</v>
      </c>
      <c r="C298" s="141" t="s">
        <v>397</v>
      </c>
      <c r="D298" s="111">
        <v>10</v>
      </c>
      <c r="E298" s="111">
        <v>12</v>
      </c>
      <c r="F298" s="111">
        <v>14</v>
      </c>
      <c r="G298" s="111">
        <v>10</v>
      </c>
      <c r="H298" s="111">
        <v>9</v>
      </c>
      <c r="I298" s="173">
        <f t="shared" si="49"/>
        <v>55</v>
      </c>
      <c r="J298" s="173">
        <f t="shared" si="50"/>
        <v>8.25</v>
      </c>
      <c r="K298" s="174">
        <v>3</v>
      </c>
      <c r="L298" s="174">
        <v>4</v>
      </c>
      <c r="M298" s="174">
        <v>2.1</v>
      </c>
      <c r="N298" s="174">
        <v>1</v>
      </c>
      <c r="O298" s="174">
        <v>2.6</v>
      </c>
      <c r="P298" s="174">
        <f t="shared" si="51"/>
        <v>20.950000000000003</v>
      </c>
      <c r="Q298" s="174">
        <f t="shared" si="52"/>
        <v>1.0475000000000001</v>
      </c>
      <c r="R298" s="108">
        <f t="shared" si="53"/>
        <v>1.65</v>
      </c>
      <c r="S298" s="108">
        <f t="shared" si="54"/>
        <v>1.9999999999999998</v>
      </c>
      <c r="T298" s="108">
        <f t="shared" si="55"/>
        <v>2.2050000000000001</v>
      </c>
      <c r="U298" s="108">
        <f t="shared" si="56"/>
        <v>1.55</v>
      </c>
      <c r="V298" s="108">
        <f t="shared" si="57"/>
        <v>1.48</v>
      </c>
      <c r="W298" s="26">
        <f t="shared" si="58"/>
        <v>75.95</v>
      </c>
      <c r="X298" s="175">
        <f t="shared" si="59"/>
        <v>15.190000000000001</v>
      </c>
      <c r="Y298" s="142">
        <v>44</v>
      </c>
      <c r="Z298" s="112">
        <f t="shared" si="60"/>
        <v>35.200000000000003</v>
      </c>
    </row>
    <row r="299" spans="1:26" x14ac:dyDescent="0.3">
      <c r="A299" s="170">
        <v>293</v>
      </c>
      <c r="B299" s="140">
        <v>671493</v>
      </c>
      <c r="C299" s="141" t="s">
        <v>398</v>
      </c>
      <c r="D299" s="111">
        <v>9</v>
      </c>
      <c r="E299" s="111">
        <v>8</v>
      </c>
      <c r="F299" s="111">
        <v>9</v>
      </c>
      <c r="G299" s="111">
        <v>7</v>
      </c>
      <c r="H299" s="111">
        <v>9</v>
      </c>
      <c r="I299" s="173">
        <f t="shared" si="49"/>
        <v>42</v>
      </c>
      <c r="J299" s="173">
        <f t="shared" si="50"/>
        <v>6.3</v>
      </c>
      <c r="K299" s="174">
        <v>3</v>
      </c>
      <c r="L299" s="174">
        <v>4</v>
      </c>
      <c r="M299" s="174">
        <v>2.1</v>
      </c>
      <c r="N299" s="174">
        <v>3</v>
      </c>
      <c r="O299" s="174">
        <v>2</v>
      </c>
      <c r="P299" s="174">
        <f t="shared" si="51"/>
        <v>20.399999999999999</v>
      </c>
      <c r="Q299" s="174">
        <f t="shared" si="52"/>
        <v>1.02</v>
      </c>
      <c r="R299" s="108">
        <f t="shared" si="53"/>
        <v>1.5</v>
      </c>
      <c r="S299" s="108">
        <f t="shared" si="54"/>
        <v>1.4</v>
      </c>
      <c r="T299" s="108">
        <f t="shared" si="55"/>
        <v>1.4549999999999998</v>
      </c>
      <c r="U299" s="108">
        <f t="shared" si="56"/>
        <v>1.2000000000000002</v>
      </c>
      <c r="V299" s="108">
        <f t="shared" si="57"/>
        <v>1.45</v>
      </c>
      <c r="W299" s="26">
        <f t="shared" si="58"/>
        <v>62.4</v>
      </c>
      <c r="X299" s="175">
        <f t="shared" si="59"/>
        <v>12.48</v>
      </c>
      <c r="Y299" s="142">
        <v>17</v>
      </c>
      <c r="Z299" s="112">
        <f t="shared" si="60"/>
        <v>13.600000000000001</v>
      </c>
    </row>
    <row r="300" spans="1:26" x14ac:dyDescent="0.3">
      <c r="A300" s="170">
        <v>294</v>
      </c>
      <c r="B300" s="140">
        <v>671494</v>
      </c>
      <c r="C300" s="141" t="s">
        <v>399</v>
      </c>
      <c r="D300" s="111">
        <v>10</v>
      </c>
      <c r="E300" s="111">
        <v>9</v>
      </c>
      <c r="F300" s="111">
        <v>8</v>
      </c>
      <c r="G300" s="111">
        <v>12</v>
      </c>
      <c r="H300" s="111">
        <v>10</v>
      </c>
      <c r="I300" s="173">
        <f t="shared" si="49"/>
        <v>49</v>
      </c>
      <c r="J300" s="173">
        <f t="shared" si="50"/>
        <v>7.35</v>
      </c>
      <c r="K300" s="174">
        <v>2</v>
      </c>
      <c r="L300" s="174">
        <v>1</v>
      </c>
      <c r="M300" s="174">
        <v>3</v>
      </c>
      <c r="N300" s="174">
        <v>3.1</v>
      </c>
      <c r="O300" s="174">
        <v>2</v>
      </c>
      <c r="P300" s="174">
        <f t="shared" si="51"/>
        <v>18.45</v>
      </c>
      <c r="Q300" s="174">
        <f t="shared" si="52"/>
        <v>0.92249999999999999</v>
      </c>
      <c r="R300" s="108">
        <f t="shared" si="53"/>
        <v>1.6</v>
      </c>
      <c r="S300" s="108">
        <f t="shared" si="54"/>
        <v>1.4</v>
      </c>
      <c r="T300" s="108">
        <f t="shared" si="55"/>
        <v>1.35</v>
      </c>
      <c r="U300" s="108">
        <f t="shared" si="56"/>
        <v>1.9549999999999998</v>
      </c>
      <c r="V300" s="108">
        <f t="shared" si="57"/>
        <v>1.6</v>
      </c>
      <c r="W300" s="26">
        <f t="shared" si="58"/>
        <v>67.45</v>
      </c>
      <c r="X300" s="175">
        <f t="shared" si="59"/>
        <v>13.490000000000002</v>
      </c>
      <c r="Y300" s="142">
        <v>46</v>
      </c>
      <c r="Z300" s="112">
        <f t="shared" si="60"/>
        <v>36.800000000000004</v>
      </c>
    </row>
    <row r="301" spans="1:26" x14ac:dyDescent="0.3">
      <c r="A301" s="170">
        <v>295</v>
      </c>
      <c r="B301" s="140">
        <v>671495</v>
      </c>
      <c r="C301" s="141" t="s">
        <v>400</v>
      </c>
      <c r="D301" s="111">
        <v>11</v>
      </c>
      <c r="E301" s="111">
        <v>12</v>
      </c>
      <c r="F301" s="111">
        <v>9</v>
      </c>
      <c r="G301" s="111">
        <v>8</v>
      </c>
      <c r="H301" s="111">
        <v>5.5</v>
      </c>
      <c r="I301" s="173">
        <f t="shared" si="49"/>
        <v>45.5</v>
      </c>
      <c r="J301" s="173">
        <f t="shared" si="50"/>
        <v>6.8250000000000002</v>
      </c>
      <c r="K301" s="174">
        <v>2</v>
      </c>
      <c r="L301" s="174">
        <v>4</v>
      </c>
      <c r="M301" s="174">
        <v>3</v>
      </c>
      <c r="N301" s="174">
        <v>2.1</v>
      </c>
      <c r="O301" s="174">
        <v>3</v>
      </c>
      <c r="P301" s="174">
        <f t="shared" si="51"/>
        <v>20.925000000000001</v>
      </c>
      <c r="Q301" s="174">
        <f t="shared" si="52"/>
        <v>1.0462500000000001</v>
      </c>
      <c r="R301" s="108">
        <f t="shared" si="53"/>
        <v>1.75</v>
      </c>
      <c r="S301" s="108">
        <f t="shared" si="54"/>
        <v>1.9999999999999998</v>
      </c>
      <c r="T301" s="108">
        <f t="shared" si="55"/>
        <v>1.5</v>
      </c>
      <c r="U301" s="108">
        <f t="shared" si="56"/>
        <v>1.3049999999999999</v>
      </c>
      <c r="V301" s="108">
        <f t="shared" si="57"/>
        <v>0.97499999999999998</v>
      </c>
      <c r="W301" s="26">
        <f t="shared" si="58"/>
        <v>66.424999999999997</v>
      </c>
      <c r="X301" s="175">
        <f t="shared" si="59"/>
        <v>13.285</v>
      </c>
      <c r="Y301" s="142">
        <v>46</v>
      </c>
      <c r="Z301" s="112">
        <f t="shared" si="60"/>
        <v>36.800000000000004</v>
      </c>
    </row>
    <row r="302" spans="1:26" x14ac:dyDescent="0.3">
      <c r="A302" s="170">
        <v>296</v>
      </c>
      <c r="B302" s="140">
        <v>671496</v>
      </c>
      <c r="C302" s="141" t="s">
        <v>401</v>
      </c>
      <c r="D302" s="111">
        <v>0</v>
      </c>
      <c r="E302" s="111">
        <v>0</v>
      </c>
      <c r="F302" s="111">
        <v>0</v>
      </c>
      <c r="G302" s="111">
        <v>0</v>
      </c>
      <c r="H302" s="111">
        <v>0</v>
      </c>
      <c r="I302" s="173">
        <f t="shared" si="49"/>
        <v>0</v>
      </c>
      <c r="J302" s="173">
        <f t="shared" si="50"/>
        <v>0</v>
      </c>
      <c r="K302" s="174">
        <v>2</v>
      </c>
      <c r="L302" s="174">
        <v>2</v>
      </c>
      <c r="M302" s="174">
        <v>3</v>
      </c>
      <c r="N302" s="174">
        <v>1</v>
      </c>
      <c r="O302" s="174">
        <v>2.1</v>
      </c>
      <c r="P302" s="174">
        <f t="shared" si="51"/>
        <v>10.1</v>
      </c>
      <c r="Q302" s="174">
        <f t="shared" si="52"/>
        <v>0.505</v>
      </c>
      <c r="R302" s="108">
        <f t="shared" si="53"/>
        <v>0.1</v>
      </c>
      <c r="S302" s="108">
        <f t="shared" si="54"/>
        <v>0.1</v>
      </c>
      <c r="T302" s="108">
        <f t="shared" si="55"/>
        <v>0.15000000000000002</v>
      </c>
      <c r="U302" s="108">
        <f t="shared" si="56"/>
        <v>0.05</v>
      </c>
      <c r="V302" s="108">
        <f t="shared" si="57"/>
        <v>0.10500000000000001</v>
      </c>
      <c r="W302" s="26">
        <f t="shared" si="58"/>
        <v>10.1</v>
      </c>
      <c r="X302" s="175">
        <f t="shared" si="59"/>
        <v>2.02</v>
      </c>
      <c r="Y302" s="142">
        <v>0</v>
      </c>
      <c r="Z302" s="112">
        <f t="shared" si="60"/>
        <v>0</v>
      </c>
    </row>
    <row r="303" spans="1:26" x14ac:dyDescent="0.3">
      <c r="A303" s="170">
        <v>297</v>
      </c>
      <c r="B303" s="140">
        <v>671497</v>
      </c>
      <c r="C303" s="141" t="s">
        <v>402</v>
      </c>
      <c r="D303" s="111">
        <v>10</v>
      </c>
      <c r="E303" s="111">
        <v>12</v>
      </c>
      <c r="F303" s="111">
        <v>10</v>
      </c>
      <c r="G303" s="111">
        <v>14</v>
      </c>
      <c r="H303" s="111">
        <v>10</v>
      </c>
      <c r="I303" s="173">
        <f t="shared" si="49"/>
        <v>56</v>
      </c>
      <c r="J303" s="173">
        <f t="shared" si="50"/>
        <v>8.4</v>
      </c>
      <c r="K303" s="174">
        <v>0</v>
      </c>
      <c r="L303" s="174">
        <v>2</v>
      </c>
      <c r="M303" s="174">
        <v>1</v>
      </c>
      <c r="N303" s="174">
        <v>2.1</v>
      </c>
      <c r="O303" s="174">
        <v>3</v>
      </c>
      <c r="P303" s="174">
        <f t="shared" si="51"/>
        <v>16.5</v>
      </c>
      <c r="Q303" s="174">
        <f t="shared" si="52"/>
        <v>0.82500000000000007</v>
      </c>
      <c r="R303" s="108">
        <f t="shared" si="53"/>
        <v>1.5</v>
      </c>
      <c r="S303" s="108">
        <f t="shared" si="54"/>
        <v>1.9</v>
      </c>
      <c r="T303" s="108">
        <f t="shared" si="55"/>
        <v>1.55</v>
      </c>
      <c r="U303" s="108">
        <f t="shared" si="56"/>
        <v>2.2050000000000001</v>
      </c>
      <c r="V303" s="108">
        <f t="shared" si="57"/>
        <v>1.65</v>
      </c>
      <c r="W303" s="26">
        <f t="shared" si="58"/>
        <v>72.5</v>
      </c>
      <c r="X303" s="175">
        <f t="shared" si="59"/>
        <v>14.5</v>
      </c>
      <c r="Y303" s="142">
        <v>41</v>
      </c>
      <c r="Z303" s="112">
        <f t="shared" si="60"/>
        <v>32.800000000000004</v>
      </c>
    </row>
    <row r="304" spans="1:26" x14ac:dyDescent="0.3">
      <c r="A304" s="170">
        <v>298</v>
      </c>
      <c r="B304" s="140">
        <v>671498</v>
      </c>
      <c r="C304" s="141" t="s">
        <v>403</v>
      </c>
      <c r="D304" s="111">
        <v>9.5</v>
      </c>
      <c r="E304" s="111">
        <v>4</v>
      </c>
      <c r="F304" s="111">
        <v>5.5</v>
      </c>
      <c r="G304" s="111">
        <v>4</v>
      </c>
      <c r="H304" s="111">
        <v>6</v>
      </c>
      <c r="I304" s="173">
        <f t="shared" si="49"/>
        <v>29</v>
      </c>
      <c r="J304" s="173">
        <f t="shared" si="50"/>
        <v>4.3499999999999996</v>
      </c>
      <c r="K304" s="174">
        <v>2.1</v>
      </c>
      <c r="L304" s="174">
        <v>2</v>
      </c>
      <c r="M304" s="174">
        <v>3</v>
      </c>
      <c r="N304" s="174">
        <v>1</v>
      </c>
      <c r="O304" s="174">
        <v>2.2000000000000002</v>
      </c>
      <c r="P304" s="174">
        <f t="shared" si="51"/>
        <v>14.649999999999999</v>
      </c>
      <c r="Q304" s="174">
        <f t="shared" si="52"/>
        <v>0.73249999999999993</v>
      </c>
      <c r="R304" s="108">
        <f t="shared" si="53"/>
        <v>1.53</v>
      </c>
      <c r="S304" s="108">
        <f t="shared" si="54"/>
        <v>0.7</v>
      </c>
      <c r="T304" s="108">
        <f t="shared" si="55"/>
        <v>0.97499999999999998</v>
      </c>
      <c r="U304" s="108">
        <f t="shared" si="56"/>
        <v>0.65</v>
      </c>
      <c r="V304" s="108">
        <f t="shared" si="57"/>
        <v>1.01</v>
      </c>
      <c r="W304" s="26">
        <f t="shared" si="58"/>
        <v>43.65</v>
      </c>
      <c r="X304" s="175">
        <f t="shared" si="59"/>
        <v>8.73</v>
      </c>
      <c r="Y304" s="142">
        <v>15</v>
      </c>
      <c r="Z304" s="112">
        <f t="shared" si="60"/>
        <v>12</v>
      </c>
    </row>
    <row r="305" spans="1:26" x14ac:dyDescent="0.3">
      <c r="A305" s="170">
        <v>299</v>
      </c>
      <c r="B305" s="140">
        <v>671499</v>
      </c>
      <c r="C305" s="141" t="s">
        <v>404</v>
      </c>
      <c r="D305" s="111">
        <v>8</v>
      </c>
      <c r="E305" s="111">
        <v>9</v>
      </c>
      <c r="F305" s="111">
        <v>7</v>
      </c>
      <c r="G305" s="111">
        <v>5.5</v>
      </c>
      <c r="H305" s="111">
        <v>8</v>
      </c>
      <c r="I305" s="173">
        <f t="shared" si="49"/>
        <v>37.5</v>
      </c>
      <c r="J305" s="173">
        <f t="shared" si="50"/>
        <v>5.625</v>
      </c>
      <c r="K305" s="174">
        <v>4</v>
      </c>
      <c r="L305" s="174">
        <v>4.2</v>
      </c>
      <c r="M305" s="174">
        <v>3</v>
      </c>
      <c r="N305" s="174">
        <v>4</v>
      </c>
      <c r="O305" s="174">
        <v>2</v>
      </c>
      <c r="P305" s="174">
        <f t="shared" si="51"/>
        <v>22.824999999999999</v>
      </c>
      <c r="Q305" s="174">
        <f t="shared" si="52"/>
        <v>1.1412500000000001</v>
      </c>
      <c r="R305" s="108">
        <f t="shared" si="53"/>
        <v>1.4</v>
      </c>
      <c r="S305" s="108">
        <f t="shared" si="54"/>
        <v>1.5599999999999998</v>
      </c>
      <c r="T305" s="108">
        <f t="shared" si="55"/>
        <v>1.2000000000000002</v>
      </c>
      <c r="U305" s="108">
        <f t="shared" si="56"/>
        <v>1.0249999999999999</v>
      </c>
      <c r="V305" s="108">
        <f t="shared" si="57"/>
        <v>1.3</v>
      </c>
      <c r="W305" s="26">
        <f t="shared" si="58"/>
        <v>60.325000000000003</v>
      </c>
      <c r="X305" s="175">
        <f t="shared" si="59"/>
        <v>12.065000000000001</v>
      </c>
      <c r="Y305" s="142">
        <v>41</v>
      </c>
      <c r="Z305" s="112">
        <f t="shared" si="60"/>
        <v>32.800000000000004</v>
      </c>
    </row>
    <row r="306" spans="1:26" x14ac:dyDescent="0.3">
      <c r="A306" s="170">
        <v>300</v>
      </c>
      <c r="B306" s="140">
        <v>671500</v>
      </c>
      <c r="C306" s="141" t="s">
        <v>405</v>
      </c>
      <c r="D306" s="111">
        <v>10</v>
      </c>
      <c r="E306" s="111">
        <v>8</v>
      </c>
      <c r="F306" s="111">
        <v>9</v>
      </c>
      <c r="G306" s="111">
        <v>7.5</v>
      </c>
      <c r="H306" s="111">
        <v>6</v>
      </c>
      <c r="I306" s="173">
        <f t="shared" si="49"/>
        <v>40.5</v>
      </c>
      <c r="J306" s="173">
        <f t="shared" si="50"/>
        <v>6.0750000000000002</v>
      </c>
      <c r="K306" s="174">
        <v>4</v>
      </c>
      <c r="L306" s="174">
        <v>3.6</v>
      </c>
      <c r="M306" s="174">
        <v>4</v>
      </c>
      <c r="N306" s="174">
        <v>3</v>
      </c>
      <c r="O306" s="174">
        <v>4.2</v>
      </c>
      <c r="P306" s="174">
        <f t="shared" si="51"/>
        <v>24.874999999999996</v>
      </c>
      <c r="Q306" s="174">
        <f t="shared" si="52"/>
        <v>1.2437499999999999</v>
      </c>
      <c r="R306" s="108">
        <f t="shared" si="53"/>
        <v>1.7</v>
      </c>
      <c r="S306" s="108">
        <f t="shared" si="54"/>
        <v>1.38</v>
      </c>
      <c r="T306" s="108">
        <f t="shared" si="55"/>
        <v>1.5499999999999998</v>
      </c>
      <c r="U306" s="108">
        <f t="shared" si="56"/>
        <v>1.2749999999999999</v>
      </c>
      <c r="V306" s="108">
        <f t="shared" si="57"/>
        <v>1.1099999999999999</v>
      </c>
      <c r="W306" s="26">
        <f t="shared" si="58"/>
        <v>65.375</v>
      </c>
      <c r="X306" s="175">
        <f t="shared" si="59"/>
        <v>13.075000000000001</v>
      </c>
      <c r="Y306" s="142">
        <v>40</v>
      </c>
      <c r="Z306" s="112">
        <f t="shared" si="60"/>
        <v>32</v>
      </c>
    </row>
    <row r="307" spans="1:26" x14ac:dyDescent="0.3">
      <c r="A307" s="170">
        <v>301</v>
      </c>
      <c r="B307" s="140">
        <v>671501</v>
      </c>
      <c r="C307" s="141" t="s">
        <v>406</v>
      </c>
      <c r="D307" s="111">
        <v>5</v>
      </c>
      <c r="E307" s="111">
        <v>4</v>
      </c>
      <c r="F307" s="111">
        <v>6</v>
      </c>
      <c r="G307" s="111">
        <v>8</v>
      </c>
      <c r="H307" s="111">
        <v>9</v>
      </c>
      <c r="I307" s="173">
        <f t="shared" si="49"/>
        <v>32</v>
      </c>
      <c r="J307" s="173">
        <f t="shared" si="50"/>
        <v>4.8</v>
      </c>
      <c r="K307" s="174">
        <v>3</v>
      </c>
      <c r="L307" s="174">
        <v>2</v>
      </c>
      <c r="M307" s="174">
        <v>2</v>
      </c>
      <c r="N307" s="174">
        <v>1.2</v>
      </c>
      <c r="O307" s="174">
        <v>2</v>
      </c>
      <c r="P307" s="174">
        <f t="shared" si="51"/>
        <v>15</v>
      </c>
      <c r="Q307" s="174">
        <f t="shared" si="52"/>
        <v>0.75</v>
      </c>
      <c r="R307" s="108">
        <f t="shared" si="53"/>
        <v>0.9</v>
      </c>
      <c r="S307" s="108">
        <f t="shared" si="54"/>
        <v>0.7</v>
      </c>
      <c r="T307" s="108">
        <f t="shared" si="55"/>
        <v>0.99999999999999989</v>
      </c>
      <c r="U307" s="108">
        <f t="shared" si="56"/>
        <v>1.26</v>
      </c>
      <c r="V307" s="108">
        <f t="shared" si="57"/>
        <v>1.45</v>
      </c>
      <c r="W307" s="26">
        <f t="shared" si="58"/>
        <v>47</v>
      </c>
      <c r="X307" s="175">
        <f t="shared" si="59"/>
        <v>9.4</v>
      </c>
      <c r="Y307" s="142">
        <v>25</v>
      </c>
      <c r="Z307" s="112">
        <f t="shared" si="60"/>
        <v>20</v>
      </c>
    </row>
    <row r="308" spans="1:26" x14ac:dyDescent="0.3">
      <c r="A308" s="170">
        <v>302</v>
      </c>
      <c r="B308" s="140">
        <v>671502</v>
      </c>
      <c r="C308" s="141" t="s">
        <v>407</v>
      </c>
      <c r="D308" s="111">
        <v>8</v>
      </c>
      <c r="E308" s="111">
        <v>6</v>
      </c>
      <c r="F308" s="111">
        <v>7</v>
      </c>
      <c r="G308" s="111">
        <v>9</v>
      </c>
      <c r="H308" s="111">
        <v>8</v>
      </c>
      <c r="I308" s="173">
        <f t="shared" si="49"/>
        <v>38</v>
      </c>
      <c r="J308" s="173">
        <f t="shared" si="50"/>
        <v>5.7</v>
      </c>
      <c r="K308" s="174">
        <v>4</v>
      </c>
      <c r="L308" s="174">
        <v>5</v>
      </c>
      <c r="M308" s="174">
        <v>3.2</v>
      </c>
      <c r="N308" s="174">
        <v>4</v>
      </c>
      <c r="O308" s="174">
        <v>4</v>
      </c>
      <c r="P308" s="174">
        <f t="shared" si="51"/>
        <v>25.9</v>
      </c>
      <c r="Q308" s="174">
        <f t="shared" si="52"/>
        <v>1.2949999999999999</v>
      </c>
      <c r="R308" s="108">
        <f t="shared" si="53"/>
        <v>1.4</v>
      </c>
      <c r="S308" s="108">
        <f t="shared" si="54"/>
        <v>1.1499999999999999</v>
      </c>
      <c r="T308" s="108">
        <f t="shared" si="55"/>
        <v>1.21</v>
      </c>
      <c r="U308" s="108">
        <f t="shared" si="56"/>
        <v>1.5499999999999998</v>
      </c>
      <c r="V308" s="108">
        <f t="shared" si="57"/>
        <v>1.4</v>
      </c>
      <c r="W308" s="26">
        <f t="shared" si="58"/>
        <v>63.9</v>
      </c>
      <c r="X308" s="175">
        <f t="shared" si="59"/>
        <v>12.780000000000001</v>
      </c>
      <c r="Y308" s="142">
        <v>43</v>
      </c>
      <c r="Z308" s="112">
        <f t="shared" si="60"/>
        <v>34.4</v>
      </c>
    </row>
    <row r="309" spans="1:26" x14ac:dyDescent="0.3">
      <c r="A309" s="170">
        <v>303</v>
      </c>
      <c r="B309" s="140">
        <v>671503</v>
      </c>
      <c r="C309" s="141" t="s">
        <v>408</v>
      </c>
      <c r="D309" s="111">
        <v>0</v>
      </c>
      <c r="E309" s="111">
        <v>1</v>
      </c>
      <c r="F309" s="111">
        <v>0</v>
      </c>
      <c r="G309" s="111">
        <v>2</v>
      </c>
      <c r="H309" s="111">
        <v>1</v>
      </c>
      <c r="I309" s="173">
        <f t="shared" si="49"/>
        <v>4</v>
      </c>
      <c r="J309" s="173">
        <f t="shared" si="50"/>
        <v>0.6</v>
      </c>
      <c r="K309" s="174">
        <v>2</v>
      </c>
      <c r="L309" s="174">
        <v>3</v>
      </c>
      <c r="M309" s="174">
        <v>2</v>
      </c>
      <c r="N309" s="174">
        <v>1</v>
      </c>
      <c r="O309" s="174">
        <v>2</v>
      </c>
      <c r="P309" s="174">
        <f t="shared" si="51"/>
        <v>10.6</v>
      </c>
      <c r="Q309" s="174">
        <f t="shared" si="52"/>
        <v>0.53</v>
      </c>
      <c r="R309" s="108">
        <f t="shared" si="53"/>
        <v>0.1</v>
      </c>
      <c r="S309" s="108">
        <f t="shared" si="54"/>
        <v>0.30000000000000004</v>
      </c>
      <c r="T309" s="108">
        <f t="shared" si="55"/>
        <v>0.1</v>
      </c>
      <c r="U309" s="108">
        <f t="shared" si="56"/>
        <v>0.35</v>
      </c>
      <c r="V309" s="108">
        <f t="shared" si="57"/>
        <v>0.25</v>
      </c>
      <c r="W309" s="26">
        <f t="shared" si="58"/>
        <v>14.6</v>
      </c>
      <c r="X309" s="175">
        <f t="shared" si="59"/>
        <v>2.92</v>
      </c>
      <c r="Y309" s="142">
        <v>3</v>
      </c>
      <c r="Z309" s="112">
        <f t="shared" si="60"/>
        <v>2.4000000000000004</v>
      </c>
    </row>
    <row r="310" spans="1:26" x14ac:dyDescent="0.3">
      <c r="A310" s="170">
        <v>304</v>
      </c>
      <c r="B310" s="140">
        <v>671504</v>
      </c>
      <c r="C310" s="141" t="s">
        <v>409</v>
      </c>
      <c r="D310" s="111">
        <v>2</v>
      </c>
      <c r="E310" s="111">
        <v>3</v>
      </c>
      <c r="F310" s="111">
        <v>4</v>
      </c>
      <c r="G310" s="111">
        <v>2</v>
      </c>
      <c r="H310" s="111">
        <v>3</v>
      </c>
      <c r="I310" s="173">
        <f t="shared" si="49"/>
        <v>14</v>
      </c>
      <c r="J310" s="173">
        <f t="shared" si="50"/>
        <v>2.1</v>
      </c>
      <c r="K310" s="174">
        <v>2</v>
      </c>
      <c r="L310" s="174">
        <v>2</v>
      </c>
      <c r="M310" s="174">
        <v>3</v>
      </c>
      <c r="N310" s="174">
        <v>2.1</v>
      </c>
      <c r="O310" s="174">
        <v>3</v>
      </c>
      <c r="P310" s="174">
        <f t="shared" si="51"/>
        <v>14.2</v>
      </c>
      <c r="Q310" s="174">
        <f t="shared" si="52"/>
        <v>0.71</v>
      </c>
      <c r="R310" s="108">
        <f t="shared" si="53"/>
        <v>0.4</v>
      </c>
      <c r="S310" s="108">
        <f t="shared" si="54"/>
        <v>0.54999999999999993</v>
      </c>
      <c r="T310" s="108">
        <f t="shared" si="55"/>
        <v>0.75</v>
      </c>
      <c r="U310" s="108">
        <f t="shared" si="56"/>
        <v>0.40500000000000003</v>
      </c>
      <c r="V310" s="108">
        <f t="shared" si="57"/>
        <v>0.6</v>
      </c>
      <c r="W310" s="26">
        <f t="shared" si="58"/>
        <v>28.2</v>
      </c>
      <c r="X310" s="175">
        <f t="shared" si="59"/>
        <v>5.6400000000000006</v>
      </c>
      <c r="Y310" s="142">
        <v>15</v>
      </c>
      <c r="Z310" s="112">
        <f t="shared" si="60"/>
        <v>12</v>
      </c>
    </row>
    <row r="311" spans="1:26" x14ac:dyDescent="0.3">
      <c r="A311" s="170">
        <v>305</v>
      </c>
      <c r="B311" s="140">
        <v>671505</v>
      </c>
      <c r="C311" s="141" t="s">
        <v>410</v>
      </c>
      <c r="D311" s="111"/>
      <c r="E311" s="111"/>
      <c r="F311" s="111"/>
      <c r="G311" s="111"/>
      <c r="H311" s="111"/>
      <c r="I311" s="173">
        <f t="shared" si="49"/>
        <v>0</v>
      </c>
      <c r="J311" s="173">
        <f t="shared" si="50"/>
        <v>0</v>
      </c>
      <c r="K311" s="174">
        <v>2.5</v>
      </c>
      <c r="L311" s="174">
        <v>2</v>
      </c>
      <c r="M311" s="174">
        <v>3</v>
      </c>
      <c r="N311" s="174">
        <v>2</v>
      </c>
      <c r="O311" s="174">
        <v>1.2</v>
      </c>
      <c r="P311" s="174">
        <f t="shared" si="51"/>
        <v>10.7</v>
      </c>
      <c r="Q311" s="174">
        <f t="shared" si="52"/>
        <v>0.53500000000000003</v>
      </c>
      <c r="R311" s="108">
        <f t="shared" si="53"/>
        <v>0.125</v>
      </c>
      <c r="S311" s="108">
        <f t="shared" si="54"/>
        <v>0.1</v>
      </c>
      <c r="T311" s="108">
        <f t="shared" si="55"/>
        <v>0.15000000000000002</v>
      </c>
      <c r="U311" s="108">
        <f t="shared" si="56"/>
        <v>0.1</v>
      </c>
      <c r="V311" s="108">
        <f t="shared" si="57"/>
        <v>0.06</v>
      </c>
      <c r="W311" s="26">
        <f t="shared" si="58"/>
        <v>10.7</v>
      </c>
      <c r="X311" s="175">
        <f t="shared" si="59"/>
        <v>2.14</v>
      </c>
      <c r="Y311" s="142" t="s">
        <v>105</v>
      </c>
      <c r="Z311" s="112" t="e">
        <f t="shared" si="60"/>
        <v>#VALUE!</v>
      </c>
    </row>
    <row r="312" spans="1:26" x14ac:dyDescent="0.3">
      <c r="A312" s="170">
        <v>306</v>
      </c>
      <c r="B312" s="140">
        <v>671506</v>
      </c>
      <c r="C312" s="141" t="s">
        <v>411</v>
      </c>
      <c r="D312" s="111">
        <v>2</v>
      </c>
      <c r="E312" s="111">
        <v>3</v>
      </c>
      <c r="F312" s="111">
        <v>4</v>
      </c>
      <c r="G312" s="111">
        <v>3</v>
      </c>
      <c r="H312" s="111">
        <v>4</v>
      </c>
      <c r="I312" s="173">
        <f t="shared" si="49"/>
        <v>16</v>
      </c>
      <c r="J312" s="173">
        <f t="shared" si="50"/>
        <v>2.4</v>
      </c>
      <c r="K312" s="174">
        <v>3</v>
      </c>
      <c r="L312" s="174">
        <v>4</v>
      </c>
      <c r="M312" s="174">
        <v>5</v>
      </c>
      <c r="N312" s="174">
        <v>4.5</v>
      </c>
      <c r="O312" s="174">
        <v>3</v>
      </c>
      <c r="P312" s="174">
        <f t="shared" si="51"/>
        <v>21.9</v>
      </c>
      <c r="Q312" s="174">
        <f t="shared" si="52"/>
        <v>1.095</v>
      </c>
      <c r="R312" s="108">
        <f t="shared" si="53"/>
        <v>0.45</v>
      </c>
      <c r="S312" s="108">
        <f t="shared" si="54"/>
        <v>0.64999999999999991</v>
      </c>
      <c r="T312" s="108">
        <f t="shared" si="55"/>
        <v>0.85</v>
      </c>
      <c r="U312" s="108">
        <f t="shared" si="56"/>
        <v>0.67499999999999993</v>
      </c>
      <c r="V312" s="108">
        <f t="shared" si="57"/>
        <v>0.75</v>
      </c>
      <c r="W312" s="26">
        <f t="shared" si="58"/>
        <v>37.9</v>
      </c>
      <c r="X312" s="175">
        <f t="shared" si="59"/>
        <v>7.58</v>
      </c>
      <c r="Y312" s="142">
        <v>23</v>
      </c>
      <c r="Z312" s="112">
        <f t="shared" si="60"/>
        <v>18.400000000000002</v>
      </c>
    </row>
    <row r="313" spans="1:26" x14ac:dyDescent="0.3">
      <c r="A313" s="170">
        <v>307</v>
      </c>
      <c r="B313" s="140">
        <v>671507</v>
      </c>
      <c r="C313" s="141" t="s">
        <v>412</v>
      </c>
      <c r="D313" s="111">
        <v>10</v>
      </c>
      <c r="E313" s="111">
        <v>12</v>
      </c>
      <c r="F313" s="111">
        <v>10</v>
      </c>
      <c r="G313" s="111">
        <v>11</v>
      </c>
      <c r="H313" s="111">
        <v>10</v>
      </c>
      <c r="I313" s="173">
        <f t="shared" si="49"/>
        <v>53</v>
      </c>
      <c r="J313" s="173">
        <f t="shared" si="50"/>
        <v>7.9499999999999993</v>
      </c>
      <c r="K313" s="174">
        <v>2</v>
      </c>
      <c r="L313" s="174">
        <v>4.2</v>
      </c>
      <c r="M313" s="174">
        <v>3</v>
      </c>
      <c r="N313" s="174">
        <v>4</v>
      </c>
      <c r="O313" s="174">
        <v>2</v>
      </c>
      <c r="P313" s="174">
        <f t="shared" si="51"/>
        <v>23.15</v>
      </c>
      <c r="Q313" s="174">
        <f t="shared" si="52"/>
        <v>1.1575</v>
      </c>
      <c r="R313" s="108">
        <f t="shared" si="53"/>
        <v>1.6</v>
      </c>
      <c r="S313" s="108">
        <f t="shared" si="54"/>
        <v>2.0099999999999998</v>
      </c>
      <c r="T313" s="108">
        <f t="shared" si="55"/>
        <v>1.65</v>
      </c>
      <c r="U313" s="108">
        <f t="shared" si="56"/>
        <v>1.8499999999999999</v>
      </c>
      <c r="V313" s="108">
        <f t="shared" si="57"/>
        <v>1.6</v>
      </c>
      <c r="W313" s="26">
        <f t="shared" si="58"/>
        <v>76.150000000000006</v>
      </c>
      <c r="X313" s="175">
        <f t="shared" si="59"/>
        <v>15.230000000000002</v>
      </c>
      <c r="Y313" s="142">
        <v>59</v>
      </c>
      <c r="Z313" s="112">
        <f t="shared" si="60"/>
        <v>47.2</v>
      </c>
    </row>
    <row r="314" spans="1:26" x14ac:dyDescent="0.3">
      <c r="A314" s="170">
        <v>308</v>
      </c>
      <c r="B314" s="140">
        <v>671508</v>
      </c>
      <c r="C314" s="141" t="s">
        <v>413</v>
      </c>
      <c r="D314" s="111">
        <v>6</v>
      </c>
      <c r="E314" s="111">
        <v>8</v>
      </c>
      <c r="F314" s="111">
        <v>9</v>
      </c>
      <c r="G314" s="111">
        <v>7</v>
      </c>
      <c r="H314" s="111">
        <v>8</v>
      </c>
      <c r="I314" s="173">
        <f t="shared" si="49"/>
        <v>38</v>
      </c>
      <c r="J314" s="173">
        <f t="shared" si="50"/>
        <v>5.7</v>
      </c>
      <c r="K314" s="174">
        <v>5</v>
      </c>
      <c r="L314" s="174">
        <v>4.5</v>
      </c>
      <c r="M314" s="174">
        <v>4</v>
      </c>
      <c r="N314" s="174">
        <v>3.5</v>
      </c>
      <c r="O314" s="174">
        <v>4</v>
      </c>
      <c r="P314" s="174">
        <f t="shared" si="51"/>
        <v>26.7</v>
      </c>
      <c r="Q314" s="174">
        <f t="shared" si="52"/>
        <v>1.335</v>
      </c>
      <c r="R314" s="108">
        <f t="shared" si="53"/>
        <v>1.1499999999999999</v>
      </c>
      <c r="S314" s="108">
        <f t="shared" si="54"/>
        <v>1.425</v>
      </c>
      <c r="T314" s="108">
        <f t="shared" si="55"/>
        <v>1.5499999999999998</v>
      </c>
      <c r="U314" s="108">
        <f t="shared" si="56"/>
        <v>1.2250000000000001</v>
      </c>
      <c r="V314" s="108">
        <f t="shared" si="57"/>
        <v>1.4</v>
      </c>
      <c r="W314" s="26">
        <f t="shared" si="58"/>
        <v>64.7</v>
      </c>
      <c r="X314" s="175">
        <f t="shared" si="59"/>
        <v>12.940000000000001</v>
      </c>
      <c r="Y314" s="142">
        <v>40</v>
      </c>
      <c r="Z314" s="112">
        <f t="shared" si="60"/>
        <v>32</v>
      </c>
    </row>
    <row r="315" spans="1:26" x14ac:dyDescent="0.3">
      <c r="A315" s="170">
        <v>309</v>
      </c>
      <c r="B315" s="140">
        <v>671509</v>
      </c>
      <c r="C315" s="141" t="s">
        <v>414</v>
      </c>
      <c r="D315" s="111">
        <v>6</v>
      </c>
      <c r="E315" s="111">
        <v>8</v>
      </c>
      <c r="F315" s="111">
        <v>6</v>
      </c>
      <c r="G315" s="111">
        <v>5</v>
      </c>
      <c r="H315" s="111">
        <v>4</v>
      </c>
      <c r="I315" s="173">
        <f t="shared" si="49"/>
        <v>29</v>
      </c>
      <c r="J315" s="173">
        <f t="shared" si="50"/>
        <v>4.3499999999999996</v>
      </c>
      <c r="K315" s="174">
        <v>4</v>
      </c>
      <c r="L315" s="174">
        <v>4</v>
      </c>
      <c r="M315" s="174">
        <v>4.5</v>
      </c>
      <c r="N315" s="174">
        <v>4</v>
      </c>
      <c r="O315" s="174">
        <v>3.6</v>
      </c>
      <c r="P315" s="174">
        <f t="shared" si="51"/>
        <v>24.450000000000003</v>
      </c>
      <c r="Q315" s="174">
        <f t="shared" si="52"/>
        <v>1.2225000000000001</v>
      </c>
      <c r="R315" s="108">
        <f t="shared" si="53"/>
        <v>1.0999999999999999</v>
      </c>
      <c r="S315" s="108">
        <f t="shared" si="54"/>
        <v>1.4</v>
      </c>
      <c r="T315" s="108">
        <f t="shared" si="55"/>
        <v>1.125</v>
      </c>
      <c r="U315" s="108">
        <f t="shared" si="56"/>
        <v>0.95</v>
      </c>
      <c r="V315" s="108">
        <f t="shared" si="57"/>
        <v>0.78</v>
      </c>
      <c r="W315" s="26">
        <f t="shared" si="58"/>
        <v>53.45</v>
      </c>
      <c r="X315" s="175">
        <f t="shared" si="59"/>
        <v>10.690000000000001</v>
      </c>
      <c r="Y315" s="142">
        <v>41</v>
      </c>
      <c r="Z315" s="112">
        <f t="shared" si="60"/>
        <v>32.800000000000004</v>
      </c>
    </row>
    <row r="316" spans="1:26" x14ac:dyDescent="0.3">
      <c r="A316" s="170">
        <v>310</v>
      </c>
      <c r="B316" s="140">
        <v>671510</v>
      </c>
      <c r="C316" s="141" t="s">
        <v>415</v>
      </c>
      <c r="D316" s="111">
        <v>2</v>
      </c>
      <c r="E316" s="111">
        <v>0</v>
      </c>
      <c r="F316" s="111">
        <v>1</v>
      </c>
      <c r="G316" s="111">
        <v>3</v>
      </c>
      <c r="H316" s="111">
        <v>1</v>
      </c>
      <c r="I316" s="173">
        <f t="shared" si="49"/>
        <v>7</v>
      </c>
      <c r="J316" s="173">
        <f t="shared" si="50"/>
        <v>1.05</v>
      </c>
      <c r="K316" s="174">
        <v>2</v>
      </c>
      <c r="L316" s="174">
        <v>0</v>
      </c>
      <c r="M316" s="174">
        <v>1</v>
      </c>
      <c r="N316" s="174">
        <v>1</v>
      </c>
      <c r="O316" s="174">
        <v>0</v>
      </c>
      <c r="P316" s="174">
        <f t="shared" si="51"/>
        <v>5.05</v>
      </c>
      <c r="Q316" s="174">
        <f t="shared" si="52"/>
        <v>0.2525</v>
      </c>
      <c r="R316" s="108">
        <f t="shared" si="53"/>
        <v>0.4</v>
      </c>
      <c r="S316" s="108">
        <f t="shared" si="54"/>
        <v>0</v>
      </c>
      <c r="T316" s="108">
        <f t="shared" si="55"/>
        <v>0.2</v>
      </c>
      <c r="U316" s="108">
        <f t="shared" si="56"/>
        <v>0.49999999999999994</v>
      </c>
      <c r="V316" s="108">
        <f t="shared" si="57"/>
        <v>0.15</v>
      </c>
      <c r="W316" s="26">
        <f t="shared" si="58"/>
        <v>12.05</v>
      </c>
      <c r="X316" s="175">
        <f t="shared" si="59"/>
        <v>2.41</v>
      </c>
      <c r="Y316" s="142">
        <v>5</v>
      </c>
      <c r="Z316" s="112">
        <f t="shared" si="60"/>
        <v>4</v>
      </c>
    </row>
    <row r="317" spans="1:26" x14ac:dyDescent="0.3">
      <c r="A317" s="170">
        <v>311</v>
      </c>
      <c r="B317" s="140">
        <v>671511</v>
      </c>
      <c r="C317" s="141" t="s">
        <v>416</v>
      </c>
      <c r="D317" s="111">
        <v>8</v>
      </c>
      <c r="E317" s="111">
        <v>9</v>
      </c>
      <c r="F317" s="111">
        <v>7</v>
      </c>
      <c r="G317" s="111">
        <v>8</v>
      </c>
      <c r="H317" s="111">
        <v>4</v>
      </c>
      <c r="I317" s="173">
        <f t="shared" si="49"/>
        <v>36</v>
      </c>
      <c r="J317" s="173">
        <f t="shared" si="50"/>
        <v>5.3999999999999995</v>
      </c>
      <c r="K317" s="174">
        <v>3</v>
      </c>
      <c r="L317" s="174">
        <v>4</v>
      </c>
      <c r="M317" s="174">
        <v>4.0999999999999996</v>
      </c>
      <c r="N317" s="174">
        <v>3</v>
      </c>
      <c r="O317" s="174">
        <v>5</v>
      </c>
      <c r="P317" s="174">
        <f t="shared" si="51"/>
        <v>24.5</v>
      </c>
      <c r="Q317" s="174">
        <f t="shared" si="52"/>
        <v>1.2250000000000001</v>
      </c>
      <c r="R317" s="108">
        <f t="shared" si="53"/>
        <v>1.35</v>
      </c>
      <c r="S317" s="108">
        <f t="shared" si="54"/>
        <v>1.5499999999999998</v>
      </c>
      <c r="T317" s="108">
        <f t="shared" si="55"/>
        <v>1.2550000000000001</v>
      </c>
      <c r="U317" s="108">
        <f t="shared" si="56"/>
        <v>1.35</v>
      </c>
      <c r="V317" s="108">
        <f t="shared" si="57"/>
        <v>0.85</v>
      </c>
      <c r="W317" s="26">
        <f t="shared" si="58"/>
        <v>60.5</v>
      </c>
      <c r="X317" s="175">
        <f t="shared" si="59"/>
        <v>12.100000000000001</v>
      </c>
      <c r="Y317" s="142">
        <v>30</v>
      </c>
      <c r="Z317" s="112">
        <f t="shared" si="60"/>
        <v>24</v>
      </c>
    </row>
    <row r="318" spans="1:26" x14ac:dyDescent="0.3">
      <c r="A318" s="170">
        <v>312</v>
      </c>
      <c r="B318" s="140">
        <v>671512</v>
      </c>
      <c r="C318" s="141" t="s">
        <v>417</v>
      </c>
      <c r="D318" s="111">
        <v>10</v>
      </c>
      <c r="E318" s="111">
        <v>5</v>
      </c>
      <c r="F318" s="111">
        <v>8</v>
      </c>
      <c r="G318" s="111">
        <v>9</v>
      </c>
      <c r="H318" s="111">
        <v>6</v>
      </c>
      <c r="I318" s="173">
        <f t="shared" si="49"/>
        <v>38</v>
      </c>
      <c r="J318" s="173">
        <f t="shared" si="50"/>
        <v>5.7</v>
      </c>
      <c r="K318" s="11">
        <v>5</v>
      </c>
      <c r="L318" s="11">
        <v>4</v>
      </c>
      <c r="M318" s="11">
        <v>4.2</v>
      </c>
      <c r="N318" s="11">
        <v>4</v>
      </c>
      <c r="O318" s="11">
        <v>3</v>
      </c>
      <c r="P318" s="174">
        <f t="shared" si="51"/>
        <v>25.9</v>
      </c>
      <c r="Q318" s="174">
        <f t="shared" si="52"/>
        <v>1.2949999999999999</v>
      </c>
      <c r="R318" s="108">
        <f t="shared" si="53"/>
        <v>1.75</v>
      </c>
      <c r="S318" s="108">
        <f t="shared" si="54"/>
        <v>0.95</v>
      </c>
      <c r="T318" s="108">
        <f t="shared" si="55"/>
        <v>1.41</v>
      </c>
      <c r="U318" s="108">
        <f t="shared" si="56"/>
        <v>1.5499999999999998</v>
      </c>
      <c r="V318" s="108">
        <f t="shared" si="57"/>
        <v>1.0499999999999998</v>
      </c>
      <c r="W318" s="26">
        <f t="shared" si="58"/>
        <v>63.9</v>
      </c>
      <c r="X318" s="175">
        <f t="shared" si="59"/>
        <v>12.780000000000001</v>
      </c>
      <c r="Y318" s="142">
        <v>43</v>
      </c>
      <c r="Z318" s="112">
        <f t="shared" si="60"/>
        <v>34.4</v>
      </c>
    </row>
    <row r="319" spans="1:26" x14ac:dyDescent="0.3">
      <c r="A319" s="170">
        <v>313</v>
      </c>
      <c r="B319" s="140">
        <v>671513</v>
      </c>
      <c r="C319" s="141" t="s">
        <v>418</v>
      </c>
      <c r="D319" s="111">
        <v>8</v>
      </c>
      <c r="E319" s="111">
        <v>5</v>
      </c>
      <c r="F319" s="111">
        <v>9</v>
      </c>
      <c r="G319" s="111">
        <v>8</v>
      </c>
      <c r="H319" s="111">
        <v>7</v>
      </c>
      <c r="I319" s="173">
        <f t="shared" si="49"/>
        <v>37</v>
      </c>
      <c r="J319" s="173">
        <f t="shared" si="50"/>
        <v>5.55</v>
      </c>
      <c r="K319" s="11">
        <v>3</v>
      </c>
      <c r="L319" s="11">
        <v>4</v>
      </c>
      <c r="M319" s="11">
        <v>4</v>
      </c>
      <c r="N319" s="11">
        <v>4.2</v>
      </c>
      <c r="O319" s="11">
        <v>3</v>
      </c>
      <c r="P319" s="174">
        <f t="shared" si="51"/>
        <v>23.75</v>
      </c>
      <c r="Q319" s="174">
        <f t="shared" si="52"/>
        <v>1.1875</v>
      </c>
      <c r="R319" s="108">
        <f t="shared" si="53"/>
        <v>1.35</v>
      </c>
      <c r="S319" s="108">
        <f t="shared" si="54"/>
        <v>0.95</v>
      </c>
      <c r="T319" s="108">
        <f t="shared" si="55"/>
        <v>1.5499999999999998</v>
      </c>
      <c r="U319" s="108">
        <f t="shared" si="56"/>
        <v>1.41</v>
      </c>
      <c r="V319" s="108">
        <f t="shared" si="57"/>
        <v>1.2000000000000002</v>
      </c>
      <c r="W319" s="26">
        <f t="shared" si="58"/>
        <v>60.75</v>
      </c>
      <c r="X319" s="175">
        <f t="shared" si="59"/>
        <v>12.15</v>
      </c>
      <c r="Y319" s="142">
        <v>45</v>
      </c>
      <c r="Z319" s="112">
        <f t="shared" si="60"/>
        <v>36</v>
      </c>
    </row>
    <row r="320" spans="1:26" x14ac:dyDescent="0.3">
      <c r="A320" s="170">
        <v>314</v>
      </c>
      <c r="B320" s="140">
        <v>671514</v>
      </c>
      <c r="C320" s="141" t="s">
        <v>419</v>
      </c>
      <c r="D320" s="111">
        <v>10</v>
      </c>
      <c r="E320" s="111">
        <v>12</v>
      </c>
      <c r="F320" s="111">
        <v>9</v>
      </c>
      <c r="G320" s="111">
        <v>10</v>
      </c>
      <c r="H320" s="111">
        <v>11</v>
      </c>
      <c r="I320" s="173">
        <f t="shared" si="49"/>
        <v>52</v>
      </c>
      <c r="J320" s="173">
        <f t="shared" si="50"/>
        <v>7.8</v>
      </c>
      <c r="K320" s="11">
        <v>5</v>
      </c>
      <c r="L320" s="11">
        <v>4</v>
      </c>
      <c r="M320" s="11">
        <v>5</v>
      </c>
      <c r="N320" s="11">
        <v>4.2</v>
      </c>
      <c r="O320" s="11">
        <v>4</v>
      </c>
      <c r="P320" s="174">
        <f t="shared" si="51"/>
        <v>30</v>
      </c>
      <c r="Q320" s="174">
        <f t="shared" si="52"/>
        <v>1.5</v>
      </c>
      <c r="R320" s="108">
        <f t="shared" si="53"/>
        <v>1.75</v>
      </c>
      <c r="S320" s="108">
        <f t="shared" si="54"/>
        <v>1.9999999999999998</v>
      </c>
      <c r="T320" s="108">
        <f t="shared" si="55"/>
        <v>1.5999999999999999</v>
      </c>
      <c r="U320" s="108">
        <f t="shared" si="56"/>
        <v>1.71</v>
      </c>
      <c r="V320" s="108">
        <f t="shared" si="57"/>
        <v>1.8499999999999999</v>
      </c>
      <c r="W320" s="26">
        <f t="shared" si="58"/>
        <v>82</v>
      </c>
      <c r="X320" s="175">
        <f t="shared" si="59"/>
        <v>16.400000000000002</v>
      </c>
      <c r="Y320" s="142">
        <v>51</v>
      </c>
      <c r="Z320" s="112">
        <f t="shared" si="60"/>
        <v>40.800000000000004</v>
      </c>
    </row>
    <row r="321" spans="1:26" x14ac:dyDescent="0.3">
      <c r="A321" s="170">
        <v>315</v>
      </c>
      <c r="B321" s="140">
        <v>671515</v>
      </c>
      <c r="C321" s="141" t="s">
        <v>420</v>
      </c>
      <c r="D321" s="111">
        <v>0</v>
      </c>
      <c r="E321" s="111">
        <v>0</v>
      </c>
      <c r="F321" s="111">
        <v>1</v>
      </c>
      <c r="G321" s="111">
        <v>0</v>
      </c>
      <c r="H321" s="111">
        <v>0</v>
      </c>
      <c r="I321" s="173">
        <f t="shared" si="49"/>
        <v>1</v>
      </c>
      <c r="J321" s="173">
        <f t="shared" si="50"/>
        <v>0.15</v>
      </c>
      <c r="K321" s="11">
        <v>2</v>
      </c>
      <c r="L321" s="11">
        <v>3</v>
      </c>
      <c r="M321" s="11">
        <v>4</v>
      </c>
      <c r="N321" s="11">
        <v>2.1</v>
      </c>
      <c r="O321" s="11">
        <v>3</v>
      </c>
      <c r="P321" s="174">
        <f t="shared" si="51"/>
        <v>14.25</v>
      </c>
      <c r="Q321" s="174">
        <f t="shared" si="52"/>
        <v>0.71250000000000002</v>
      </c>
      <c r="R321" s="108">
        <f t="shared" si="53"/>
        <v>0.1</v>
      </c>
      <c r="S321" s="108">
        <f t="shared" si="54"/>
        <v>0.15000000000000002</v>
      </c>
      <c r="T321" s="108">
        <f t="shared" si="55"/>
        <v>0.35</v>
      </c>
      <c r="U321" s="108">
        <f t="shared" si="56"/>
        <v>0.10500000000000001</v>
      </c>
      <c r="V321" s="108">
        <f t="shared" si="57"/>
        <v>0.15000000000000002</v>
      </c>
      <c r="W321" s="26">
        <f t="shared" si="58"/>
        <v>15.25</v>
      </c>
      <c r="X321" s="175">
        <f t="shared" si="59"/>
        <v>3.0500000000000003</v>
      </c>
      <c r="Y321" s="142">
        <v>1</v>
      </c>
      <c r="Z321" s="112">
        <f t="shared" si="60"/>
        <v>0.8</v>
      </c>
    </row>
    <row r="322" spans="1:26" x14ac:dyDescent="0.3">
      <c r="A322" s="170">
        <v>316</v>
      </c>
      <c r="B322" s="140">
        <v>671516</v>
      </c>
      <c r="C322" s="141" t="s">
        <v>421</v>
      </c>
      <c r="D322" s="111">
        <v>6</v>
      </c>
      <c r="E322" s="111">
        <v>5</v>
      </c>
      <c r="F322" s="111">
        <v>4</v>
      </c>
      <c r="G322" s="111">
        <v>2</v>
      </c>
      <c r="H322" s="111">
        <v>1</v>
      </c>
      <c r="I322" s="173">
        <f t="shared" si="49"/>
        <v>18</v>
      </c>
      <c r="J322" s="173">
        <f t="shared" si="50"/>
        <v>2.6999999999999997</v>
      </c>
      <c r="K322" s="11">
        <v>5</v>
      </c>
      <c r="L322" s="11">
        <v>4</v>
      </c>
      <c r="M322" s="11">
        <v>5</v>
      </c>
      <c r="N322" s="11">
        <v>4.9000000000000004</v>
      </c>
      <c r="O322" s="11">
        <v>5</v>
      </c>
      <c r="P322" s="174">
        <f t="shared" si="51"/>
        <v>26.6</v>
      </c>
      <c r="Q322" s="174">
        <f t="shared" si="52"/>
        <v>1.33</v>
      </c>
      <c r="R322" s="108">
        <f t="shared" si="53"/>
        <v>1.1499999999999999</v>
      </c>
      <c r="S322" s="108">
        <f t="shared" si="54"/>
        <v>0.95</v>
      </c>
      <c r="T322" s="108">
        <f t="shared" si="55"/>
        <v>0.85</v>
      </c>
      <c r="U322" s="108">
        <f t="shared" si="56"/>
        <v>0.54500000000000004</v>
      </c>
      <c r="V322" s="108">
        <f t="shared" si="57"/>
        <v>0.4</v>
      </c>
      <c r="W322" s="26">
        <f t="shared" si="58"/>
        <v>44.6</v>
      </c>
      <c r="X322" s="175">
        <f t="shared" si="59"/>
        <v>8.92</v>
      </c>
      <c r="Y322" s="142">
        <v>28</v>
      </c>
      <c r="Z322" s="112">
        <f t="shared" si="60"/>
        <v>22.400000000000002</v>
      </c>
    </row>
    <row r="323" spans="1:26" x14ac:dyDescent="0.3">
      <c r="A323" s="170">
        <v>317</v>
      </c>
      <c r="B323" s="140">
        <v>671517</v>
      </c>
      <c r="C323" s="141" t="s">
        <v>422</v>
      </c>
      <c r="D323" s="111">
        <v>8</v>
      </c>
      <c r="E323" s="111">
        <v>7</v>
      </c>
      <c r="F323" s="111">
        <v>9</v>
      </c>
      <c r="G323" s="111">
        <v>5</v>
      </c>
      <c r="H323" s="111">
        <v>4</v>
      </c>
      <c r="I323" s="173">
        <f t="shared" si="49"/>
        <v>33</v>
      </c>
      <c r="J323" s="173">
        <f t="shared" si="50"/>
        <v>4.95</v>
      </c>
      <c r="K323" s="158">
        <v>5.5</v>
      </c>
      <c r="L323" s="11">
        <v>4</v>
      </c>
      <c r="M323" s="11">
        <v>6</v>
      </c>
      <c r="N323" s="11">
        <v>5</v>
      </c>
      <c r="O323" s="11">
        <v>4</v>
      </c>
      <c r="P323" s="174">
        <f t="shared" si="51"/>
        <v>29.45</v>
      </c>
      <c r="Q323" s="174">
        <f t="shared" si="52"/>
        <v>1.4725000000000001</v>
      </c>
      <c r="R323" s="108">
        <f t="shared" si="53"/>
        <v>1.4750000000000001</v>
      </c>
      <c r="S323" s="108">
        <f t="shared" si="54"/>
        <v>1.25</v>
      </c>
      <c r="T323" s="108">
        <f t="shared" si="55"/>
        <v>1.65</v>
      </c>
      <c r="U323" s="108">
        <f t="shared" si="56"/>
        <v>1</v>
      </c>
      <c r="V323" s="108">
        <f t="shared" si="57"/>
        <v>0.8</v>
      </c>
      <c r="W323" s="26">
        <f t="shared" si="58"/>
        <v>62.45</v>
      </c>
      <c r="X323" s="175">
        <f t="shared" si="59"/>
        <v>12.490000000000002</v>
      </c>
      <c r="Y323" s="142">
        <v>26</v>
      </c>
      <c r="Z323" s="112">
        <f t="shared" si="60"/>
        <v>20.8</v>
      </c>
    </row>
    <row r="324" spans="1:26" x14ac:dyDescent="0.3">
      <c r="A324" s="170">
        <v>318</v>
      </c>
      <c r="B324" s="140">
        <v>671518</v>
      </c>
      <c r="C324" s="141" t="s">
        <v>423</v>
      </c>
      <c r="D324" s="111">
        <v>0</v>
      </c>
      <c r="E324" s="111">
        <v>0</v>
      </c>
      <c r="F324" s="111">
        <v>1</v>
      </c>
      <c r="G324" s="111">
        <v>0</v>
      </c>
      <c r="H324" s="111">
        <v>0</v>
      </c>
      <c r="I324" s="173">
        <f t="shared" si="49"/>
        <v>1</v>
      </c>
      <c r="J324" s="173">
        <f t="shared" si="50"/>
        <v>0.15</v>
      </c>
      <c r="K324" s="11">
        <v>0</v>
      </c>
      <c r="L324" s="11">
        <v>0</v>
      </c>
      <c r="M324" s="11">
        <v>0</v>
      </c>
      <c r="N324" s="11">
        <v>1</v>
      </c>
      <c r="O324" s="11">
        <v>0</v>
      </c>
      <c r="P324" s="174">
        <f t="shared" si="51"/>
        <v>1.1499999999999999</v>
      </c>
      <c r="Q324" s="174">
        <f t="shared" si="52"/>
        <v>5.7499999999999996E-2</v>
      </c>
      <c r="R324" s="108">
        <f t="shared" si="53"/>
        <v>0</v>
      </c>
      <c r="S324" s="108">
        <f t="shared" si="54"/>
        <v>0</v>
      </c>
      <c r="T324" s="108">
        <f t="shared" si="55"/>
        <v>0.15</v>
      </c>
      <c r="U324" s="108">
        <f t="shared" si="56"/>
        <v>0.05</v>
      </c>
      <c r="V324" s="108">
        <f t="shared" si="57"/>
        <v>0</v>
      </c>
      <c r="W324" s="26">
        <f t="shared" si="58"/>
        <v>2.15</v>
      </c>
      <c r="X324" s="175">
        <f t="shared" si="59"/>
        <v>0.43</v>
      </c>
      <c r="Y324" s="142">
        <v>1</v>
      </c>
      <c r="Z324" s="112">
        <f t="shared" si="60"/>
        <v>0.8</v>
      </c>
    </row>
    <row r="325" spans="1:26" x14ac:dyDescent="0.3">
      <c r="A325" s="170">
        <v>319</v>
      </c>
      <c r="B325" s="140">
        <v>671519</v>
      </c>
      <c r="C325" s="141" t="s">
        <v>424</v>
      </c>
      <c r="D325" s="111">
        <v>4</v>
      </c>
      <c r="E325" s="111">
        <v>5</v>
      </c>
      <c r="F325" s="111">
        <v>4</v>
      </c>
      <c r="G325" s="111">
        <v>2</v>
      </c>
      <c r="H325" s="111">
        <v>3</v>
      </c>
      <c r="I325" s="173">
        <f t="shared" si="49"/>
        <v>18</v>
      </c>
      <c r="J325" s="173">
        <f t="shared" si="50"/>
        <v>2.6999999999999997</v>
      </c>
      <c r="K325" s="11">
        <v>2</v>
      </c>
      <c r="L325" s="11">
        <v>2.1</v>
      </c>
      <c r="M325" s="11">
        <v>3</v>
      </c>
      <c r="N325" s="11">
        <v>4</v>
      </c>
      <c r="O325" s="11">
        <v>3.1</v>
      </c>
      <c r="P325" s="174">
        <f t="shared" si="51"/>
        <v>16.899999999999999</v>
      </c>
      <c r="Q325" s="174">
        <f t="shared" si="52"/>
        <v>0.84499999999999997</v>
      </c>
      <c r="R325" s="108">
        <f t="shared" si="53"/>
        <v>0.7</v>
      </c>
      <c r="S325" s="108">
        <f t="shared" si="54"/>
        <v>0.85499999999999998</v>
      </c>
      <c r="T325" s="108">
        <f t="shared" si="55"/>
        <v>0.75</v>
      </c>
      <c r="U325" s="108">
        <f t="shared" si="56"/>
        <v>0.5</v>
      </c>
      <c r="V325" s="108">
        <f t="shared" si="57"/>
        <v>0.60499999999999998</v>
      </c>
      <c r="W325" s="26">
        <f t="shared" si="58"/>
        <v>34.9</v>
      </c>
      <c r="X325" s="175">
        <f t="shared" si="59"/>
        <v>6.98</v>
      </c>
      <c r="Y325" s="142">
        <v>20</v>
      </c>
      <c r="Z325" s="112">
        <f t="shared" si="60"/>
        <v>16</v>
      </c>
    </row>
    <row r="326" spans="1:26" x14ac:dyDescent="0.3">
      <c r="A326" s="170">
        <v>320</v>
      </c>
      <c r="B326" s="140">
        <v>671520</v>
      </c>
      <c r="C326" s="141" t="s">
        <v>425</v>
      </c>
      <c r="D326" s="111">
        <v>10</v>
      </c>
      <c r="E326" s="111">
        <v>8</v>
      </c>
      <c r="F326" s="111">
        <v>9</v>
      </c>
      <c r="G326" s="111">
        <v>7</v>
      </c>
      <c r="H326" s="111">
        <v>8</v>
      </c>
      <c r="I326" s="173">
        <f t="shared" si="49"/>
        <v>42</v>
      </c>
      <c r="J326" s="173">
        <f t="shared" si="50"/>
        <v>6.3</v>
      </c>
      <c r="K326" s="11">
        <v>3</v>
      </c>
      <c r="L326" s="11">
        <v>4.0999999999999996</v>
      </c>
      <c r="M326" s="11">
        <v>1</v>
      </c>
      <c r="N326" s="11">
        <v>2.1</v>
      </c>
      <c r="O326" s="11">
        <v>3</v>
      </c>
      <c r="P326" s="174">
        <f t="shared" si="51"/>
        <v>19.5</v>
      </c>
      <c r="Q326" s="174">
        <f t="shared" si="52"/>
        <v>0.97500000000000009</v>
      </c>
      <c r="R326" s="108">
        <f t="shared" si="53"/>
        <v>1.65</v>
      </c>
      <c r="S326" s="108">
        <f t="shared" si="54"/>
        <v>1.405</v>
      </c>
      <c r="T326" s="108">
        <f t="shared" si="55"/>
        <v>1.4</v>
      </c>
      <c r="U326" s="108">
        <f t="shared" si="56"/>
        <v>1.155</v>
      </c>
      <c r="V326" s="108">
        <f t="shared" si="57"/>
        <v>1.35</v>
      </c>
      <c r="W326" s="26">
        <f t="shared" si="58"/>
        <v>61.5</v>
      </c>
      <c r="X326" s="175">
        <f t="shared" si="59"/>
        <v>12.3</v>
      </c>
      <c r="Y326" s="142">
        <v>40</v>
      </c>
      <c r="Z326" s="112">
        <f t="shared" si="60"/>
        <v>32</v>
      </c>
    </row>
    <row r="327" spans="1:26" x14ac:dyDescent="0.3">
      <c r="A327" s="170">
        <v>321</v>
      </c>
      <c r="B327" s="140">
        <v>671521</v>
      </c>
      <c r="C327" s="141" t="s">
        <v>426</v>
      </c>
      <c r="D327" s="111">
        <v>0</v>
      </c>
      <c r="E327" s="111">
        <v>1</v>
      </c>
      <c r="F327" s="111">
        <v>0</v>
      </c>
      <c r="G327" s="111">
        <v>1</v>
      </c>
      <c r="H327" s="111">
        <v>2</v>
      </c>
      <c r="I327" s="173">
        <f t="shared" si="49"/>
        <v>4</v>
      </c>
      <c r="J327" s="173">
        <f t="shared" si="50"/>
        <v>0.6</v>
      </c>
      <c r="K327" s="11">
        <v>0</v>
      </c>
      <c r="L327" s="11">
        <v>1</v>
      </c>
      <c r="M327" s="11">
        <v>0</v>
      </c>
      <c r="N327" s="11">
        <v>0</v>
      </c>
      <c r="O327" s="11">
        <v>0</v>
      </c>
      <c r="P327" s="174">
        <f t="shared" si="51"/>
        <v>1.6</v>
      </c>
      <c r="Q327" s="174">
        <f t="shared" si="52"/>
        <v>8.0000000000000016E-2</v>
      </c>
      <c r="R327" s="108">
        <f t="shared" si="53"/>
        <v>0</v>
      </c>
      <c r="S327" s="108">
        <f t="shared" si="54"/>
        <v>0.2</v>
      </c>
      <c r="T327" s="108">
        <f t="shared" si="55"/>
        <v>0</v>
      </c>
      <c r="U327" s="108">
        <f t="shared" si="56"/>
        <v>0.15</v>
      </c>
      <c r="V327" s="108">
        <f t="shared" si="57"/>
        <v>0.3</v>
      </c>
      <c r="W327" s="26">
        <f t="shared" si="58"/>
        <v>5.6</v>
      </c>
      <c r="X327" s="175">
        <f t="shared" si="59"/>
        <v>1.1199999999999999</v>
      </c>
      <c r="Y327" s="142">
        <v>1</v>
      </c>
      <c r="Z327" s="112">
        <f t="shared" si="60"/>
        <v>0.8</v>
      </c>
    </row>
    <row r="328" spans="1:26" x14ac:dyDescent="0.3">
      <c r="A328" s="170">
        <v>322</v>
      </c>
      <c r="B328" s="140">
        <v>671522</v>
      </c>
      <c r="C328" s="141" t="s">
        <v>427</v>
      </c>
      <c r="D328" s="111">
        <v>4</v>
      </c>
      <c r="E328" s="111">
        <v>3</v>
      </c>
      <c r="F328" s="111">
        <v>2</v>
      </c>
      <c r="G328" s="111">
        <v>4</v>
      </c>
      <c r="H328" s="111">
        <v>3</v>
      </c>
      <c r="I328" s="173">
        <f t="shared" ref="I328:I358" si="61">SUM(D328:H328)</f>
        <v>16</v>
      </c>
      <c r="J328" s="173">
        <f t="shared" ref="J328:J358" si="62">I328*0.15</f>
        <v>2.4</v>
      </c>
      <c r="K328" s="11">
        <v>2</v>
      </c>
      <c r="L328" s="11">
        <v>3</v>
      </c>
      <c r="M328" s="11">
        <v>1</v>
      </c>
      <c r="N328" s="11">
        <v>2</v>
      </c>
      <c r="O328" s="11">
        <v>2</v>
      </c>
      <c r="P328" s="174">
        <f t="shared" ref="P328:P358" si="63">SUM(J328:O328)</f>
        <v>12.4</v>
      </c>
      <c r="Q328" s="174">
        <f t="shared" ref="Q328:Q358" si="64">P328*0.05</f>
        <v>0.62000000000000011</v>
      </c>
      <c r="R328" s="108">
        <f t="shared" ref="R328:R358" si="65">D328*0.15+K328*0.05</f>
        <v>0.7</v>
      </c>
      <c r="S328" s="108">
        <f t="shared" ref="S328:S358" si="66">E328*0.15+L328*0.05</f>
        <v>0.6</v>
      </c>
      <c r="T328" s="108">
        <f t="shared" ref="T328:T358" si="67">F328*0.15+M328*0.05</f>
        <v>0.35</v>
      </c>
      <c r="U328" s="108">
        <f t="shared" ref="U328:U358" si="68">G328*0.15+N328*0.05</f>
        <v>0.7</v>
      </c>
      <c r="V328" s="108">
        <f t="shared" ref="V328:V358" si="69">H328*0.15+O328*0.05</f>
        <v>0.54999999999999993</v>
      </c>
      <c r="W328" s="26">
        <f t="shared" ref="W328:W358" si="70">I328+P328</f>
        <v>28.4</v>
      </c>
      <c r="X328" s="175">
        <f t="shared" ref="X328:X358" si="71">W328*0.2</f>
        <v>5.68</v>
      </c>
      <c r="Y328" s="142">
        <v>10</v>
      </c>
      <c r="Z328" s="112">
        <f t="shared" ref="Z328:Z358" si="72">Y328*0.8</f>
        <v>8</v>
      </c>
    </row>
    <row r="329" spans="1:26" x14ac:dyDescent="0.3">
      <c r="A329" s="170">
        <v>323</v>
      </c>
      <c r="B329" s="140">
        <v>671523</v>
      </c>
      <c r="C329" s="141" t="s">
        <v>428</v>
      </c>
      <c r="D329" s="111">
        <v>0</v>
      </c>
      <c r="E329" s="111">
        <v>1</v>
      </c>
      <c r="F329" s="111">
        <v>2</v>
      </c>
      <c r="G329" s="111">
        <v>1</v>
      </c>
      <c r="H329" s="111">
        <v>3</v>
      </c>
      <c r="I329" s="173">
        <f t="shared" si="61"/>
        <v>7</v>
      </c>
      <c r="J329" s="173">
        <f t="shared" si="62"/>
        <v>1.05</v>
      </c>
      <c r="K329" s="11">
        <v>0</v>
      </c>
      <c r="L329" s="11">
        <v>1</v>
      </c>
      <c r="M329" s="11">
        <v>0</v>
      </c>
      <c r="N329" s="11">
        <v>1</v>
      </c>
      <c r="O329" s="11">
        <v>0</v>
      </c>
      <c r="P329" s="174">
        <f t="shared" si="63"/>
        <v>3.05</v>
      </c>
      <c r="Q329" s="174">
        <f t="shared" si="64"/>
        <v>0.1525</v>
      </c>
      <c r="R329" s="108">
        <f t="shared" si="65"/>
        <v>0</v>
      </c>
      <c r="S329" s="108">
        <f t="shared" si="66"/>
        <v>0.2</v>
      </c>
      <c r="T329" s="108">
        <f t="shared" si="67"/>
        <v>0.3</v>
      </c>
      <c r="U329" s="108">
        <f t="shared" si="68"/>
        <v>0.2</v>
      </c>
      <c r="V329" s="108">
        <f t="shared" si="69"/>
        <v>0.44999999999999996</v>
      </c>
      <c r="W329" s="26">
        <f t="shared" si="70"/>
        <v>10.050000000000001</v>
      </c>
      <c r="X329" s="175">
        <f t="shared" si="71"/>
        <v>2.0100000000000002</v>
      </c>
      <c r="Y329" s="142">
        <v>3</v>
      </c>
      <c r="Z329" s="112">
        <f t="shared" si="72"/>
        <v>2.4000000000000004</v>
      </c>
    </row>
    <row r="330" spans="1:26" x14ac:dyDescent="0.3">
      <c r="A330" s="170">
        <v>324</v>
      </c>
      <c r="B330" s="140">
        <v>671524</v>
      </c>
      <c r="C330" s="141" t="s">
        <v>429</v>
      </c>
      <c r="D330" s="111">
        <v>8</v>
      </c>
      <c r="E330" s="111">
        <v>7</v>
      </c>
      <c r="F330" s="111">
        <v>9</v>
      </c>
      <c r="G330" s="111">
        <v>8</v>
      </c>
      <c r="H330" s="111">
        <v>9</v>
      </c>
      <c r="I330" s="173">
        <f t="shared" si="61"/>
        <v>41</v>
      </c>
      <c r="J330" s="173">
        <f t="shared" si="62"/>
        <v>6.1499999999999995</v>
      </c>
      <c r="K330" s="11">
        <v>4</v>
      </c>
      <c r="L330" s="11">
        <v>5</v>
      </c>
      <c r="M330" s="11">
        <v>4</v>
      </c>
      <c r="N330" s="11">
        <v>3.5</v>
      </c>
      <c r="O330" s="11">
        <v>4</v>
      </c>
      <c r="P330" s="174">
        <f t="shared" si="63"/>
        <v>26.65</v>
      </c>
      <c r="Q330" s="174">
        <f t="shared" si="64"/>
        <v>1.3325</v>
      </c>
      <c r="R330" s="108">
        <f t="shared" si="65"/>
        <v>1.4</v>
      </c>
      <c r="S330" s="108">
        <f t="shared" si="66"/>
        <v>1.3</v>
      </c>
      <c r="T330" s="108">
        <f t="shared" si="67"/>
        <v>1.5499999999999998</v>
      </c>
      <c r="U330" s="108">
        <f t="shared" si="68"/>
        <v>1.375</v>
      </c>
      <c r="V330" s="108">
        <f t="shared" si="69"/>
        <v>1.5499999999999998</v>
      </c>
      <c r="W330" s="26">
        <f t="shared" si="70"/>
        <v>67.650000000000006</v>
      </c>
      <c r="X330" s="175">
        <f t="shared" si="71"/>
        <v>13.530000000000001</v>
      </c>
      <c r="Y330" s="142">
        <v>32</v>
      </c>
      <c r="Z330" s="112">
        <f t="shared" si="72"/>
        <v>25.6</v>
      </c>
    </row>
    <row r="331" spans="1:26" x14ac:dyDescent="0.3">
      <c r="A331" s="170">
        <v>325</v>
      </c>
      <c r="B331" s="140">
        <v>671525</v>
      </c>
      <c r="C331" s="141" t="s">
        <v>430</v>
      </c>
      <c r="D331" s="111">
        <v>10</v>
      </c>
      <c r="E331" s="111">
        <v>12</v>
      </c>
      <c r="F331" s="111">
        <v>10</v>
      </c>
      <c r="G331" s="111">
        <v>10</v>
      </c>
      <c r="H331" s="111">
        <v>12</v>
      </c>
      <c r="I331" s="173">
        <f t="shared" si="61"/>
        <v>54</v>
      </c>
      <c r="J331" s="173">
        <f t="shared" si="62"/>
        <v>8.1</v>
      </c>
      <c r="K331" s="11">
        <v>3</v>
      </c>
      <c r="L331" s="11">
        <v>3.1</v>
      </c>
      <c r="M331" s="11">
        <v>2.1</v>
      </c>
      <c r="N331" s="11">
        <v>2</v>
      </c>
      <c r="O331" s="11">
        <v>3</v>
      </c>
      <c r="P331" s="174">
        <f t="shared" si="63"/>
        <v>21.3</v>
      </c>
      <c r="Q331" s="174">
        <f t="shared" si="64"/>
        <v>1.0650000000000002</v>
      </c>
      <c r="R331" s="108">
        <f t="shared" si="65"/>
        <v>1.65</v>
      </c>
      <c r="S331" s="108">
        <f t="shared" si="66"/>
        <v>1.9549999999999998</v>
      </c>
      <c r="T331" s="108">
        <f t="shared" si="67"/>
        <v>1.605</v>
      </c>
      <c r="U331" s="108">
        <f t="shared" si="68"/>
        <v>1.6</v>
      </c>
      <c r="V331" s="108">
        <f t="shared" si="69"/>
        <v>1.9499999999999997</v>
      </c>
      <c r="W331" s="26">
        <f t="shared" si="70"/>
        <v>75.3</v>
      </c>
      <c r="X331" s="175">
        <f t="shared" si="71"/>
        <v>15.06</v>
      </c>
      <c r="Y331" s="142">
        <v>56</v>
      </c>
      <c r="Z331" s="112">
        <f t="shared" si="72"/>
        <v>44.800000000000004</v>
      </c>
    </row>
    <row r="332" spans="1:26" x14ac:dyDescent="0.3">
      <c r="A332" s="170">
        <v>326</v>
      </c>
      <c r="B332" s="140">
        <v>671526</v>
      </c>
      <c r="C332" s="141" t="s">
        <v>431</v>
      </c>
      <c r="D332" s="111">
        <v>2</v>
      </c>
      <c r="E332" s="111">
        <v>3</v>
      </c>
      <c r="F332" s="111">
        <v>4</v>
      </c>
      <c r="G332" s="111">
        <v>5</v>
      </c>
      <c r="H332" s="111">
        <v>6</v>
      </c>
      <c r="I332" s="173">
        <f t="shared" si="61"/>
        <v>20</v>
      </c>
      <c r="J332" s="173">
        <f t="shared" si="62"/>
        <v>3</v>
      </c>
      <c r="K332" s="11">
        <v>1</v>
      </c>
      <c r="L332" s="11">
        <v>0</v>
      </c>
      <c r="M332" s="11">
        <v>0</v>
      </c>
      <c r="N332" s="11">
        <v>0</v>
      </c>
      <c r="O332" s="11">
        <v>3</v>
      </c>
      <c r="P332" s="174">
        <f t="shared" si="63"/>
        <v>7</v>
      </c>
      <c r="Q332" s="174">
        <f t="shared" si="64"/>
        <v>0.35000000000000003</v>
      </c>
      <c r="R332" s="108">
        <f t="shared" si="65"/>
        <v>0.35</v>
      </c>
      <c r="S332" s="108">
        <f t="shared" si="66"/>
        <v>0.44999999999999996</v>
      </c>
      <c r="T332" s="108">
        <f t="shared" si="67"/>
        <v>0.6</v>
      </c>
      <c r="U332" s="108">
        <f t="shared" si="68"/>
        <v>0.75</v>
      </c>
      <c r="V332" s="108">
        <f t="shared" si="69"/>
        <v>1.0499999999999998</v>
      </c>
      <c r="W332" s="26">
        <f t="shared" si="70"/>
        <v>27</v>
      </c>
      <c r="X332" s="175">
        <f t="shared" si="71"/>
        <v>5.4</v>
      </c>
      <c r="Y332" s="142">
        <v>6</v>
      </c>
      <c r="Z332" s="112">
        <f t="shared" si="72"/>
        <v>4.8000000000000007</v>
      </c>
    </row>
    <row r="333" spans="1:26" x14ac:dyDescent="0.3">
      <c r="A333" s="170">
        <v>327</v>
      </c>
      <c r="B333" s="140">
        <v>671527</v>
      </c>
      <c r="C333" s="141" t="s">
        <v>432</v>
      </c>
      <c r="D333" s="111">
        <v>8</v>
      </c>
      <c r="E333" s="111">
        <v>9</v>
      </c>
      <c r="F333" s="111">
        <v>7</v>
      </c>
      <c r="G333" s="111">
        <v>8</v>
      </c>
      <c r="H333" s="111">
        <v>9</v>
      </c>
      <c r="I333" s="173">
        <f t="shared" si="61"/>
        <v>41</v>
      </c>
      <c r="J333" s="173">
        <f t="shared" si="62"/>
        <v>6.1499999999999995</v>
      </c>
      <c r="K333" s="11">
        <v>4</v>
      </c>
      <c r="L333" s="11">
        <v>5</v>
      </c>
      <c r="M333" s="11">
        <v>6</v>
      </c>
      <c r="N333" s="11">
        <v>3</v>
      </c>
      <c r="O333" s="11">
        <v>2.1</v>
      </c>
      <c r="P333" s="174">
        <f t="shared" si="63"/>
        <v>26.25</v>
      </c>
      <c r="Q333" s="174">
        <f t="shared" si="64"/>
        <v>1.3125</v>
      </c>
      <c r="R333" s="108">
        <f t="shared" si="65"/>
        <v>1.4</v>
      </c>
      <c r="S333" s="108">
        <f t="shared" si="66"/>
        <v>1.5999999999999999</v>
      </c>
      <c r="T333" s="108">
        <f t="shared" si="67"/>
        <v>1.35</v>
      </c>
      <c r="U333" s="108">
        <f t="shared" si="68"/>
        <v>1.35</v>
      </c>
      <c r="V333" s="108">
        <f t="shared" si="69"/>
        <v>1.4549999999999998</v>
      </c>
      <c r="W333" s="26">
        <f t="shared" si="70"/>
        <v>67.25</v>
      </c>
      <c r="X333" s="175">
        <f t="shared" si="71"/>
        <v>13.450000000000001</v>
      </c>
      <c r="Y333" s="142">
        <v>17</v>
      </c>
      <c r="Z333" s="112">
        <f t="shared" si="72"/>
        <v>13.600000000000001</v>
      </c>
    </row>
    <row r="334" spans="1:26" x14ac:dyDescent="0.3">
      <c r="A334" s="170">
        <v>328</v>
      </c>
      <c r="B334" s="140">
        <v>671528</v>
      </c>
      <c r="C334" s="141" t="s">
        <v>433</v>
      </c>
      <c r="D334" s="111">
        <v>9</v>
      </c>
      <c r="E334" s="111">
        <v>8</v>
      </c>
      <c r="F334" s="111">
        <v>5</v>
      </c>
      <c r="G334" s="111">
        <v>8</v>
      </c>
      <c r="H334" s="111">
        <v>6</v>
      </c>
      <c r="I334" s="173">
        <f t="shared" si="61"/>
        <v>36</v>
      </c>
      <c r="J334" s="173">
        <f t="shared" si="62"/>
        <v>5.3999999999999995</v>
      </c>
      <c r="K334" s="11">
        <v>4</v>
      </c>
      <c r="L334" s="11">
        <v>4.2</v>
      </c>
      <c r="M334" s="11">
        <v>4</v>
      </c>
      <c r="N334" s="11">
        <v>3</v>
      </c>
      <c r="O334" s="11">
        <v>4</v>
      </c>
      <c r="P334" s="174">
        <f t="shared" si="63"/>
        <v>24.599999999999998</v>
      </c>
      <c r="Q334" s="174">
        <f t="shared" si="64"/>
        <v>1.23</v>
      </c>
      <c r="R334" s="108">
        <f t="shared" si="65"/>
        <v>1.5499999999999998</v>
      </c>
      <c r="S334" s="108">
        <f t="shared" si="66"/>
        <v>1.41</v>
      </c>
      <c r="T334" s="108">
        <f t="shared" si="67"/>
        <v>0.95</v>
      </c>
      <c r="U334" s="108">
        <f t="shared" si="68"/>
        <v>1.35</v>
      </c>
      <c r="V334" s="108">
        <f t="shared" si="69"/>
        <v>1.0999999999999999</v>
      </c>
      <c r="W334" s="26">
        <f t="shared" si="70"/>
        <v>60.599999999999994</v>
      </c>
      <c r="X334" s="175">
        <f t="shared" si="71"/>
        <v>12.12</v>
      </c>
      <c r="Y334" s="142">
        <v>41</v>
      </c>
      <c r="Z334" s="112">
        <f t="shared" si="72"/>
        <v>32.800000000000004</v>
      </c>
    </row>
    <row r="335" spans="1:26" x14ac:dyDescent="0.3">
      <c r="A335" s="170">
        <v>329</v>
      </c>
      <c r="B335" s="140">
        <v>671529</v>
      </c>
      <c r="C335" s="141" t="s">
        <v>434</v>
      </c>
      <c r="D335" s="111"/>
      <c r="E335" s="111"/>
      <c r="F335" s="111"/>
      <c r="G335" s="111"/>
      <c r="H335" s="111"/>
      <c r="I335" s="173">
        <f t="shared" si="61"/>
        <v>0</v>
      </c>
      <c r="J335" s="173">
        <f t="shared" si="62"/>
        <v>0</v>
      </c>
      <c r="K335" s="11"/>
      <c r="L335" s="11"/>
      <c r="M335" s="11"/>
      <c r="N335" s="11"/>
      <c r="O335" s="11"/>
      <c r="P335" s="174">
        <f t="shared" si="63"/>
        <v>0</v>
      </c>
      <c r="Q335" s="174">
        <f t="shared" si="64"/>
        <v>0</v>
      </c>
      <c r="R335" s="108">
        <f t="shared" si="65"/>
        <v>0</v>
      </c>
      <c r="S335" s="108">
        <f t="shared" si="66"/>
        <v>0</v>
      </c>
      <c r="T335" s="108">
        <f t="shared" si="67"/>
        <v>0</v>
      </c>
      <c r="U335" s="108">
        <f t="shared" si="68"/>
        <v>0</v>
      </c>
      <c r="V335" s="108">
        <f t="shared" si="69"/>
        <v>0</v>
      </c>
      <c r="W335" s="26">
        <f t="shared" si="70"/>
        <v>0</v>
      </c>
      <c r="X335" s="175">
        <f t="shared" si="71"/>
        <v>0</v>
      </c>
      <c r="Y335" s="142" t="s">
        <v>105</v>
      </c>
      <c r="Z335" s="112" t="e">
        <f t="shared" si="72"/>
        <v>#VALUE!</v>
      </c>
    </row>
    <row r="336" spans="1:26" x14ac:dyDescent="0.3">
      <c r="A336" s="170">
        <v>330</v>
      </c>
      <c r="B336" s="140">
        <v>671530</v>
      </c>
      <c r="C336" s="141" t="s">
        <v>435</v>
      </c>
      <c r="D336" s="111">
        <v>4</v>
      </c>
      <c r="E336" s="111">
        <v>5</v>
      </c>
      <c r="F336" s="111">
        <v>6</v>
      </c>
      <c r="G336" s="111">
        <v>8</v>
      </c>
      <c r="H336" s="111">
        <v>7</v>
      </c>
      <c r="I336" s="173">
        <f t="shared" si="61"/>
        <v>30</v>
      </c>
      <c r="J336" s="173">
        <f t="shared" si="62"/>
        <v>4.5</v>
      </c>
      <c r="K336" s="11">
        <v>4</v>
      </c>
      <c r="L336" s="11">
        <v>4.2</v>
      </c>
      <c r="M336" s="11">
        <v>4</v>
      </c>
      <c r="N336" s="11">
        <v>5</v>
      </c>
      <c r="O336" s="11">
        <v>3.5</v>
      </c>
      <c r="P336" s="174">
        <f t="shared" si="63"/>
        <v>25.2</v>
      </c>
      <c r="Q336" s="174">
        <f t="shared" si="64"/>
        <v>1.26</v>
      </c>
      <c r="R336" s="108">
        <f t="shared" si="65"/>
        <v>0.8</v>
      </c>
      <c r="S336" s="108">
        <f t="shared" si="66"/>
        <v>0.96</v>
      </c>
      <c r="T336" s="108">
        <f t="shared" si="67"/>
        <v>1.0999999999999999</v>
      </c>
      <c r="U336" s="108">
        <f t="shared" si="68"/>
        <v>1.45</v>
      </c>
      <c r="V336" s="108">
        <f t="shared" si="69"/>
        <v>1.2250000000000001</v>
      </c>
      <c r="W336" s="26">
        <f t="shared" si="70"/>
        <v>55.2</v>
      </c>
      <c r="X336" s="175">
        <f t="shared" si="71"/>
        <v>11.040000000000001</v>
      </c>
      <c r="Y336" s="142">
        <v>43</v>
      </c>
      <c r="Z336" s="112">
        <f t="shared" si="72"/>
        <v>34.4</v>
      </c>
    </row>
    <row r="337" spans="1:26" x14ac:dyDescent="0.3">
      <c r="A337" s="170">
        <v>331</v>
      </c>
      <c r="B337" s="140">
        <v>671531</v>
      </c>
      <c r="C337" s="141" t="s">
        <v>436</v>
      </c>
      <c r="D337" s="111">
        <v>5</v>
      </c>
      <c r="E337" s="111">
        <v>6</v>
      </c>
      <c r="F337" s="111">
        <v>2.5</v>
      </c>
      <c r="G337" s="111">
        <v>7</v>
      </c>
      <c r="H337" s="111">
        <v>6</v>
      </c>
      <c r="I337" s="173">
        <f t="shared" si="61"/>
        <v>26.5</v>
      </c>
      <c r="J337" s="173">
        <f t="shared" si="62"/>
        <v>3.9749999999999996</v>
      </c>
      <c r="K337" s="11">
        <v>3</v>
      </c>
      <c r="L337" s="11">
        <v>1</v>
      </c>
      <c r="M337" s="11">
        <v>3</v>
      </c>
      <c r="N337" s="11">
        <v>1</v>
      </c>
      <c r="O337" s="11">
        <v>4.0999999999999996</v>
      </c>
      <c r="P337" s="174">
        <f t="shared" si="63"/>
        <v>16.074999999999999</v>
      </c>
      <c r="Q337" s="174">
        <f t="shared" si="64"/>
        <v>0.80374999999999996</v>
      </c>
      <c r="R337" s="108">
        <f t="shared" si="65"/>
        <v>0.9</v>
      </c>
      <c r="S337" s="108">
        <f t="shared" si="66"/>
        <v>0.95</v>
      </c>
      <c r="T337" s="108">
        <f t="shared" si="67"/>
        <v>0.52500000000000002</v>
      </c>
      <c r="U337" s="108">
        <f t="shared" si="68"/>
        <v>1.1000000000000001</v>
      </c>
      <c r="V337" s="108">
        <f t="shared" si="69"/>
        <v>1.105</v>
      </c>
      <c r="W337" s="26">
        <f t="shared" si="70"/>
        <v>42.575000000000003</v>
      </c>
      <c r="X337" s="175">
        <f t="shared" si="71"/>
        <v>8.5150000000000006</v>
      </c>
      <c r="Y337" s="142">
        <v>10</v>
      </c>
      <c r="Z337" s="112">
        <f t="shared" si="72"/>
        <v>8</v>
      </c>
    </row>
    <row r="338" spans="1:26" x14ac:dyDescent="0.3">
      <c r="A338" s="170">
        <v>332</v>
      </c>
      <c r="B338" s="140">
        <v>671532</v>
      </c>
      <c r="C338" s="141" t="s">
        <v>437</v>
      </c>
      <c r="D338" s="111">
        <v>2</v>
      </c>
      <c r="E338" s="111">
        <v>2.5</v>
      </c>
      <c r="F338" s="111">
        <v>4</v>
      </c>
      <c r="G338" s="111">
        <v>3</v>
      </c>
      <c r="H338" s="111">
        <v>2.5</v>
      </c>
      <c r="I338" s="173">
        <f t="shared" si="61"/>
        <v>14</v>
      </c>
      <c r="J338" s="173">
        <f t="shared" si="62"/>
        <v>2.1</v>
      </c>
      <c r="K338" s="11">
        <v>2</v>
      </c>
      <c r="L338" s="11">
        <v>4</v>
      </c>
      <c r="M338" s="11">
        <v>2</v>
      </c>
      <c r="N338" s="11">
        <v>1</v>
      </c>
      <c r="O338" s="11">
        <v>2</v>
      </c>
      <c r="P338" s="174">
        <f t="shared" si="63"/>
        <v>13.1</v>
      </c>
      <c r="Q338" s="174">
        <f t="shared" si="64"/>
        <v>0.65500000000000003</v>
      </c>
      <c r="R338" s="108">
        <f t="shared" si="65"/>
        <v>0.4</v>
      </c>
      <c r="S338" s="108">
        <f t="shared" si="66"/>
        <v>0.57499999999999996</v>
      </c>
      <c r="T338" s="108">
        <f t="shared" si="67"/>
        <v>0.7</v>
      </c>
      <c r="U338" s="108">
        <f t="shared" si="68"/>
        <v>0.49999999999999994</v>
      </c>
      <c r="V338" s="108">
        <f t="shared" si="69"/>
        <v>0.47499999999999998</v>
      </c>
      <c r="W338" s="26">
        <f t="shared" si="70"/>
        <v>27.1</v>
      </c>
      <c r="X338" s="175">
        <f t="shared" si="71"/>
        <v>5.4200000000000008</v>
      </c>
      <c r="Y338" s="142">
        <v>15</v>
      </c>
      <c r="Z338" s="112">
        <f t="shared" si="72"/>
        <v>12</v>
      </c>
    </row>
    <row r="339" spans="1:26" x14ac:dyDescent="0.3">
      <c r="A339" s="170">
        <v>333</v>
      </c>
      <c r="B339" s="140">
        <v>671533</v>
      </c>
      <c r="C339" s="141" t="s">
        <v>438</v>
      </c>
      <c r="D339" s="111">
        <v>4</v>
      </c>
      <c r="E339" s="111">
        <v>2</v>
      </c>
      <c r="F339" s="111">
        <v>2.5</v>
      </c>
      <c r="G339" s="111">
        <v>3</v>
      </c>
      <c r="H339" s="111">
        <v>4</v>
      </c>
      <c r="I339" s="173">
        <f t="shared" si="61"/>
        <v>15.5</v>
      </c>
      <c r="J339" s="173">
        <f t="shared" si="62"/>
        <v>2.3249999999999997</v>
      </c>
      <c r="K339" s="11">
        <v>2.5</v>
      </c>
      <c r="L339" s="11">
        <v>4</v>
      </c>
      <c r="M339" s="11">
        <v>3.5</v>
      </c>
      <c r="N339" s="11">
        <v>4</v>
      </c>
      <c r="O339" s="11">
        <v>5</v>
      </c>
      <c r="P339" s="174">
        <f t="shared" si="63"/>
        <v>21.324999999999999</v>
      </c>
      <c r="Q339" s="174">
        <f t="shared" si="64"/>
        <v>1.0662499999999999</v>
      </c>
      <c r="R339" s="108">
        <f t="shared" si="65"/>
        <v>0.72499999999999998</v>
      </c>
      <c r="S339" s="108">
        <f t="shared" si="66"/>
        <v>0.5</v>
      </c>
      <c r="T339" s="108">
        <f t="shared" si="67"/>
        <v>0.55000000000000004</v>
      </c>
      <c r="U339" s="108">
        <f t="shared" si="68"/>
        <v>0.64999999999999991</v>
      </c>
      <c r="V339" s="108">
        <f t="shared" si="69"/>
        <v>0.85</v>
      </c>
      <c r="W339" s="26">
        <f t="shared" si="70"/>
        <v>36.825000000000003</v>
      </c>
      <c r="X339" s="175">
        <f t="shared" si="71"/>
        <v>7.3650000000000011</v>
      </c>
      <c r="Y339" s="142">
        <v>21</v>
      </c>
      <c r="Z339" s="112">
        <f t="shared" si="72"/>
        <v>16.8</v>
      </c>
    </row>
    <row r="340" spans="1:26" x14ac:dyDescent="0.3">
      <c r="A340" s="170">
        <v>334</v>
      </c>
      <c r="B340" s="140">
        <v>671534</v>
      </c>
      <c r="C340" s="141" t="s">
        <v>439</v>
      </c>
      <c r="D340" s="111">
        <v>8</v>
      </c>
      <c r="E340" s="111">
        <v>9</v>
      </c>
      <c r="F340" s="111">
        <v>8</v>
      </c>
      <c r="G340" s="111">
        <v>7</v>
      </c>
      <c r="H340" s="111">
        <v>6.5</v>
      </c>
      <c r="I340" s="173">
        <f t="shared" si="61"/>
        <v>38.5</v>
      </c>
      <c r="J340" s="173">
        <f t="shared" si="62"/>
        <v>5.7749999999999995</v>
      </c>
      <c r="K340" s="11">
        <v>36</v>
      </c>
      <c r="L340" s="11" t="s">
        <v>461</v>
      </c>
      <c r="M340" s="11">
        <v>5.2</v>
      </c>
      <c r="N340" s="11">
        <v>4</v>
      </c>
      <c r="O340" s="11">
        <v>3.5</v>
      </c>
      <c r="P340" s="174">
        <f t="shared" si="63"/>
        <v>54.475000000000001</v>
      </c>
      <c r="Q340" s="174">
        <f t="shared" si="64"/>
        <v>2.7237500000000003</v>
      </c>
      <c r="R340" s="108">
        <f t="shared" si="65"/>
        <v>3</v>
      </c>
      <c r="S340" s="108" t="e">
        <f t="shared" si="66"/>
        <v>#VALUE!</v>
      </c>
      <c r="T340" s="108">
        <f t="shared" si="67"/>
        <v>1.46</v>
      </c>
      <c r="U340" s="108">
        <f t="shared" si="68"/>
        <v>1.25</v>
      </c>
      <c r="V340" s="108">
        <f t="shared" si="69"/>
        <v>1.1499999999999999</v>
      </c>
      <c r="W340" s="26">
        <f t="shared" si="70"/>
        <v>92.974999999999994</v>
      </c>
      <c r="X340" s="175">
        <f t="shared" si="71"/>
        <v>18.594999999999999</v>
      </c>
      <c r="Y340" s="142">
        <v>23</v>
      </c>
      <c r="Z340" s="112">
        <f t="shared" si="72"/>
        <v>18.400000000000002</v>
      </c>
    </row>
    <row r="341" spans="1:26" x14ac:dyDescent="0.3">
      <c r="A341" s="170">
        <v>335</v>
      </c>
      <c r="B341" s="140">
        <v>671535</v>
      </c>
      <c r="C341" s="141" t="s">
        <v>440</v>
      </c>
      <c r="D341" s="111">
        <v>1</v>
      </c>
      <c r="E341" s="111">
        <v>0</v>
      </c>
      <c r="F341" s="111">
        <v>1</v>
      </c>
      <c r="G341" s="111">
        <v>0</v>
      </c>
      <c r="H341" s="111">
        <v>1</v>
      </c>
      <c r="I341" s="173">
        <f t="shared" si="61"/>
        <v>3</v>
      </c>
      <c r="J341" s="173">
        <f t="shared" si="62"/>
        <v>0.44999999999999996</v>
      </c>
      <c r="K341" s="11">
        <v>1</v>
      </c>
      <c r="L341" s="11">
        <v>0</v>
      </c>
      <c r="M341" s="11">
        <v>0</v>
      </c>
      <c r="N341" s="11">
        <v>0</v>
      </c>
      <c r="O341" s="11">
        <v>0</v>
      </c>
      <c r="P341" s="174">
        <f t="shared" si="63"/>
        <v>1.45</v>
      </c>
      <c r="Q341" s="174">
        <f t="shared" si="64"/>
        <v>7.2499999999999995E-2</v>
      </c>
      <c r="R341" s="108">
        <f t="shared" si="65"/>
        <v>0.2</v>
      </c>
      <c r="S341" s="108">
        <f t="shared" si="66"/>
        <v>0</v>
      </c>
      <c r="T341" s="108">
        <f t="shared" si="67"/>
        <v>0.15</v>
      </c>
      <c r="U341" s="108">
        <f t="shared" si="68"/>
        <v>0</v>
      </c>
      <c r="V341" s="108">
        <f t="shared" si="69"/>
        <v>0.15</v>
      </c>
      <c r="W341" s="26">
        <f t="shared" si="70"/>
        <v>4.45</v>
      </c>
      <c r="X341" s="175">
        <f t="shared" si="71"/>
        <v>0.89000000000000012</v>
      </c>
      <c r="Y341" s="142">
        <v>2</v>
      </c>
      <c r="Z341" s="112">
        <f t="shared" si="72"/>
        <v>1.6</v>
      </c>
    </row>
    <row r="342" spans="1:26" x14ac:dyDescent="0.3">
      <c r="A342" s="170">
        <v>336</v>
      </c>
      <c r="B342" s="140">
        <v>671536</v>
      </c>
      <c r="C342" s="141" t="s">
        <v>441</v>
      </c>
      <c r="D342" s="111">
        <v>10</v>
      </c>
      <c r="E342" s="111">
        <v>12</v>
      </c>
      <c r="F342" s="111">
        <v>13</v>
      </c>
      <c r="G342" s="111">
        <v>14</v>
      </c>
      <c r="H342" s="111">
        <v>10</v>
      </c>
      <c r="I342" s="173">
        <f t="shared" si="61"/>
        <v>59</v>
      </c>
      <c r="J342" s="173">
        <f t="shared" si="62"/>
        <v>8.85</v>
      </c>
      <c r="K342" s="11">
        <v>3</v>
      </c>
      <c r="L342" s="11">
        <v>2.1</v>
      </c>
      <c r="M342" s="11">
        <v>2</v>
      </c>
      <c r="N342" s="11">
        <v>4</v>
      </c>
      <c r="O342" s="11">
        <v>3.1</v>
      </c>
      <c r="P342" s="174">
        <f t="shared" si="63"/>
        <v>23.05</v>
      </c>
      <c r="Q342" s="174">
        <f t="shared" si="64"/>
        <v>1.1525000000000001</v>
      </c>
      <c r="R342" s="108">
        <f t="shared" si="65"/>
        <v>1.65</v>
      </c>
      <c r="S342" s="108">
        <f t="shared" si="66"/>
        <v>1.9049999999999998</v>
      </c>
      <c r="T342" s="108">
        <f t="shared" si="67"/>
        <v>2.0499999999999998</v>
      </c>
      <c r="U342" s="108">
        <f t="shared" si="68"/>
        <v>2.3000000000000003</v>
      </c>
      <c r="V342" s="108">
        <f t="shared" si="69"/>
        <v>1.655</v>
      </c>
      <c r="W342" s="26">
        <f t="shared" si="70"/>
        <v>82.05</v>
      </c>
      <c r="X342" s="175">
        <f t="shared" si="71"/>
        <v>16.41</v>
      </c>
      <c r="Y342" s="142">
        <v>60</v>
      </c>
      <c r="Z342" s="112">
        <f t="shared" si="72"/>
        <v>48</v>
      </c>
    </row>
    <row r="343" spans="1:26" x14ac:dyDescent="0.3">
      <c r="A343" s="170">
        <v>337</v>
      </c>
      <c r="B343" s="140">
        <v>671537</v>
      </c>
      <c r="C343" s="141" t="s">
        <v>442</v>
      </c>
      <c r="D343" s="111">
        <v>12</v>
      </c>
      <c r="E343" s="111">
        <v>14</v>
      </c>
      <c r="F343" s="111">
        <v>12</v>
      </c>
      <c r="G343" s="111">
        <v>10</v>
      </c>
      <c r="H343" s="111">
        <v>12</v>
      </c>
      <c r="I343" s="173">
        <f t="shared" si="61"/>
        <v>60</v>
      </c>
      <c r="J343" s="173">
        <f t="shared" si="62"/>
        <v>9</v>
      </c>
      <c r="K343" s="11">
        <v>4</v>
      </c>
      <c r="L343" s="11">
        <v>5</v>
      </c>
      <c r="M343" s="11">
        <v>4.2</v>
      </c>
      <c r="N343" s="11">
        <v>4</v>
      </c>
      <c r="O343" s="11">
        <v>3</v>
      </c>
      <c r="P343" s="174">
        <f t="shared" si="63"/>
        <v>29.2</v>
      </c>
      <c r="Q343" s="174">
        <f t="shared" si="64"/>
        <v>1.46</v>
      </c>
      <c r="R343" s="108">
        <f t="shared" si="65"/>
        <v>1.9999999999999998</v>
      </c>
      <c r="S343" s="108">
        <f t="shared" si="66"/>
        <v>2.35</v>
      </c>
      <c r="T343" s="108">
        <f t="shared" si="67"/>
        <v>2.0099999999999998</v>
      </c>
      <c r="U343" s="108">
        <f t="shared" si="68"/>
        <v>1.7</v>
      </c>
      <c r="V343" s="108">
        <f t="shared" si="69"/>
        <v>1.9499999999999997</v>
      </c>
      <c r="W343" s="26">
        <f t="shared" si="70"/>
        <v>89.2</v>
      </c>
      <c r="X343" s="175">
        <f t="shared" si="71"/>
        <v>17.84</v>
      </c>
      <c r="Y343" s="142">
        <v>50</v>
      </c>
      <c r="Z343" s="112">
        <f t="shared" si="72"/>
        <v>40</v>
      </c>
    </row>
    <row r="344" spans="1:26" x14ac:dyDescent="0.3">
      <c r="A344" s="170">
        <v>338</v>
      </c>
      <c r="B344" s="140">
        <v>671538</v>
      </c>
      <c r="C344" s="141" t="s">
        <v>443</v>
      </c>
      <c r="D344" s="111">
        <v>9</v>
      </c>
      <c r="E344" s="111">
        <v>6</v>
      </c>
      <c r="F344" s="111">
        <v>8</v>
      </c>
      <c r="G344" s="111">
        <v>6</v>
      </c>
      <c r="H344" s="111">
        <v>4</v>
      </c>
      <c r="I344" s="173">
        <f t="shared" si="61"/>
        <v>33</v>
      </c>
      <c r="J344" s="173">
        <f t="shared" si="62"/>
        <v>4.95</v>
      </c>
      <c r="K344" s="11">
        <v>3</v>
      </c>
      <c r="L344" s="11">
        <v>3.2</v>
      </c>
      <c r="M344" s="11">
        <v>4</v>
      </c>
      <c r="N344" s="11">
        <v>2</v>
      </c>
      <c r="O344" s="11">
        <v>3.2</v>
      </c>
      <c r="P344" s="174">
        <f t="shared" si="63"/>
        <v>20.349999999999998</v>
      </c>
      <c r="Q344" s="174">
        <f t="shared" si="64"/>
        <v>1.0174999999999998</v>
      </c>
      <c r="R344" s="108">
        <f t="shared" si="65"/>
        <v>1.5</v>
      </c>
      <c r="S344" s="108">
        <f t="shared" si="66"/>
        <v>1.06</v>
      </c>
      <c r="T344" s="108">
        <f t="shared" si="67"/>
        <v>1.4</v>
      </c>
      <c r="U344" s="108">
        <f t="shared" si="68"/>
        <v>0.99999999999999989</v>
      </c>
      <c r="V344" s="108">
        <f t="shared" si="69"/>
        <v>0.76</v>
      </c>
      <c r="W344" s="26">
        <f t="shared" si="70"/>
        <v>53.349999999999994</v>
      </c>
      <c r="X344" s="175">
        <f t="shared" si="71"/>
        <v>10.67</v>
      </c>
      <c r="Y344" s="142">
        <v>28</v>
      </c>
      <c r="Z344" s="112">
        <f t="shared" si="72"/>
        <v>22.400000000000002</v>
      </c>
    </row>
    <row r="345" spans="1:26" x14ac:dyDescent="0.3">
      <c r="A345" s="170">
        <v>339</v>
      </c>
      <c r="B345" s="140">
        <v>671539</v>
      </c>
      <c r="C345" s="141" t="s">
        <v>444</v>
      </c>
      <c r="D345" s="111">
        <v>0</v>
      </c>
      <c r="E345" s="111">
        <v>1</v>
      </c>
      <c r="F345" s="111">
        <v>2</v>
      </c>
      <c r="G345" s="111">
        <v>1</v>
      </c>
      <c r="H345" s="111">
        <v>3</v>
      </c>
      <c r="I345" s="173">
        <f t="shared" si="61"/>
        <v>7</v>
      </c>
      <c r="J345" s="173">
        <f t="shared" si="62"/>
        <v>1.05</v>
      </c>
      <c r="K345" s="11">
        <v>1</v>
      </c>
      <c r="L345" s="11">
        <v>0</v>
      </c>
      <c r="M345" s="11">
        <v>2</v>
      </c>
      <c r="N345" s="11">
        <v>1</v>
      </c>
      <c r="O345" s="11">
        <v>0</v>
      </c>
      <c r="P345" s="174">
        <f t="shared" si="63"/>
        <v>5.05</v>
      </c>
      <c r="Q345" s="174">
        <f t="shared" si="64"/>
        <v>0.2525</v>
      </c>
      <c r="R345" s="108">
        <f t="shared" si="65"/>
        <v>0.05</v>
      </c>
      <c r="S345" s="108">
        <f t="shared" si="66"/>
        <v>0.15</v>
      </c>
      <c r="T345" s="108">
        <f t="shared" si="67"/>
        <v>0.4</v>
      </c>
      <c r="U345" s="108">
        <f t="shared" si="68"/>
        <v>0.2</v>
      </c>
      <c r="V345" s="108">
        <f t="shared" si="69"/>
        <v>0.44999999999999996</v>
      </c>
      <c r="W345" s="26">
        <f t="shared" si="70"/>
        <v>12.05</v>
      </c>
      <c r="X345" s="175">
        <f t="shared" si="71"/>
        <v>2.41</v>
      </c>
      <c r="Y345" s="142">
        <v>4</v>
      </c>
      <c r="Z345" s="112">
        <f t="shared" si="72"/>
        <v>3.2</v>
      </c>
    </row>
    <row r="346" spans="1:26" x14ac:dyDescent="0.3">
      <c r="A346" s="170">
        <v>340</v>
      </c>
      <c r="B346" s="140">
        <v>671540</v>
      </c>
      <c r="C346" s="141" t="s">
        <v>445</v>
      </c>
      <c r="D346" s="111">
        <v>4</v>
      </c>
      <c r="E346" s="111">
        <v>5</v>
      </c>
      <c r="F346" s="111">
        <v>3</v>
      </c>
      <c r="G346" s="111">
        <v>4</v>
      </c>
      <c r="H346" s="111">
        <v>2.5</v>
      </c>
      <c r="I346" s="173">
        <f t="shared" si="61"/>
        <v>18.5</v>
      </c>
      <c r="J346" s="173">
        <f t="shared" si="62"/>
        <v>2.7749999999999999</v>
      </c>
      <c r="K346" s="11">
        <v>4.2</v>
      </c>
      <c r="L346" s="11">
        <v>3</v>
      </c>
      <c r="M346" s="11">
        <v>4.0999999999999996</v>
      </c>
      <c r="N346" s="11">
        <v>2</v>
      </c>
      <c r="O346" s="11">
        <v>3</v>
      </c>
      <c r="P346" s="174">
        <f t="shared" si="63"/>
        <v>19.074999999999999</v>
      </c>
      <c r="Q346" s="174">
        <f t="shared" si="64"/>
        <v>0.95374999999999999</v>
      </c>
      <c r="R346" s="108">
        <f t="shared" si="65"/>
        <v>0.81</v>
      </c>
      <c r="S346" s="108">
        <f t="shared" si="66"/>
        <v>0.9</v>
      </c>
      <c r="T346" s="108">
        <f t="shared" si="67"/>
        <v>0.65499999999999992</v>
      </c>
      <c r="U346" s="108">
        <f t="shared" si="68"/>
        <v>0.7</v>
      </c>
      <c r="V346" s="108">
        <f t="shared" si="69"/>
        <v>0.52500000000000002</v>
      </c>
      <c r="W346" s="26">
        <f t="shared" si="70"/>
        <v>37.575000000000003</v>
      </c>
      <c r="X346" s="175">
        <f t="shared" si="71"/>
        <v>7.5150000000000006</v>
      </c>
      <c r="Y346" s="142">
        <v>16</v>
      </c>
      <c r="Z346" s="112">
        <f t="shared" si="72"/>
        <v>12.8</v>
      </c>
    </row>
    <row r="347" spans="1:26" x14ac:dyDescent="0.3">
      <c r="A347" s="170">
        <v>341</v>
      </c>
      <c r="B347" s="140">
        <v>671541</v>
      </c>
      <c r="C347" s="141" t="s">
        <v>446</v>
      </c>
      <c r="D347" s="111">
        <v>10</v>
      </c>
      <c r="E347" s="111">
        <v>5</v>
      </c>
      <c r="F347" s="111">
        <v>6</v>
      </c>
      <c r="G347" s="111">
        <v>4</v>
      </c>
      <c r="H347" s="111">
        <v>3.5</v>
      </c>
      <c r="I347" s="173">
        <f t="shared" si="61"/>
        <v>28.5</v>
      </c>
      <c r="J347" s="173">
        <f t="shared" si="62"/>
        <v>4.2749999999999995</v>
      </c>
      <c r="K347" s="11">
        <v>4</v>
      </c>
      <c r="L347" s="11">
        <v>4.0999999999999996</v>
      </c>
      <c r="M347" s="11">
        <v>2</v>
      </c>
      <c r="N347" s="11">
        <v>4</v>
      </c>
      <c r="O347" s="11">
        <v>3</v>
      </c>
      <c r="P347" s="174">
        <f t="shared" si="63"/>
        <v>21.375</v>
      </c>
      <c r="Q347" s="174">
        <f t="shared" si="64"/>
        <v>1.0687500000000001</v>
      </c>
      <c r="R347" s="108">
        <f t="shared" si="65"/>
        <v>1.7</v>
      </c>
      <c r="S347" s="108">
        <f t="shared" si="66"/>
        <v>0.95499999999999996</v>
      </c>
      <c r="T347" s="108">
        <f t="shared" si="67"/>
        <v>0.99999999999999989</v>
      </c>
      <c r="U347" s="108">
        <f t="shared" si="68"/>
        <v>0.8</v>
      </c>
      <c r="V347" s="108">
        <f t="shared" si="69"/>
        <v>0.67500000000000004</v>
      </c>
      <c r="W347" s="26">
        <f t="shared" si="70"/>
        <v>49.875</v>
      </c>
      <c r="X347" s="175">
        <f t="shared" si="71"/>
        <v>9.9750000000000014</v>
      </c>
      <c r="Y347" s="142">
        <v>23</v>
      </c>
      <c r="Z347" s="112">
        <f t="shared" si="72"/>
        <v>18.400000000000002</v>
      </c>
    </row>
    <row r="348" spans="1:26" x14ac:dyDescent="0.3">
      <c r="A348" s="170">
        <v>342</v>
      </c>
      <c r="B348" s="140">
        <v>671542</v>
      </c>
      <c r="C348" s="141" t="s">
        <v>447</v>
      </c>
      <c r="D348" s="111">
        <v>6</v>
      </c>
      <c r="E348" s="111">
        <v>4</v>
      </c>
      <c r="F348" s="111">
        <v>2.5</v>
      </c>
      <c r="G348" s="111">
        <v>3</v>
      </c>
      <c r="H348" s="111">
        <v>4.5</v>
      </c>
      <c r="I348" s="173">
        <f t="shared" si="61"/>
        <v>20</v>
      </c>
      <c r="J348" s="173">
        <f t="shared" si="62"/>
        <v>3</v>
      </c>
      <c r="K348" s="11">
        <v>3</v>
      </c>
      <c r="L348" s="11">
        <v>3.1</v>
      </c>
      <c r="M348" s="11">
        <v>2.1</v>
      </c>
      <c r="N348" s="11">
        <v>4</v>
      </c>
      <c r="O348" s="11">
        <v>3</v>
      </c>
      <c r="P348" s="174">
        <f t="shared" si="63"/>
        <v>18.2</v>
      </c>
      <c r="Q348" s="174">
        <f t="shared" si="64"/>
        <v>0.91</v>
      </c>
      <c r="R348" s="108">
        <f t="shared" si="65"/>
        <v>1.0499999999999998</v>
      </c>
      <c r="S348" s="108">
        <f t="shared" si="66"/>
        <v>0.755</v>
      </c>
      <c r="T348" s="108">
        <f t="shared" si="67"/>
        <v>0.48</v>
      </c>
      <c r="U348" s="108">
        <f t="shared" si="68"/>
        <v>0.64999999999999991</v>
      </c>
      <c r="V348" s="108">
        <f t="shared" si="69"/>
        <v>0.82499999999999996</v>
      </c>
      <c r="W348" s="26">
        <f t="shared" si="70"/>
        <v>38.200000000000003</v>
      </c>
      <c r="X348" s="175">
        <f t="shared" si="71"/>
        <v>7.6400000000000006</v>
      </c>
      <c r="Y348" s="142">
        <v>14</v>
      </c>
      <c r="Z348" s="112">
        <f t="shared" si="72"/>
        <v>11.200000000000001</v>
      </c>
    </row>
    <row r="349" spans="1:26" x14ac:dyDescent="0.3">
      <c r="A349" s="170">
        <v>343</v>
      </c>
      <c r="B349" s="140">
        <v>671543</v>
      </c>
      <c r="C349" s="141" t="s">
        <v>448</v>
      </c>
      <c r="D349" s="111">
        <v>10</v>
      </c>
      <c r="E349" s="111">
        <v>9</v>
      </c>
      <c r="F349" s="111">
        <v>8</v>
      </c>
      <c r="G349" s="111">
        <v>7</v>
      </c>
      <c r="H349" s="111">
        <v>6</v>
      </c>
      <c r="I349" s="173">
        <f t="shared" si="61"/>
        <v>40</v>
      </c>
      <c r="J349" s="173">
        <f t="shared" si="62"/>
        <v>6</v>
      </c>
      <c r="K349" s="11">
        <v>2</v>
      </c>
      <c r="L349" s="11">
        <v>2.1</v>
      </c>
      <c r="M349" s="11">
        <v>3</v>
      </c>
      <c r="N349" s="11">
        <v>4</v>
      </c>
      <c r="O349" s="11">
        <v>3</v>
      </c>
      <c r="P349" s="174">
        <f t="shared" si="63"/>
        <v>20.100000000000001</v>
      </c>
      <c r="Q349" s="174">
        <f t="shared" si="64"/>
        <v>1.0050000000000001</v>
      </c>
      <c r="R349" s="108">
        <f t="shared" si="65"/>
        <v>1.6</v>
      </c>
      <c r="S349" s="108">
        <f t="shared" si="66"/>
        <v>1.4549999999999998</v>
      </c>
      <c r="T349" s="108">
        <f t="shared" si="67"/>
        <v>1.35</v>
      </c>
      <c r="U349" s="108">
        <f t="shared" si="68"/>
        <v>1.25</v>
      </c>
      <c r="V349" s="108">
        <f t="shared" si="69"/>
        <v>1.0499999999999998</v>
      </c>
      <c r="W349" s="26">
        <f t="shared" si="70"/>
        <v>60.1</v>
      </c>
      <c r="X349" s="175">
        <f t="shared" si="71"/>
        <v>12.020000000000001</v>
      </c>
      <c r="Y349" s="142">
        <v>31</v>
      </c>
      <c r="Z349" s="112">
        <f t="shared" si="72"/>
        <v>24.8</v>
      </c>
    </row>
    <row r="350" spans="1:26" x14ac:dyDescent="0.3">
      <c r="A350" s="170">
        <v>344</v>
      </c>
      <c r="B350" s="140">
        <v>671544</v>
      </c>
      <c r="C350" s="141" t="s">
        <v>449</v>
      </c>
      <c r="D350" s="111">
        <v>12</v>
      </c>
      <c r="E350" s="111">
        <v>14</v>
      </c>
      <c r="F350" s="111">
        <v>10</v>
      </c>
      <c r="G350" s="111">
        <v>11</v>
      </c>
      <c r="H350" s="111">
        <v>12</v>
      </c>
      <c r="I350" s="173">
        <f t="shared" si="61"/>
        <v>59</v>
      </c>
      <c r="J350" s="173">
        <f t="shared" si="62"/>
        <v>8.85</v>
      </c>
      <c r="K350" s="11">
        <v>4</v>
      </c>
      <c r="L350" s="11">
        <v>5</v>
      </c>
      <c r="M350" s="11">
        <v>4</v>
      </c>
      <c r="N350" s="11">
        <v>4.0999999999999996</v>
      </c>
      <c r="O350" s="11">
        <v>3</v>
      </c>
      <c r="P350" s="174">
        <f t="shared" si="63"/>
        <v>28.950000000000003</v>
      </c>
      <c r="Q350" s="174">
        <f t="shared" si="64"/>
        <v>1.4475000000000002</v>
      </c>
      <c r="R350" s="108">
        <f t="shared" si="65"/>
        <v>1.9999999999999998</v>
      </c>
      <c r="S350" s="108">
        <f t="shared" si="66"/>
        <v>2.35</v>
      </c>
      <c r="T350" s="108">
        <f t="shared" si="67"/>
        <v>1.7</v>
      </c>
      <c r="U350" s="108">
        <f t="shared" si="68"/>
        <v>1.855</v>
      </c>
      <c r="V350" s="108">
        <f t="shared" si="69"/>
        <v>1.9499999999999997</v>
      </c>
      <c r="W350" s="26">
        <f t="shared" si="70"/>
        <v>87.95</v>
      </c>
      <c r="X350" s="175">
        <f t="shared" si="71"/>
        <v>17.59</v>
      </c>
      <c r="Y350" s="142">
        <v>70</v>
      </c>
      <c r="Z350" s="112">
        <f t="shared" si="72"/>
        <v>56</v>
      </c>
    </row>
    <row r="351" spans="1:26" x14ac:dyDescent="0.3">
      <c r="A351" s="170">
        <v>345</v>
      </c>
      <c r="B351" s="140">
        <v>671545</v>
      </c>
      <c r="C351" s="141" t="s">
        <v>450</v>
      </c>
      <c r="D351" s="111">
        <v>10</v>
      </c>
      <c r="E351" s="111">
        <v>12</v>
      </c>
      <c r="F351" s="111">
        <v>9</v>
      </c>
      <c r="G351" s="111">
        <v>8</v>
      </c>
      <c r="H351" s="111">
        <v>9</v>
      </c>
      <c r="I351" s="173">
        <f t="shared" si="61"/>
        <v>48</v>
      </c>
      <c r="J351" s="173">
        <f t="shared" si="62"/>
        <v>7.1999999999999993</v>
      </c>
      <c r="K351" s="11">
        <v>4</v>
      </c>
      <c r="L351" s="11">
        <v>4.2</v>
      </c>
      <c r="M351" s="11">
        <v>3</v>
      </c>
      <c r="N351" s="11">
        <v>4.2</v>
      </c>
      <c r="O351" s="11">
        <v>4.0999999999999996</v>
      </c>
      <c r="P351" s="174">
        <f t="shared" si="63"/>
        <v>26.699999999999996</v>
      </c>
      <c r="Q351" s="174">
        <f t="shared" si="64"/>
        <v>1.335</v>
      </c>
      <c r="R351" s="108">
        <f t="shared" si="65"/>
        <v>1.7</v>
      </c>
      <c r="S351" s="108">
        <f t="shared" si="66"/>
        <v>2.0099999999999998</v>
      </c>
      <c r="T351" s="108">
        <f t="shared" si="67"/>
        <v>1.5</v>
      </c>
      <c r="U351" s="108">
        <f t="shared" si="68"/>
        <v>1.41</v>
      </c>
      <c r="V351" s="108">
        <f t="shared" si="69"/>
        <v>1.5549999999999999</v>
      </c>
      <c r="W351" s="26">
        <f t="shared" si="70"/>
        <v>74.699999999999989</v>
      </c>
      <c r="X351" s="175">
        <f t="shared" si="71"/>
        <v>14.939999999999998</v>
      </c>
      <c r="Y351" s="142">
        <v>48</v>
      </c>
      <c r="Z351" s="112">
        <f t="shared" si="72"/>
        <v>38.400000000000006</v>
      </c>
    </row>
    <row r="352" spans="1:26" x14ac:dyDescent="0.3">
      <c r="A352" s="170">
        <v>346</v>
      </c>
      <c r="B352" s="140">
        <v>671546</v>
      </c>
      <c r="C352" s="141" t="s">
        <v>450</v>
      </c>
      <c r="D352" s="111">
        <v>9</v>
      </c>
      <c r="E352" s="111">
        <v>8</v>
      </c>
      <c r="F352" s="111">
        <v>7</v>
      </c>
      <c r="G352" s="111">
        <v>9</v>
      </c>
      <c r="H352" s="111">
        <v>10</v>
      </c>
      <c r="I352" s="173">
        <f t="shared" si="61"/>
        <v>43</v>
      </c>
      <c r="J352" s="173">
        <f t="shared" si="62"/>
        <v>6.45</v>
      </c>
      <c r="K352" s="11">
        <v>3</v>
      </c>
      <c r="L352" s="11">
        <v>2</v>
      </c>
      <c r="M352" s="11">
        <v>2.5</v>
      </c>
      <c r="N352" s="11">
        <v>3.1</v>
      </c>
      <c r="O352" s="11">
        <v>3</v>
      </c>
      <c r="P352" s="174">
        <f t="shared" si="63"/>
        <v>20.05</v>
      </c>
      <c r="Q352" s="174">
        <f t="shared" si="64"/>
        <v>1.0025000000000002</v>
      </c>
      <c r="R352" s="108">
        <f t="shared" si="65"/>
        <v>1.5</v>
      </c>
      <c r="S352" s="108">
        <f t="shared" si="66"/>
        <v>1.3</v>
      </c>
      <c r="T352" s="108">
        <f t="shared" si="67"/>
        <v>1.175</v>
      </c>
      <c r="U352" s="108">
        <f t="shared" si="68"/>
        <v>1.5049999999999999</v>
      </c>
      <c r="V352" s="108">
        <f t="shared" si="69"/>
        <v>1.65</v>
      </c>
      <c r="W352" s="26">
        <f t="shared" si="70"/>
        <v>63.05</v>
      </c>
      <c r="X352" s="175">
        <f t="shared" si="71"/>
        <v>12.61</v>
      </c>
      <c r="Y352" s="142">
        <v>41</v>
      </c>
      <c r="Z352" s="112">
        <f t="shared" si="72"/>
        <v>32.800000000000004</v>
      </c>
    </row>
    <row r="353" spans="1:265" x14ac:dyDescent="0.3">
      <c r="A353" s="170">
        <v>347</v>
      </c>
      <c r="B353" s="140">
        <v>671547</v>
      </c>
      <c r="C353" s="141" t="s">
        <v>451</v>
      </c>
      <c r="D353" s="111">
        <v>10</v>
      </c>
      <c r="E353" s="111">
        <v>9</v>
      </c>
      <c r="F353" s="111">
        <v>8</v>
      </c>
      <c r="G353" s="111">
        <v>6</v>
      </c>
      <c r="H353" s="111">
        <v>7</v>
      </c>
      <c r="I353" s="173">
        <f t="shared" si="61"/>
        <v>40</v>
      </c>
      <c r="J353" s="173">
        <f t="shared" si="62"/>
        <v>6</v>
      </c>
      <c r="K353" s="11">
        <v>4</v>
      </c>
      <c r="L353" s="11">
        <v>4.5</v>
      </c>
      <c r="M353" s="11">
        <v>4</v>
      </c>
      <c r="N353" s="11">
        <v>3</v>
      </c>
      <c r="O353" s="11">
        <v>4</v>
      </c>
      <c r="P353" s="174">
        <f t="shared" si="63"/>
        <v>25.5</v>
      </c>
      <c r="Q353" s="174">
        <f t="shared" si="64"/>
        <v>1.2750000000000001</v>
      </c>
      <c r="R353" s="108">
        <f t="shared" si="65"/>
        <v>1.7</v>
      </c>
      <c r="S353" s="108">
        <f t="shared" si="66"/>
        <v>1.575</v>
      </c>
      <c r="T353" s="108">
        <f t="shared" si="67"/>
        <v>1.4</v>
      </c>
      <c r="U353" s="108">
        <f t="shared" si="68"/>
        <v>1.0499999999999998</v>
      </c>
      <c r="V353" s="108">
        <f t="shared" si="69"/>
        <v>1.25</v>
      </c>
      <c r="W353" s="26">
        <f t="shared" si="70"/>
        <v>65.5</v>
      </c>
      <c r="X353" s="175">
        <f t="shared" si="71"/>
        <v>13.100000000000001</v>
      </c>
      <c r="Y353" s="142">
        <v>42</v>
      </c>
      <c r="Z353" s="112">
        <f t="shared" si="72"/>
        <v>33.6</v>
      </c>
    </row>
    <row r="354" spans="1:265" x14ac:dyDescent="0.3">
      <c r="A354" s="170">
        <v>348</v>
      </c>
      <c r="B354" s="140">
        <v>671548</v>
      </c>
      <c r="C354" s="141" t="s">
        <v>452</v>
      </c>
      <c r="D354" s="111">
        <v>2</v>
      </c>
      <c r="E354" s="111">
        <v>3</v>
      </c>
      <c r="F354" s="111">
        <v>4</v>
      </c>
      <c r="G354" s="111">
        <v>5</v>
      </c>
      <c r="H354" s="111">
        <v>2.5</v>
      </c>
      <c r="I354" s="173">
        <f t="shared" si="61"/>
        <v>16.5</v>
      </c>
      <c r="J354" s="173">
        <f t="shared" si="62"/>
        <v>2.4750000000000001</v>
      </c>
      <c r="K354" s="11">
        <v>2</v>
      </c>
      <c r="L354" s="11">
        <v>2.2000000000000002</v>
      </c>
      <c r="M354" s="11">
        <v>2.5</v>
      </c>
      <c r="N354" s="11">
        <v>2</v>
      </c>
      <c r="O354" s="11">
        <v>2.5</v>
      </c>
      <c r="P354" s="174">
        <f t="shared" si="63"/>
        <v>13.675000000000001</v>
      </c>
      <c r="Q354" s="174">
        <f t="shared" si="64"/>
        <v>0.68375000000000008</v>
      </c>
      <c r="R354" s="108">
        <f t="shared" si="65"/>
        <v>0.4</v>
      </c>
      <c r="S354" s="108">
        <f t="shared" si="66"/>
        <v>0.55999999999999994</v>
      </c>
      <c r="T354" s="108">
        <f t="shared" si="67"/>
        <v>0.72499999999999998</v>
      </c>
      <c r="U354" s="108">
        <f t="shared" si="68"/>
        <v>0.85</v>
      </c>
      <c r="V354" s="108">
        <f t="shared" si="69"/>
        <v>0.5</v>
      </c>
      <c r="W354" s="26">
        <f t="shared" si="70"/>
        <v>30.175000000000001</v>
      </c>
      <c r="X354" s="175">
        <f t="shared" si="71"/>
        <v>6.0350000000000001</v>
      </c>
      <c r="Y354" s="142">
        <v>8</v>
      </c>
      <c r="Z354" s="112">
        <f t="shared" si="72"/>
        <v>6.4</v>
      </c>
    </row>
    <row r="355" spans="1:265" x14ac:dyDescent="0.3">
      <c r="A355" s="170">
        <v>349</v>
      </c>
      <c r="B355" s="140">
        <v>671549</v>
      </c>
      <c r="C355" s="141" t="s">
        <v>453</v>
      </c>
      <c r="D355" s="111">
        <v>2</v>
      </c>
      <c r="E355" s="111">
        <v>2.5</v>
      </c>
      <c r="F355" s="111">
        <v>4</v>
      </c>
      <c r="G355" s="111">
        <v>3</v>
      </c>
      <c r="H355" s="111">
        <v>4</v>
      </c>
      <c r="I355" s="173">
        <f t="shared" si="61"/>
        <v>15.5</v>
      </c>
      <c r="J355" s="173">
        <f t="shared" si="62"/>
        <v>2.3249999999999997</v>
      </c>
      <c r="K355" s="11">
        <v>2.5</v>
      </c>
      <c r="L355" s="11">
        <v>3</v>
      </c>
      <c r="M355" s="11">
        <v>2</v>
      </c>
      <c r="N355" s="11">
        <v>2.4</v>
      </c>
      <c r="O355" s="11">
        <v>2.5</v>
      </c>
      <c r="P355" s="174">
        <f t="shared" si="63"/>
        <v>14.725</v>
      </c>
      <c r="Q355" s="174">
        <f t="shared" si="64"/>
        <v>0.73625000000000007</v>
      </c>
      <c r="R355" s="108">
        <f t="shared" si="65"/>
        <v>0.42499999999999999</v>
      </c>
      <c r="S355" s="108">
        <f t="shared" si="66"/>
        <v>0.52500000000000002</v>
      </c>
      <c r="T355" s="108">
        <f t="shared" si="67"/>
        <v>0.7</v>
      </c>
      <c r="U355" s="108">
        <f t="shared" si="68"/>
        <v>0.56999999999999995</v>
      </c>
      <c r="V355" s="108">
        <f t="shared" si="69"/>
        <v>0.72499999999999998</v>
      </c>
      <c r="W355" s="26">
        <f t="shared" si="70"/>
        <v>30.225000000000001</v>
      </c>
      <c r="X355" s="175">
        <f t="shared" si="71"/>
        <v>6.0450000000000008</v>
      </c>
      <c r="Y355" s="142">
        <v>8</v>
      </c>
      <c r="Z355" s="112">
        <f t="shared" si="72"/>
        <v>6.4</v>
      </c>
    </row>
    <row r="356" spans="1:265" x14ac:dyDescent="0.3">
      <c r="A356" s="170">
        <v>350</v>
      </c>
      <c r="B356" s="140">
        <v>671550</v>
      </c>
      <c r="C356" s="141" t="s">
        <v>454</v>
      </c>
      <c r="D356" s="111">
        <v>10</v>
      </c>
      <c r="E356" s="111">
        <v>4</v>
      </c>
      <c r="F356" s="111">
        <v>3</v>
      </c>
      <c r="G356" s="111">
        <v>4</v>
      </c>
      <c r="H356" s="111">
        <v>3</v>
      </c>
      <c r="I356" s="173">
        <f t="shared" si="61"/>
        <v>24</v>
      </c>
      <c r="J356" s="173">
        <f t="shared" si="62"/>
        <v>3.5999999999999996</v>
      </c>
      <c r="K356" s="11">
        <v>2</v>
      </c>
      <c r="L356" s="11">
        <v>3</v>
      </c>
      <c r="M356" s="11">
        <v>2</v>
      </c>
      <c r="N356" s="11">
        <v>3</v>
      </c>
      <c r="O356" s="11">
        <v>2</v>
      </c>
      <c r="P356" s="174">
        <f t="shared" si="63"/>
        <v>15.6</v>
      </c>
      <c r="Q356" s="174">
        <f t="shared" si="64"/>
        <v>0.78</v>
      </c>
      <c r="R356" s="108">
        <f t="shared" si="65"/>
        <v>1.6</v>
      </c>
      <c r="S356" s="108">
        <f t="shared" si="66"/>
        <v>0.75</v>
      </c>
      <c r="T356" s="108">
        <f t="shared" si="67"/>
        <v>0.54999999999999993</v>
      </c>
      <c r="U356" s="108">
        <f t="shared" si="68"/>
        <v>0.75</v>
      </c>
      <c r="V356" s="108">
        <f t="shared" si="69"/>
        <v>0.54999999999999993</v>
      </c>
      <c r="W356" s="26">
        <f t="shared" si="70"/>
        <v>39.6</v>
      </c>
      <c r="X356" s="175">
        <f t="shared" si="71"/>
        <v>7.9200000000000008</v>
      </c>
      <c r="Y356" s="142">
        <v>17</v>
      </c>
      <c r="Z356" s="112">
        <f t="shared" si="72"/>
        <v>13.600000000000001</v>
      </c>
    </row>
    <row r="357" spans="1:265" x14ac:dyDescent="0.3">
      <c r="A357" s="170">
        <v>351</v>
      </c>
      <c r="B357" s="140">
        <v>671551</v>
      </c>
      <c r="C357" s="141" t="s">
        <v>455</v>
      </c>
      <c r="D357" s="111">
        <v>10</v>
      </c>
      <c r="E357" s="111">
        <v>12</v>
      </c>
      <c r="F357" s="111">
        <v>14</v>
      </c>
      <c r="G357" s="111">
        <v>13</v>
      </c>
      <c r="H357" s="111">
        <v>10</v>
      </c>
      <c r="I357" s="173">
        <f t="shared" si="61"/>
        <v>59</v>
      </c>
      <c r="J357" s="173">
        <f t="shared" si="62"/>
        <v>8.85</v>
      </c>
      <c r="K357" s="11">
        <v>4</v>
      </c>
      <c r="L357" s="11">
        <v>3.1</v>
      </c>
      <c r="M357" s="11">
        <v>3</v>
      </c>
      <c r="N357" s="11">
        <v>4</v>
      </c>
      <c r="O357" s="11">
        <v>2</v>
      </c>
      <c r="P357" s="174">
        <f t="shared" si="63"/>
        <v>24.95</v>
      </c>
      <c r="Q357" s="174">
        <f t="shared" si="64"/>
        <v>1.2475000000000001</v>
      </c>
      <c r="R357" s="108">
        <f t="shared" si="65"/>
        <v>1.7</v>
      </c>
      <c r="S357" s="108">
        <f t="shared" si="66"/>
        <v>1.9549999999999998</v>
      </c>
      <c r="T357" s="108">
        <f t="shared" si="67"/>
        <v>2.25</v>
      </c>
      <c r="U357" s="108">
        <f t="shared" si="68"/>
        <v>2.15</v>
      </c>
      <c r="V357" s="108">
        <f t="shared" si="69"/>
        <v>1.6</v>
      </c>
      <c r="W357" s="26">
        <f t="shared" si="70"/>
        <v>83.95</v>
      </c>
      <c r="X357" s="175">
        <f t="shared" si="71"/>
        <v>16.790000000000003</v>
      </c>
      <c r="Y357" s="142">
        <v>59</v>
      </c>
      <c r="Z357" s="112">
        <f t="shared" si="72"/>
        <v>47.2</v>
      </c>
    </row>
    <row r="358" spans="1:265" x14ac:dyDescent="0.3">
      <c r="A358" s="170">
        <v>352</v>
      </c>
      <c r="B358" s="140">
        <v>671552</v>
      </c>
      <c r="C358" s="141" t="s">
        <v>456</v>
      </c>
      <c r="D358" s="111">
        <v>0</v>
      </c>
      <c r="E358" s="111">
        <v>0</v>
      </c>
      <c r="F358" s="111">
        <v>0</v>
      </c>
      <c r="G358" s="111">
        <v>1</v>
      </c>
      <c r="H358" s="111">
        <v>0</v>
      </c>
      <c r="I358" s="173">
        <f t="shared" si="61"/>
        <v>1</v>
      </c>
      <c r="J358" s="173">
        <f t="shared" si="62"/>
        <v>0.15</v>
      </c>
      <c r="K358" s="11">
        <v>0</v>
      </c>
      <c r="L358" s="11">
        <v>0</v>
      </c>
      <c r="M358" s="11">
        <v>1</v>
      </c>
      <c r="N358" s="11">
        <v>0</v>
      </c>
      <c r="O358" s="11">
        <v>0</v>
      </c>
      <c r="P358" s="174">
        <f t="shared" si="63"/>
        <v>1.1499999999999999</v>
      </c>
      <c r="Q358" s="174">
        <f t="shared" si="64"/>
        <v>5.7499999999999996E-2</v>
      </c>
      <c r="R358" s="108">
        <f t="shared" si="65"/>
        <v>0</v>
      </c>
      <c r="S358" s="108">
        <f t="shared" si="66"/>
        <v>0</v>
      </c>
      <c r="T358" s="108">
        <f t="shared" si="67"/>
        <v>0.05</v>
      </c>
      <c r="U358" s="108">
        <f t="shared" si="68"/>
        <v>0.15</v>
      </c>
      <c r="V358" s="108">
        <f t="shared" si="69"/>
        <v>0</v>
      </c>
      <c r="W358" s="26">
        <f t="shared" si="70"/>
        <v>2.15</v>
      </c>
      <c r="X358" s="175">
        <f t="shared" si="71"/>
        <v>0.43</v>
      </c>
      <c r="Y358" s="142">
        <v>1</v>
      </c>
      <c r="Z358" s="112">
        <f t="shared" si="72"/>
        <v>0.8</v>
      </c>
    </row>
    <row r="359" spans="1:265" ht="20.25" customHeight="1" x14ac:dyDescent="0.3"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265" ht="20.25" customHeight="1" thickBot="1" x14ac:dyDescent="0.35">
      <c r="AA360" s="1"/>
      <c r="AB360" s="1"/>
      <c r="AC360" s="1"/>
      <c r="AD360" s="1"/>
      <c r="AE360" s="1"/>
      <c r="AF360" s="1"/>
      <c r="AG360" s="1"/>
      <c r="AL360" s="113"/>
      <c r="AM360" s="111"/>
      <c r="AN360" s="111"/>
      <c r="AO360" s="111"/>
      <c r="AP360" s="111"/>
      <c r="AQ360" s="111"/>
      <c r="AR360" s="111"/>
      <c r="IZ360" s="1"/>
      <c r="JA360" s="1"/>
      <c r="JB360" s="1"/>
      <c r="JC360" s="1"/>
      <c r="JD360" s="1"/>
      <c r="JE360" s="1"/>
    </row>
    <row r="361" spans="1:265" x14ac:dyDescent="0.3">
      <c r="A361" s="177" t="s">
        <v>16</v>
      </c>
      <c r="B361" s="178"/>
      <c r="C361" s="179"/>
      <c r="D361" s="6">
        <f>COUNT(D7:D359)</f>
        <v>340</v>
      </c>
      <c r="E361" s="6">
        <f t="shared" ref="E361:Z361" si="73">COUNT(E7:E359)</f>
        <v>340</v>
      </c>
      <c r="F361" s="6">
        <f t="shared" si="73"/>
        <v>340</v>
      </c>
      <c r="G361" s="6">
        <f t="shared" si="73"/>
        <v>340</v>
      </c>
      <c r="H361" s="6">
        <f t="shared" si="73"/>
        <v>340</v>
      </c>
      <c r="I361" s="6">
        <f t="shared" si="73"/>
        <v>352</v>
      </c>
      <c r="J361" s="6">
        <f t="shared" si="73"/>
        <v>351</v>
      </c>
      <c r="K361" s="6">
        <f t="shared" si="73"/>
        <v>337</v>
      </c>
      <c r="L361" s="6">
        <f t="shared" si="73"/>
        <v>334</v>
      </c>
      <c r="M361" s="6">
        <f t="shared" si="73"/>
        <v>338</v>
      </c>
      <c r="N361" s="6">
        <f t="shared" si="73"/>
        <v>338</v>
      </c>
      <c r="O361" s="6">
        <f t="shared" si="73"/>
        <v>337</v>
      </c>
      <c r="P361" s="6">
        <f t="shared" si="73"/>
        <v>351</v>
      </c>
      <c r="Q361" s="6">
        <f t="shared" si="73"/>
        <v>351</v>
      </c>
      <c r="R361" s="6">
        <f t="shared" si="73"/>
        <v>351</v>
      </c>
      <c r="S361" s="6">
        <f t="shared" si="73"/>
        <v>348</v>
      </c>
      <c r="T361" s="6">
        <f t="shared" si="73"/>
        <v>352</v>
      </c>
      <c r="U361" s="6">
        <f t="shared" si="73"/>
        <v>352</v>
      </c>
      <c r="V361" s="6">
        <f t="shared" si="73"/>
        <v>351</v>
      </c>
      <c r="W361" s="6">
        <f t="shared" si="73"/>
        <v>351</v>
      </c>
      <c r="X361" s="6">
        <f t="shared" si="73"/>
        <v>351</v>
      </c>
      <c r="Y361" s="6">
        <f t="shared" si="73"/>
        <v>341</v>
      </c>
      <c r="Z361" s="6">
        <f t="shared" si="73"/>
        <v>341</v>
      </c>
      <c r="AA361" s="1"/>
      <c r="AB361" s="1"/>
      <c r="AC361" s="1"/>
      <c r="AD361" s="1"/>
      <c r="AE361" s="1"/>
      <c r="AF361" s="1"/>
      <c r="AG361" s="1"/>
      <c r="AL361" s="113"/>
      <c r="AM361" s="111"/>
      <c r="AN361" s="111"/>
      <c r="AO361" s="111"/>
      <c r="AP361" s="111"/>
      <c r="AQ361" s="111"/>
      <c r="AR361" s="111"/>
      <c r="IZ361" s="1"/>
      <c r="JA361" s="1"/>
      <c r="JB361" s="1"/>
      <c r="JC361" s="1"/>
      <c r="JD361" s="1"/>
      <c r="JE361" s="1"/>
    </row>
    <row r="362" spans="1:265" ht="20.25" customHeight="1" x14ac:dyDescent="0.3">
      <c r="A362" s="180" t="s">
        <v>17</v>
      </c>
      <c r="B362" s="181"/>
      <c r="C362" s="182"/>
      <c r="D362" s="7">
        <v>20</v>
      </c>
      <c r="E362" s="8">
        <v>20</v>
      </c>
      <c r="F362" s="8">
        <v>20</v>
      </c>
      <c r="G362" s="8">
        <v>20</v>
      </c>
      <c r="H362" s="77">
        <v>20</v>
      </c>
      <c r="I362" s="9">
        <f>SUM(D362:H362)</f>
        <v>100</v>
      </c>
      <c r="J362" s="78">
        <f>I362*0.15</f>
        <v>15</v>
      </c>
      <c r="K362" s="75">
        <v>6</v>
      </c>
      <c r="L362" s="11">
        <v>6</v>
      </c>
      <c r="M362" s="11">
        <v>6</v>
      </c>
      <c r="N362" s="11">
        <v>6</v>
      </c>
      <c r="O362" s="76">
        <v>6</v>
      </c>
      <c r="P362" s="73">
        <f>SUM(K362:O362)</f>
        <v>30</v>
      </c>
      <c r="Q362" s="83">
        <f>P362*0.05</f>
        <v>1.5</v>
      </c>
      <c r="R362" s="84">
        <f>(D362*0.15+K362*0.05)</f>
        <v>3.3</v>
      </c>
      <c r="S362" s="13">
        <f>((E362*0.15+L362*0.05))</f>
        <v>3.3</v>
      </c>
      <c r="T362" s="13">
        <f t="shared" ref="T362:U362" si="74">((F362*0.15+M362*0.05))</f>
        <v>3.3</v>
      </c>
      <c r="U362" s="13">
        <f t="shared" si="74"/>
        <v>3.3</v>
      </c>
      <c r="V362" s="14">
        <f>((H362*0.15+O362*0.05))</f>
        <v>3.3</v>
      </c>
      <c r="W362" s="86">
        <v>130</v>
      </c>
      <c r="X362" s="85">
        <f>W362*0.2</f>
        <v>26</v>
      </c>
      <c r="Y362" s="12">
        <v>100</v>
      </c>
      <c r="Z362" s="73">
        <f>Y362*0.8</f>
        <v>80</v>
      </c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265" x14ac:dyDescent="0.3">
      <c r="A363" s="180" t="s">
        <v>78</v>
      </c>
      <c r="B363" s="181"/>
      <c r="C363" s="182"/>
      <c r="D363" s="7">
        <f>D362*0.4</f>
        <v>8</v>
      </c>
      <c r="E363" s="8">
        <f>E362*0.4</f>
        <v>8</v>
      </c>
      <c r="F363" s="8">
        <f t="shared" ref="F363:J363" si="75">F362*0.4</f>
        <v>8</v>
      </c>
      <c r="G363" s="8">
        <f t="shared" si="75"/>
        <v>8</v>
      </c>
      <c r="H363" s="77">
        <f t="shared" si="75"/>
        <v>8</v>
      </c>
      <c r="I363" s="9">
        <f t="shared" si="75"/>
        <v>40</v>
      </c>
      <c r="J363" s="78">
        <f t="shared" si="75"/>
        <v>6</v>
      </c>
      <c r="K363" s="75">
        <f>K362*0.4</f>
        <v>2.4000000000000004</v>
      </c>
      <c r="L363" s="11">
        <f>L362*0.4</f>
        <v>2.4000000000000004</v>
      </c>
      <c r="M363" s="11">
        <f t="shared" ref="M363:Z363" si="76">M362*0.4</f>
        <v>2.4000000000000004</v>
      </c>
      <c r="N363" s="11">
        <f t="shared" si="76"/>
        <v>2.4000000000000004</v>
      </c>
      <c r="O363" s="76">
        <f t="shared" si="76"/>
        <v>2.4000000000000004</v>
      </c>
      <c r="P363" s="73">
        <f t="shared" si="76"/>
        <v>12</v>
      </c>
      <c r="Q363" s="83">
        <f t="shared" si="76"/>
        <v>0.60000000000000009</v>
      </c>
      <c r="R363" s="84">
        <f t="shared" si="76"/>
        <v>1.32</v>
      </c>
      <c r="S363" s="13">
        <f t="shared" si="76"/>
        <v>1.32</v>
      </c>
      <c r="T363" s="13">
        <f t="shared" si="76"/>
        <v>1.32</v>
      </c>
      <c r="U363" s="13">
        <f t="shared" si="76"/>
        <v>1.32</v>
      </c>
      <c r="V363" s="14">
        <f t="shared" si="76"/>
        <v>1.32</v>
      </c>
      <c r="W363" s="86">
        <f t="shared" si="76"/>
        <v>52</v>
      </c>
      <c r="X363" s="85">
        <f t="shared" si="76"/>
        <v>10.4</v>
      </c>
      <c r="Y363" s="12">
        <f t="shared" si="76"/>
        <v>40</v>
      </c>
      <c r="Z363" s="73">
        <f t="shared" si="76"/>
        <v>32</v>
      </c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265" x14ac:dyDescent="0.3">
      <c r="A364" s="180" t="s">
        <v>18</v>
      </c>
      <c r="B364" s="181"/>
      <c r="C364" s="182"/>
      <c r="D364" s="7">
        <f>COUNTIF(D7:D359, "&gt;=8")</f>
        <v>174</v>
      </c>
      <c r="E364" s="7">
        <f t="shared" ref="E364:H364" si="77">COUNTIF(E7:E359, "&gt;=8")</f>
        <v>161</v>
      </c>
      <c r="F364" s="7">
        <f t="shared" si="77"/>
        <v>157</v>
      </c>
      <c r="G364" s="7">
        <f t="shared" si="77"/>
        <v>151</v>
      </c>
      <c r="H364" s="7">
        <f t="shared" si="77"/>
        <v>143</v>
      </c>
      <c r="I364" s="7">
        <f>COUNTIF(I7:I359, "&gt;=40")</f>
        <v>145</v>
      </c>
      <c r="J364" s="7">
        <f>COUNTIF(J7:J359, "&gt;=6")</f>
        <v>145</v>
      </c>
      <c r="K364" s="7">
        <f>COUNTIF(K7:K359, "&gt;=2.4")</f>
        <v>185</v>
      </c>
      <c r="L364" s="7">
        <f t="shared" ref="L364:O364" si="78">COUNTIF(L7:L359, "&gt;=2.4")</f>
        <v>197</v>
      </c>
      <c r="M364" s="7">
        <f t="shared" si="78"/>
        <v>191</v>
      </c>
      <c r="N364" s="7">
        <f t="shared" si="78"/>
        <v>173</v>
      </c>
      <c r="O364" s="7">
        <f t="shared" si="78"/>
        <v>201</v>
      </c>
      <c r="P364" s="7">
        <f>COUNTIF(P7:P359, "&gt;=12")</f>
        <v>260</v>
      </c>
      <c r="Q364" s="7">
        <f>COUNTIF(Q7:Q359, "&gt;=.6")</f>
        <v>260</v>
      </c>
      <c r="R364" s="7">
        <f>COUNTIF(R7:R359, "&gt;=1.32")</f>
        <v>173</v>
      </c>
      <c r="S364" s="7">
        <f t="shared" ref="S364:V364" si="79">COUNTIF(S7:S359, "&gt;=1.32")</f>
        <v>152</v>
      </c>
      <c r="T364" s="7">
        <f t="shared" si="79"/>
        <v>150</v>
      </c>
      <c r="U364" s="7">
        <f t="shared" si="79"/>
        <v>143</v>
      </c>
      <c r="V364" s="7">
        <f t="shared" si="79"/>
        <v>137</v>
      </c>
      <c r="W364" s="7">
        <f>COUNTIF(W7:W359, "&gt;=52")</f>
        <v>173</v>
      </c>
      <c r="X364" s="7">
        <f>COUNTIF(X7:X359, "&gt;=10.4")</f>
        <v>173</v>
      </c>
      <c r="Y364" s="7">
        <f>COUNTIF(Y7:Y359, "&gt;=40")</f>
        <v>130</v>
      </c>
      <c r="Z364" s="7">
        <f>COUNTIF(Z7:Z359, "&gt;=32")</f>
        <v>130</v>
      </c>
    </row>
    <row r="365" spans="1:265" x14ac:dyDescent="0.3">
      <c r="A365" s="180" t="s">
        <v>19</v>
      </c>
      <c r="B365" s="181"/>
      <c r="C365" s="182"/>
      <c r="D365" s="79" t="str">
        <f xml:space="preserve"> IF(((D364/COUNT(D7:D359))*100)&gt;=60,"3", IF(AND(((D364/COUNT(D7:D359))*100)&lt;60, ((D364/COUNT(D7:D359))*100)&gt;=50),"2", IF( AND(((D364/COUNT(D7:D359))*100)&lt;50, ((D364/COUNT(D7:D359))*100)&gt;=40),"1","0")))</f>
        <v>2</v>
      </c>
      <c r="E365" s="79" t="str">
        <f t="shared" ref="E365:Z365" si="80" xml:space="preserve"> IF(((E364/COUNT(E7:E359))*100)&gt;=60,"3", IF(AND(((E364/COUNT(E7:E359))*100)&lt;60, ((E364/COUNT(E7:E359))*100)&gt;=50),"2", IF( AND(((E364/COUNT(E7:E359))*100)&lt;50, ((E364/COUNT(E7:E359))*100)&gt;=40),"1","0")))</f>
        <v>1</v>
      </c>
      <c r="F365" s="79" t="str">
        <f t="shared" si="80"/>
        <v>1</v>
      </c>
      <c r="G365" s="79" t="str">
        <f t="shared" si="80"/>
        <v>1</v>
      </c>
      <c r="H365" s="79" t="str">
        <f t="shared" si="80"/>
        <v>1</v>
      </c>
      <c r="I365" s="79" t="str">
        <f t="shared" si="80"/>
        <v>1</v>
      </c>
      <c r="J365" s="79" t="str">
        <f t="shared" si="80"/>
        <v>1</v>
      </c>
      <c r="K365" s="79" t="str">
        <f t="shared" si="80"/>
        <v>2</v>
      </c>
      <c r="L365" s="79" t="str">
        <f t="shared" si="80"/>
        <v>2</v>
      </c>
      <c r="M365" s="79" t="str">
        <f t="shared" si="80"/>
        <v>2</v>
      </c>
      <c r="N365" s="79" t="str">
        <f t="shared" si="80"/>
        <v>2</v>
      </c>
      <c r="O365" s="79" t="str">
        <f t="shared" si="80"/>
        <v>2</v>
      </c>
      <c r="P365" s="79" t="str">
        <f t="shared" si="80"/>
        <v>3</v>
      </c>
      <c r="Q365" s="79" t="str">
        <f t="shared" si="80"/>
        <v>3</v>
      </c>
      <c r="R365" s="79" t="str">
        <f t="shared" si="80"/>
        <v>1</v>
      </c>
      <c r="S365" s="79" t="str">
        <f t="shared" si="80"/>
        <v>1</v>
      </c>
      <c r="T365" s="79" t="str">
        <f t="shared" si="80"/>
        <v>1</v>
      </c>
      <c r="U365" s="79" t="str">
        <f t="shared" si="80"/>
        <v>1</v>
      </c>
      <c r="V365" s="79" t="str">
        <f t="shared" si="80"/>
        <v>0</v>
      </c>
      <c r="W365" s="79" t="str">
        <f t="shared" si="80"/>
        <v>1</v>
      </c>
      <c r="X365" s="79" t="str">
        <f t="shared" si="80"/>
        <v>1</v>
      </c>
      <c r="Y365" s="79" t="str">
        <f t="shared" si="80"/>
        <v>0</v>
      </c>
      <c r="Z365" s="79" t="str">
        <f t="shared" si="80"/>
        <v>0</v>
      </c>
    </row>
    <row r="366" spans="1:265" ht="21" thickBot="1" x14ac:dyDescent="0.35">
      <c r="A366" s="225" t="s">
        <v>20</v>
      </c>
      <c r="B366" s="226"/>
      <c r="C366" s="227"/>
      <c r="D366" s="10">
        <f>((D364/COUNT(D7:D359))*D365)</f>
        <v>1.0235294117647058</v>
      </c>
      <c r="E366" s="10">
        <f t="shared" ref="E366:Z366" si="81">((E364/COUNT(E7:E359))*E365)</f>
        <v>0.47352941176470587</v>
      </c>
      <c r="F366" s="10">
        <f t="shared" si="81"/>
        <v>0.46176470588235297</v>
      </c>
      <c r="G366" s="10">
        <f t="shared" si="81"/>
        <v>0.44411764705882351</v>
      </c>
      <c r="H366" s="10">
        <f t="shared" si="81"/>
        <v>0.42058823529411765</v>
      </c>
      <c r="I366" s="10">
        <f t="shared" si="81"/>
        <v>0.41193181818181818</v>
      </c>
      <c r="J366" s="10">
        <f t="shared" si="81"/>
        <v>0.4131054131054131</v>
      </c>
      <c r="K366" s="10">
        <f t="shared" si="81"/>
        <v>1.0979228486646884</v>
      </c>
      <c r="L366" s="10">
        <f t="shared" si="81"/>
        <v>1.1796407185628743</v>
      </c>
      <c r="M366" s="10">
        <f t="shared" si="81"/>
        <v>1.1301775147928994</v>
      </c>
      <c r="N366" s="10">
        <f t="shared" si="81"/>
        <v>1.0236686390532543</v>
      </c>
      <c r="O366" s="10">
        <f t="shared" si="81"/>
        <v>1.1928783382789319</v>
      </c>
      <c r="P366" s="10">
        <f t="shared" si="81"/>
        <v>2.2222222222222223</v>
      </c>
      <c r="Q366" s="10">
        <f t="shared" si="81"/>
        <v>2.2222222222222223</v>
      </c>
      <c r="R366" s="10">
        <f t="shared" si="81"/>
        <v>0.49287749287749288</v>
      </c>
      <c r="S366" s="10">
        <f t="shared" si="81"/>
        <v>0.43678160919540232</v>
      </c>
      <c r="T366" s="10">
        <f t="shared" si="81"/>
        <v>0.42613636363636365</v>
      </c>
      <c r="U366" s="10">
        <f t="shared" si="81"/>
        <v>0.40625</v>
      </c>
      <c r="V366" s="10">
        <f t="shared" si="81"/>
        <v>0</v>
      </c>
      <c r="W366" s="10">
        <f t="shared" si="81"/>
        <v>0.49287749287749288</v>
      </c>
      <c r="X366" s="10">
        <f t="shared" si="81"/>
        <v>0.49287749287749288</v>
      </c>
      <c r="Y366" s="10">
        <f t="shared" si="81"/>
        <v>0</v>
      </c>
      <c r="Z366" s="10">
        <f t="shared" si="81"/>
        <v>0</v>
      </c>
    </row>
    <row r="367" spans="1:265" ht="21" thickBot="1" x14ac:dyDescent="0.35">
      <c r="A367" s="2"/>
      <c r="B367" s="2"/>
      <c r="C367" s="2"/>
      <c r="D367" s="2"/>
    </row>
    <row r="368" spans="1:265" x14ac:dyDescent="0.3">
      <c r="A368" s="228" t="s">
        <v>21</v>
      </c>
      <c r="B368" s="229"/>
      <c r="C368" s="230"/>
      <c r="D368" s="2"/>
      <c r="E368" s="207" t="s">
        <v>22</v>
      </c>
      <c r="F368" s="208"/>
      <c r="G368" s="208"/>
      <c r="H368" s="208"/>
      <c r="I368" s="208"/>
      <c r="J368" s="208"/>
      <c r="K368" s="208"/>
      <c r="L368" s="208"/>
      <c r="M368" s="208"/>
      <c r="N368" s="209"/>
      <c r="O368" s="74" t="s">
        <v>12</v>
      </c>
      <c r="P368" s="17" t="s">
        <v>3</v>
      </c>
      <c r="Q368" s="17" t="s">
        <v>4</v>
      </c>
      <c r="R368" s="17" t="s">
        <v>5</v>
      </c>
      <c r="S368" s="18" t="s">
        <v>6</v>
      </c>
    </row>
    <row r="369" spans="1:19" ht="21" thickBot="1" x14ac:dyDescent="0.35">
      <c r="A369" s="19" t="s">
        <v>79</v>
      </c>
      <c r="B369" s="3"/>
      <c r="C369" s="20"/>
      <c r="D369" s="2"/>
      <c r="E369" s="210"/>
      <c r="F369" s="211"/>
      <c r="G369" s="211"/>
      <c r="H369" s="211"/>
      <c r="I369" s="211"/>
      <c r="J369" s="211"/>
      <c r="K369" s="211"/>
      <c r="L369" s="211"/>
      <c r="M369" s="211"/>
      <c r="N369" s="212"/>
      <c r="O369" s="4">
        <f>(R366*0.2+Z366*0.8)</f>
        <v>9.8575498575498577E-2</v>
      </c>
      <c r="P369" s="4">
        <f>(S366*0.2+Z366*0.8)</f>
        <v>8.7356321839080472E-2</v>
      </c>
      <c r="Q369" s="4">
        <f>(T366*0.2+Z366*0.8)</f>
        <v>8.5227272727272735E-2</v>
      </c>
      <c r="R369" s="4">
        <f>(U366*0.2+Z366*0.8)</f>
        <v>8.1250000000000003E-2</v>
      </c>
      <c r="S369" s="5">
        <f>(V366*0.2+Z366*0.8)</f>
        <v>0</v>
      </c>
    </row>
    <row r="370" spans="1:19" x14ac:dyDescent="0.3">
      <c r="A370" s="19" t="s">
        <v>80</v>
      </c>
      <c r="B370" s="3"/>
      <c r="C370" s="20"/>
      <c r="D370" s="2"/>
    </row>
    <row r="371" spans="1:19" ht="21" thickBot="1" x14ac:dyDescent="0.35">
      <c r="A371" s="21" t="s">
        <v>81</v>
      </c>
      <c r="B371" s="22"/>
      <c r="C371" s="23"/>
      <c r="D371" s="2"/>
    </row>
  </sheetData>
  <mergeCells count="22">
    <mergeCell ref="Y4:Y6"/>
    <mergeCell ref="Z4:Z6"/>
    <mergeCell ref="D5:J5"/>
    <mergeCell ref="K5:Q5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A368:C368"/>
    <mergeCell ref="E368:N369"/>
    <mergeCell ref="A361:C361"/>
    <mergeCell ref="A362:C362"/>
    <mergeCell ref="A363:C363"/>
    <mergeCell ref="A364:C364"/>
    <mergeCell ref="A365:C365"/>
    <mergeCell ref="A366:C366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6" sqref="D6"/>
    </sheetView>
  </sheetViews>
  <sheetFormatPr defaultColWidth="8.85546875" defaultRowHeight="15.75" x14ac:dyDescent="0.25"/>
  <cols>
    <col min="1" max="1" width="6.28515625" style="2" bestFit="1" customWidth="1"/>
    <col min="2" max="2" width="7.28515625" style="2" bestFit="1" customWidth="1"/>
    <col min="3" max="3" width="10.85546875" style="2" bestFit="1" customWidth="1"/>
    <col min="4" max="4" width="37.5703125" style="2" customWidth="1"/>
    <col min="5" max="16384" width="8.85546875" style="2"/>
  </cols>
  <sheetData>
    <row r="1" spans="1:10" x14ac:dyDescent="0.25">
      <c r="A1" s="242" t="s">
        <v>23</v>
      </c>
      <c r="B1" s="243"/>
      <c r="C1" s="243"/>
      <c r="D1" s="243"/>
      <c r="E1" s="243"/>
      <c r="F1" s="243"/>
      <c r="G1" s="243"/>
      <c r="H1" s="243"/>
      <c r="I1" s="243"/>
      <c r="J1" s="244"/>
    </row>
    <row r="2" spans="1:10" x14ac:dyDescent="0.25">
      <c r="A2" s="242"/>
      <c r="B2" s="243"/>
      <c r="C2" s="243"/>
      <c r="D2" s="243"/>
      <c r="E2" s="243"/>
      <c r="F2" s="243"/>
      <c r="G2" s="243"/>
      <c r="H2" s="243"/>
      <c r="I2" s="243"/>
      <c r="J2" s="244"/>
    </row>
    <row r="3" spans="1:10" x14ac:dyDescent="0.25">
      <c r="A3" s="26" t="s">
        <v>24</v>
      </c>
      <c r="B3" s="26" t="s">
        <v>25</v>
      </c>
      <c r="C3" s="26" t="s">
        <v>26</v>
      </c>
      <c r="D3" s="26" t="s">
        <v>27</v>
      </c>
      <c r="E3" s="26" t="s">
        <v>28</v>
      </c>
      <c r="F3" s="26" t="s">
        <v>29</v>
      </c>
      <c r="G3" s="26" t="s">
        <v>30</v>
      </c>
      <c r="H3" s="26" t="s">
        <v>31</v>
      </c>
      <c r="I3" s="26" t="s">
        <v>32</v>
      </c>
      <c r="J3" s="27" t="s">
        <v>33</v>
      </c>
    </row>
    <row r="4" spans="1:10" ht="29.25" customHeight="1" thickBot="1" x14ac:dyDescent="0.3">
      <c r="A4" s="24"/>
      <c r="B4" s="24"/>
      <c r="C4" s="25"/>
      <c r="D4" s="25" t="str">
        <f>'BCA-1 PAPER 1'!C3</f>
        <v>Computer Fundamentals and Office Management Tools</v>
      </c>
      <c r="E4" s="4">
        <f>'BCA-1 PAPER 1'!O368</f>
        <v>2.2515381006634945</v>
      </c>
      <c r="F4" s="4">
        <f>'BCA-1 PAPER 1'!P368</f>
        <v>2.2641138732959103</v>
      </c>
      <c r="G4" s="4">
        <f>'BCA-1 PAPER 1'!Q368</f>
        <v>2.2601836338047052</v>
      </c>
      <c r="H4" s="4">
        <f>'BCA-1 PAPER 1'!R368</f>
        <v>2.244621674150526</v>
      </c>
      <c r="I4" s="4">
        <f>'BCA-1 PAPER 1'!S368</f>
        <v>2.2359761410093162</v>
      </c>
      <c r="J4" s="28">
        <f>AVERAGE(E4:I4)</f>
        <v>2.2512866845847901</v>
      </c>
    </row>
    <row r="5" spans="1:10" x14ac:dyDescent="0.25">
      <c r="A5" s="24"/>
      <c r="B5" s="24"/>
      <c r="C5" s="25"/>
      <c r="D5" s="25" t="str">
        <f>'BCA-1 PAPER 2'!C3</f>
        <v>COMPUTER ARCHITECTURE</v>
      </c>
      <c r="E5" s="24">
        <f>'BCA-1 PAPER 2'!O370</f>
        <v>2.012683284457478</v>
      </c>
      <c r="F5" s="24">
        <f>'BCA-1 PAPER 2'!P370</f>
        <v>2.0092741935483871</v>
      </c>
      <c r="G5" s="24">
        <f>'BCA-1 PAPER 2'!Q370</f>
        <v>2.0024560117302053</v>
      </c>
      <c r="H5" s="24">
        <f>'BCA-1 PAPER 2'!R370</f>
        <v>1.9990469208211143</v>
      </c>
      <c r="I5" s="24">
        <f>'BCA-1 PAPER 2'!S370</f>
        <v>2.0013196480938413</v>
      </c>
      <c r="J5" s="28">
        <f t="shared" ref="J5:J10" si="0">AVERAGE(E5:I5)</f>
        <v>2.0049560117302052</v>
      </c>
    </row>
    <row r="6" spans="1:10" x14ac:dyDescent="0.25">
      <c r="A6" s="24"/>
      <c r="B6" s="24"/>
      <c r="C6" s="25"/>
      <c r="D6" s="176" t="s">
        <v>464</v>
      </c>
      <c r="E6" s="24">
        <f>'BCA-1 PAPER 3'!O370</f>
        <v>1.8750598086124404</v>
      </c>
      <c r="F6" s="24">
        <f>'BCA-1 PAPER 3'!P370</f>
        <v>1.8719903206291593</v>
      </c>
      <c r="G6" s="24">
        <f>'BCA-1 PAPER 3'!Q370</f>
        <v>1.8568779904306223</v>
      </c>
      <c r="H6" s="24">
        <f>'BCA-1 PAPER 3'!R370</f>
        <v>1.8523325358851677</v>
      </c>
      <c r="I6" s="24">
        <f>'BCA-1 PAPER 3'!S370</f>
        <v>1.8739234449760769</v>
      </c>
      <c r="J6" s="28">
        <f t="shared" si="0"/>
        <v>1.8660368201066935</v>
      </c>
    </row>
    <row r="7" spans="1:10" ht="31.5" x14ac:dyDescent="0.25">
      <c r="A7" s="24"/>
      <c r="B7" s="24"/>
      <c r="C7" s="25"/>
      <c r="D7" s="25" t="str">
        <f>'BCA-1 PAPER 4'!C3</f>
        <v>Principles of Programming Language through C</v>
      </c>
      <c r="E7" s="24">
        <f>'BCA-1 PAPER 4'!O368</f>
        <v>0.5625</v>
      </c>
      <c r="F7" s="24">
        <f>'BCA-1 PAPER 4'!P368</f>
        <v>0.56590909090909092</v>
      </c>
      <c r="G7" s="24">
        <f>'BCA-1 PAPER 4'!Q368</f>
        <v>0.5623931623931625</v>
      </c>
      <c r="H7" s="24">
        <f>'BCA-1 PAPER 4'!R368</f>
        <v>0.56420454545454546</v>
      </c>
      <c r="I7" s="24">
        <f>'BCA-1 PAPER 4'!S368</f>
        <v>0.56079545454545465</v>
      </c>
      <c r="J7" s="28">
        <f t="shared" si="0"/>
        <v>0.56316045066045084</v>
      </c>
    </row>
    <row r="8" spans="1:10" ht="31.5" x14ac:dyDescent="0.25">
      <c r="A8" s="24"/>
      <c r="B8" s="24"/>
      <c r="C8" s="25"/>
      <c r="D8" s="25" t="str">
        <f>'BCA-1 PAPER 5'!C3</f>
        <v>Principles of Programming Language through C</v>
      </c>
      <c r="E8" s="24">
        <f>'BCA-1 PAPER 5'!O368</f>
        <v>0.87142857142857144</v>
      </c>
      <c r="F8" s="24">
        <f>'BCA-1 PAPER 5'!P368</f>
        <v>0.87142857142857144</v>
      </c>
      <c r="G8" s="24">
        <f>'BCA-1 PAPER 5'!Q368</f>
        <v>0.87142857142857144</v>
      </c>
      <c r="H8" s="24">
        <f>'BCA-1 PAPER 5'!R368</f>
        <v>0.87142857142857144</v>
      </c>
      <c r="I8" s="24">
        <f>'BCA-1 PAPER 5'!S368</f>
        <v>0.87142857142857144</v>
      </c>
      <c r="J8" s="28">
        <f t="shared" si="0"/>
        <v>0.87142857142857155</v>
      </c>
    </row>
    <row r="9" spans="1:10" x14ac:dyDescent="0.25">
      <c r="A9" s="24"/>
      <c r="B9" s="24"/>
      <c r="C9" s="25"/>
      <c r="D9" s="25" t="str">
        <f>'BCA-1 PAPER 6'!C3</f>
        <v>MATHEMATICS</v>
      </c>
      <c r="E9" s="24">
        <f>'BCA-1 PAPER 6'!O369</f>
        <v>9.8575498575498577E-2</v>
      </c>
      <c r="F9" s="24">
        <f>'BCA-1 PAPER 6'!P369</f>
        <v>8.7356321839080472E-2</v>
      </c>
      <c r="G9" s="24">
        <f>'BCA-1 PAPER 6'!Q369</f>
        <v>8.5227272727272735E-2</v>
      </c>
      <c r="H9" s="24">
        <f>'BCA-1 PAPER 6'!R369</f>
        <v>8.1250000000000003E-2</v>
      </c>
      <c r="I9" s="24">
        <f>'BCA-1 PAPER 6'!S369</f>
        <v>0</v>
      </c>
      <c r="J9" s="28">
        <f t="shared" si="0"/>
        <v>7.0481818628370357E-2</v>
      </c>
    </row>
    <row r="10" spans="1:10" ht="30.6" customHeight="1" x14ac:dyDescent="0.25">
      <c r="A10" s="241" t="s">
        <v>33</v>
      </c>
      <c r="B10" s="241"/>
      <c r="C10" s="241"/>
      <c r="D10" s="241"/>
      <c r="E10" s="28">
        <f>AVERAGE(E4:E9)</f>
        <v>1.2786308772895805</v>
      </c>
      <c r="F10" s="28">
        <f t="shared" ref="F10:I10" si="1">AVERAGE(F4:F9)</f>
        <v>1.2783453952750334</v>
      </c>
      <c r="G10" s="28">
        <f t="shared" si="1"/>
        <v>1.2730944404190898</v>
      </c>
      <c r="H10" s="28">
        <f t="shared" si="1"/>
        <v>1.2688140412899875</v>
      </c>
      <c r="I10" s="28">
        <f t="shared" si="1"/>
        <v>1.25724054334221</v>
      </c>
      <c r="J10" s="28">
        <f t="shared" si="0"/>
        <v>1.2712250595231802</v>
      </c>
    </row>
  </sheetData>
  <mergeCells count="3">
    <mergeCell ref="A10:D10"/>
    <mergeCell ref="A1:J1"/>
    <mergeCell ref="A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opLeftCell="A28" zoomScale="79" workbookViewId="0">
      <selection activeCell="C87" sqref="C87:N91"/>
    </sheetView>
  </sheetViews>
  <sheetFormatPr defaultColWidth="8.85546875" defaultRowHeight="15.75" x14ac:dyDescent="0.25"/>
  <cols>
    <col min="1" max="1" width="8.85546875" style="2"/>
    <col min="2" max="2" width="13.85546875" style="2" customWidth="1"/>
    <col min="3" max="19" width="8.85546875" style="2"/>
    <col min="20" max="20" width="9.7109375" style="2" customWidth="1"/>
    <col min="21" max="21" width="10.140625" style="2" customWidth="1"/>
    <col min="22" max="16384" width="8.85546875" style="2"/>
  </cols>
  <sheetData>
    <row r="1" spans="1:21" x14ac:dyDescent="0.2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 x14ac:dyDescent="0.25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34</v>
      </c>
      <c r="U2" s="42" t="s">
        <v>35</v>
      </c>
    </row>
    <row r="3" spans="1:21" x14ac:dyDescent="0.25">
      <c r="A3" s="31"/>
      <c r="B3" s="29"/>
      <c r="C3" s="30"/>
      <c r="D3" s="255" t="s">
        <v>58</v>
      </c>
      <c r="E3" s="255"/>
      <c r="F3" s="255"/>
      <c r="G3" s="255"/>
      <c r="H3" s="255"/>
      <c r="I3" s="255"/>
      <c r="J3" s="255"/>
      <c r="K3" s="255"/>
      <c r="L3" s="30"/>
      <c r="M3" s="30"/>
      <c r="N3" s="30"/>
      <c r="O3" s="30"/>
      <c r="P3" s="30"/>
      <c r="S3" s="38">
        <v>1</v>
      </c>
      <c r="T3" s="39" t="s">
        <v>12</v>
      </c>
      <c r="U3" s="43">
        <f>'CO (All Subjects)'!E10</f>
        <v>1.2786308772895805</v>
      </c>
    </row>
    <row r="4" spans="1:21" x14ac:dyDescent="0.2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39" t="s">
        <v>3</v>
      </c>
      <c r="U4" s="43">
        <f>'CO (All Subjects)'!F10</f>
        <v>1.2783453952750334</v>
      </c>
    </row>
    <row r="5" spans="1:21" x14ac:dyDescent="0.2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39" t="s">
        <v>4</v>
      </c>
      <c r="U5" s="43">
        <f>'CO (All Subjects)'!G10</f>
        <v>1.2730944404190898</v>
      </c>
    </row>
    <row r="6" spans="1:21" x14ac:dyDescent="0.25">
      <c r="B6" s="37" t="s">
        <v>98</v>
      </c>
      <c r="C6" s="37"/>
      <c r="D6" s="37" t="str">
        <f>'CO (All Subjects)'!D4</f>
        <v>Computer Fundamentals and Office Management Tools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39" t="s">
        <v>5</v>
      </c>
      <c r="U6" s="43">
        <f>'CO (All Subjects)'!H10</f>
        <v>1.2688140412899875</v>
      </c>
    </row>
    <row r="7" spans="1:21" ht="16.5" thickBot="1" x14ac:dyDescent="0.3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39" t="s">
        <v>6</v>
      </c>
      <c r="U7" s="43">
        <f>'CO (All Subjects)'!I10</f>
        <v>1.25724054334221</v>
      </c>
    </row>
    <row r="8" spans="1:21" ht="16.5" thickBot="1" x14ac:dyDescent="0.3">
      <c r="A8" s="31"/>
      <c r="B8" s="245" t="s">
        <v>36</v>
      </c>
      <c r="C8" s="32"/>
      <c r="D8" s="248" t="s">
        <v>37</v>
      </c>
      <c r="E8" s="249"/>
      <c r="F8" s="249"/>
      <c r="G8" s="249"/>
      <c r="H8" s="249"/>
      <c r="I8" s="249"/>
      <c r="J8" s="249"/>
      <c r="K8" s="249"/>
      <c r="L8" s="249"/>
      <c r="M8" s="249"/>
      <c r="N8" s="250"/>
    </row>
    <row r="9" spans="1:21" x14ac:dyDescent="0.25">
      <c r="A9" s="31"/>
      <c r="B9" s="246"/>
      <c r="C9" s="251" t="s">
        <v>38</v>
      </c>
      <c r="D9" s="253" t="s">
        <v>39</v>
      </c>
      <c r="E9" s="253" t="s">
        <v>40</v>
      </c>
      <c r="F9" s="253" t="s">
        <v>41</v>
      </c>
      <c r="G9" s="253" t="s">
        <v>42</v>
      </c>
      <c r="H9" s="253" t="s">
        <v>43</v>
      </c>
      <c r="I9" s="253" t="s">
        <v>44</v>
      </c>
      <c r="J9" s="253" t="s">
        <v>45</v>
      </c>
      <c r="K9" s="253" t="s">
        <v>46</v>
      </c>
      <c r="L9" s="253" t="s">
        <v>47</v>
      </c>
      <c r="M9" s="33"/>
      <c r="N9" s="33"/>
    </row>
    <row r="10" spans="1:21" ht="16.5" thickBot="1" x14ac:dyDescent="0.3">
      <c r="A10" s="31"/>
      <c r="B10" s="247"/>
      <c r="C10" s="252"/>
      <c r="D10" s="254"/>
      <c r="E10" s="254"/>
      <c r="F10" s="254"/>
      <c r="G10" s="254"/>
      <c r="H10" s="254"/>
      <c r="I10" s="254"/>
      <c r="J10" s="254"/>
      <c r="K10" s="254"/>
      <c r="L10" s="254"/>
      <c r="M10" s="35" t="s">
        <v>48</v>
      </c>
      <c r="N10" s="35" t="s">
        <v>49</v>
      </c>
    </row>
    <row r="11" spans="1:21" ht="16.5" thickBot="1" x14ac:dyDescent="0.3">
      <c r="A11" s="31"/>
      <c r="B11" s="34" t="s">
        <v>50</v>
      </c>
      <c r="C11" s="95">
        <v>2</v>
      </c>
      <c r="D11" s="95"/>
      <c r="E11" s="95">
        <v>1</v>
      </c>
      <c r="F11" s="95">
        <v>1</v>
      </c>
      <c r="G11" s="95"/>
      <c r="H11" s="95">
        <v>1</v>
      </c>
      <c r="I11" s="95"/>
      <c r="J11" s="95"/>
      <c r="K11" s="95"/>
      <c r="L11" s="95"/>
      <c r="M11" s="95">
        <v>2</v>
      </c>
      <c r="N11" s="95"/>
    </row>
    <row r="12" spans="1:21" ht="16.5" thickBot="1" x14ac:dyDescent="0.3">
      <c r="A12" s="31"/>
      <c r="B12" s="34" t="s">
        <v>51</v>
      </c>
      <c r="C12" s="95"/>
      <c r="D12" s="95">
        <v>1</v>
      </c>
      <c r="E12" s="95"/>
      <c r="F12" s="95"/>
      <c r="G12" s="95">
        <v>2</v>
      </c>
      <c r="H12" s="95">
        <v>2</v>
      </c>
      <c r="I12" s="95"/>
      <c r="J12" s="95"/>
      <c r="K12" s="95"/>
      <c r="L12" s="95"/>
      <c r="M12" s="95">
        <v>1</v>
      </c>
      <c r="N12" s="95"/>
    </row>
    <row r="13" spans="1:21" ht="16.5" thickBot="1" x14ac:dyDescent="0.3">
      <c r="A13" s="31"/>
      <c r="B13" s="34" t="s">
        <v>52</v>
      </c>
      <c r="C13" s="95">
        <v>2</v>
      </c>
      <c r="D13" s="95"/>
      <c r="E13" s="95">
        <v>2</v>
      </c>
      <c r="F13" s="95">
        <v>2</v>
      </c>
      <c r="G13" s="95"/>
      <c r="H13" s="95"/>
      <c r="I13" s="95">
        <v>2</v>
      </c>
      <c r="J13" s="95">
        <v>2</v>
      </c>
      <c r="K13" s="95">
        <v>1</v>
      </c>
      <c r="L13" s="95">
        <v>3</v>
      </c>
      <c r="M13" s="95">
        <v>2</v>
      </c>
      <c r="N13" s="95"/>
    </row>
    <row r="14" spans="1:21" ht="16.5" thickBot="1" x14ac:dyDescent="0.3">
      <c r="A14" s="31"/>
      <c r="B14" s="34" t="s">
        <v>53</v>
      </c>
      <c r="C14" s="95">
        <v>1</v>
      </c>
      <c r="D14" s="95">
        <v>3</v>
      </c>
      <c r="E14" s="95"/>
      <c r="F14" s="95"/>
      <c r="G14" s="95">
        <v>2</v>
      </c>
      <c r="H14" s="95"/>
      <c r="I14" s="95">
        <v>3</v>
      </c>
      <c r="J14" s="95">
        <v>2</v>
      </c>
      <c r="K14" s="95">
        <v>2</v>
      </c>
      <c r="L14" s="95"/>
      <c r="M14" s="95">
        <v>3</v>
      </c>
      <c r="N14" s="95"/>
    </row>
    <row r="15" spans="1:21" ht="16.5" thickBot="1" x14ac:dyDescent="0.3">
      <c r="A15" s="31"/>
      <c r="B15" s="34" t="s">
        <v>54</v>
      </c>
      <c r="C15" s="95">
        <v>1</v>
      </c>
      <c r="D15" s="95">
        <v>1</v>
      </c>
      <c r="E15" s="95">
        <v>2</v>
      </c>
      <c r="F15" s="95"/>
      <c r="G15" s="95">
        <v>1</v>
      </c>
      <c r="H15" s="95"/>
      <c r="I15" s="95"/>
      <c r="J15" s="95"/>
      <c r="K15" s="95"/>
      <c r="L15" s="95"/>
      <c r="M15" s="95"/>
      <c r="N15" s="95">
        <v>2</v>
      </c>
    </row>
    <row r="16" spans="1:21" ht="16.5" thickBot="1" x14ac:dyDescent="0.3">
      <c r="A16" s="31"/>
      <c r="B16" s="34" t="s">
        <v>55</v>
      </c>
      <c r="C16" s="40">
        <f>($U$3*C11+$U$4*C12+$U$5*C13+$U$6*C14+$U$7*C15)/(C11+C12+C13+C14+C15)</f>
        <v>1.2715842033415896</v>
      </c>
      <c r="D16" s="40">
        <f t="shared" ref="D16:N16" si="0">($U$3*D11+$U$4*D12+$U$5*D13+$U$6*D14+$U$7*D15)/(D11+D12+D13+D14+D15)</f>
        <v>1.2684056124974412</v>
      </c>
      <c r="E16" s="40">
        <f t="shared" si="0"/>
        <v>1.2678601689624363</v>
      </c>
      <c r="F16" s="40">
        <f t="shared" si="0"/>
        <v>1.2749399193759201</v>
      </c>
      <c r="G16" s="40">
        <f t="shared" si="0"/>
        <v>1.2703118832944504</v>
      </c>
      <c r="H16" s="40">
        <f t="shared" si="0"/>
        <v>1.278440555946549</v>
      </c>
      <c r="I16" s="40">
        <f t="shared" si="0"/>
        <v>1.2705262009416285</v>
      </c>
      <c r="J16" s="40">
        <f t="shared" si="0"/>
        <v>1.2709542408545387</v>
      </c>
      <c r="K16" s="40">
        <f t="shared" si="0"/>
        <v>1.2702408409996881</v>
      </c>
      <c r="L16" s="40">
        <f t="shared" si="0"/>
        <v>1.2730944404190898</v>
      </c>
      <c r="M16" s="40">
        <f t="shared" si="0"/>
        <v>1.2735297693202923</v>
      </c>
      <c r="N16" s="40">
        <f t="shared" si="0"/>
        <v>1.25724054334221</v>
      </c>
      <c r="O16" s="30"/>
      <c r="P16" s="30"/>
    </row>
    <row r="17" spans="1:16" x14ac:dyDescent="0.25">
      <c r="A17" s="31"/>
      <c r="B17" s="37" t="s">
        <v>56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x14ac:dyDescent="0.25">
      <c r="A18" s="31"/>
      <c r="B18" s="37" t="s">
        <v>57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:16" x14ac:dyDescent="0.25">
      <c r="O20" s="30"/>
      <c r="P20" s="30"/>
    </row>
    <row r="21" spans="1:16" x14ac:dyDescent="0.25">
      <c r="B21" s="37" t="s">
        <v>98</v>
      </c>
      <c r="C21" s="37"/>
      <c r="D21" s="37" t="str">
        <f>'CO (All Subjects)'!D5</f>
        <v>COMPUTER ARCHITECTURE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1:16" ht="16.5" thickBot="1" x14ac:dyDescent="0.3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1:16" ht="16.5" thickBot="1" x14ac:dyDescent="0.3">
      <c r="B23" s="245" t="s">
        <v>36</v>
      </c>
      <c r="C23" s="32"/>
      <c r="D23" s="248" t="s">
        <v>37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50"/>
    </row>
    <row r="24" spans="1:16" ht="16.5" thickBot="1" x14ac:dyDescent="0.3">
      <c r="B24" s="246"/>
      <c r="C24" s="251" t="s">
        <v>38</v>
      </c>
      <c r="D24" s="253" t="s">
        <v>39</v>
      </c>
      <c r="E24" s="253" t="s">
        <v>40</v>
      </c>
      <c r="F24" s="253" t="s">
        <v>41</v>
      </c>
      <c r="G24" s="253" t="s">
        <v>42</v>
      </c>
      <c r="H24" s="253" t="s">
        <v>43</v>
      </c>
      <c r="I24" s="253" t="s">
        <v>44</v>
      </c>
      <c r="J24" s="253" t="s">
        <v>45</v>
      </c>
      <c r="K24" s="253" t="s">
        <v>46</v>
      </c>
      <c r="L24" s="253" t="s">
        <v>47</v>
      </c>
      <c r="M24" s="35" t="s">
        <v>48</v>
      </c>
      <c r="N24" s="35" t="s">
        <v>49</v>
      </c>
    </row>
    <row r="25" spans="1:16" ht="16.5" thickBot="1" x14ac:dyDescent="0.3">
      <c r="B25" s="247"/>
      <c r="C25" s="252"/>
      <c r="D25" s="254"/>
      <c r="E25" s="254"/>
      <c r="F25" s="254"/>
      <c r="G25" s="254"/>
      <c r="H25" s="254"/>
      <c r="I25" s="254"/>
      <c r="J25" s="254"/>
      <c r="K25" s="254"/>
      <c r="L25" s="254"/>
      <c r="M25" s="36"/>
      <c r="N25" s="36"/>
    </row>
    <row r="26" spans="1:16" ht="16.5" thickBot="1" x14ac:dyDescent="0.3">
      <c r="B26" s="34" t="s">
        <v>50</v>
      </c>
      <c r="C26" s="95"/>
      <c r="D26" s="95">
        <v>1</v>
      </c>
      <c r="E26" s="95"/>
      <c r="F26" s="95">
        <v>1</v>
      </c>
      <c r="G26" s="95">
        <v>2</v>
      </c>
      <c r="H26" s="95"/>
      <c r="I26" s="95">
        <v>1</v>
      </c>
      <c r="J26" s="95"/>
      <c r="K26" s="95"/>
      <c r="L26" s="95">
        <v>1</v>
      </c>
      <c r="M26" s="95">
        <v>1</v>
      </c>
      <c r="N26" s="95">
        <v>1</v>
      </c>
    </row>
    <row r="27" spans="1:16" ht="16.5" thickBot="1" x14ac:dyDescent="0.3">
      <c r="B27" s="34" t="s">
        <v>51</v>
      </c>
      <c r="C27" s="95">
        <v>2</v>
      </c>
      <c r="D27" s="95"/>
      <c r="E27" s="95">
        <v>2</v>
      </c>
      <c r="F27" s="95"/>
      <c r="G27" s="95"/>
      <c r="H27" s="95">
        <v>2</v>
      </c>
      <c r="I27" s="95">
        <v>3</v>
      </c>
      <c r="J27" s="95"/>
      <c r="K27" s="95">
        <v>2</v>
      </c>
      <c r="L27" s="95"/>
      <c r="M27" s="95">
        <v>1</v>
      </c>
      <c r="N27" s="95"/>
    </row>
    <row r="28" spans="1:16" ht="16.5" thickBot="1" x14ac:dyDescent="0.3">
      <c r="B28" s="34" t="s">
        <v>52</v>
      </c>
      <c r="C28" s="95">
        <v>1</v>
      </c>
      <c r="D28" s="95">
        <v>1</v>
      </c>
      <c r="E28" s="95"/>
      <c r="F28" s="95">
        <v>1</v>
      </c>
      <c r="G28" s="95">
        <v>2</v>
      </c>
      <c r="H28" s="95"/>
      <c r="I28" s="95"/>
      <c r="J28" s="95"/>
      <c r="K28" s="95"/>
      <c r="L28" s="95"/>
      <c r="M28" s="95">
        <v>1</v>
      </c>
      <c r="N28" s="95"/>
    </row>
    <row r="29" spans="1:16" ht="16.5" thickBot="1" x14ac:dyDescent="0.3">
      <c r="B29" s="34" t="s">
        <v>53</v>
      </c>
      <c r="C29" s="95"/>
      <c r="D29" s="95"/>
      <c r="E29" s="95">
        <v>2</v>
      </c>
      <c r="F29" s="95">
        <v>1</v>
      </c>
      <c r="G29" s="95"/>
      <c r="H29" s="95">
        <v>1</v>
      </c>
      <c r="I29" s="95">
        <v>1</v>
      </c>
      <c r="J29" s="95"/>
      <c r="K29" s="95"/>
      <c r="L29" s="95">
        <v>2</v>
      </c>
      <c r="M29" s="95">
        <v>1</v>
      </c>
      <c r="N29" s="95">
        <v>2</v>
      </c>
    </row>
    <row r="30" spans="1:16" ht="16.5" thickBot="1" x14ac:dyDescent="0.3">
      <c r="B30" s="34" t="s">
        <v>54</v>
      </c>
      <c r="C30" s="95">
        <v>3</v>
      </c>
      <c r="D30" s="95">
        <v>2</v>
      </c>
      <c r="E30" s="95"/>
      <c r="F30" s="95"/>
      <c r="G30" s="95"/>
      <c r="H30" s="95">
        <v>2</v>
      </c>
      <c r="I30" s="95"/>
      <c r="J30" s="95">
        <v>1</v>
      </c>
      <c r="K30" s="95"/>
      <c r="L30" s="95"/>
      <c r="M30" s="95"/>
      <c r="N30" s="95"/>
    </row>
    <row r="31" spans="1:16" ht="16.5" thickBot="1" x14ac:dyDescent="0.3">
      <c r="B31" s="34" t="s">
        <v>55</v>
      </c>
      <c r="C31" s="40">
        <f>($U$3*C26+$U$4*C27+$U$5*C28+$U$6*C29+$U$7*C30)/(C26+C27+C28+C29+C30)</f>
        <v>1.2669178101659646</v>
      </c>
      <c r="D31" s="40">
        <f t="shared" ref="D31:N31" si="1">($U$3*D26+$U$4*D27+$U$5*D28+$U$6*D29+$U$7*D30)/(D26+D27+D28+D29+D30)</f>
        <v>1.2665516010982727</v>
      </c>
      <c r="E31" s="40">
        <f t="shared" si="1"/>
        <v>1.2735797182825106</v>
      </c>
      <c r="F31" s="40">
        <f t="shared" si="1"/>
        <v>1.2735131196662193</v>
      </c>
      <c r="G31" s="40">
        <f t="shared" si="1"/>
        <v>1.2758626588543351</v>
      </c>
      <c r="H31" s="40">
        <f t="shared" si="1"/>
        <v>1.2679971837048949</v>
      </c>
      <c r="I31" s="40">
        <f t="shared" si="1"/>
        <v>1.2764962208809336</v>
      </c>
      <c r="J31" s="40">
        <f t="shared" si="1"/>
        <v>1.25724054334221</v>
      </c>
      <c r="K31" s="40">
        <f t="shared" si="1"/>
        <v>1.2783453952750334</v>
      </c>
      <c r="L31" s="40">
        <f t="shared" si="1"/>
        <v>1.2720863199565187</v>
      </c>
      <c r="M31" s="40">
        <f t="shared" si="1"/>
        <v>1.2747211885684229</v>
      </c>
      <c r="N31" s="40">
        <f t="shared" si="1"/>
        <v>1.2720863199565187</v>
      </c>
      <c r="O31" s="30"/>
      <c r="P31" s="30"/>
    </row>
    <row r="32" spans="1:16" x14ac:dyDescent="0.25">
      <c r="B32" s="37" t="s">
        <v>56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6" x14ac:dyDescent="0.25">
      <c r="B33" s="37" t="s">
        <v>57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2:16" x14ac:dyDescent="0.25">
      <c r="O34" s="30"/>
      <c r="P34" s="30"/>
    </row>
    <row r="35" spans="2:16" x14ac:dyDescent="0.25">
      <c r="O35" s="30"/>
      <c r="P35" s="30"/>
    </row>
    <row r="36" spans="2:16" x14ac:dyDescent="0.25">
      <c r="B36" s="37" t="s">
        <v>98</v>
      </c>
      <c r="C36" s="37"/>
      <c r="D36" s="37" t="str">
        <f>'CO (All Subjects)'!D6</f>
        <v>Operating Systems</v>
      </c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37" spans="2:16" ht="16.5" thickBot="1" x14ac:dyDescent="0.3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6" ht="16.5" thickBot="1" x14ac:dyDescent="0.3">
      <c r="B38" s="245" t="s">
        <v>36</v>
      </c>
      <c r="C38" s="32"/>
      <c r="D38" s="248" t="s">
        <v>37</v>
      </c>
      <c r="E38" s="249"/>
      <c r="F38" s="249"/>
      <c r="G38" s="249"/>
      <c r="H38" s="249"/>
      <c r="I38" s="249"/>
      <c r="J38" s="249"/>
      <c r="K38" s="249"/>
      <c r="L38" s="249"/>
      <c r="M38" s="249"/>
      <c r="N38" s="250"/>
    </row>
    <row r="39" spans="2:16" x14ac:dyDescent="0.25">
      <c r="B39" s="246"/>
      <c r="C39" s="251" t="s">
        <v>38</v>
      </c>
      <c r="D39" s="253" t="s">
        <v>39</v>
      </c>
      <c r="E39" s="253" t="s">
        <v>40</v>
      </c>
      <c r="F39" s="253" t="s">
        <v>41</v>
      </c>
      <c r="G39" s="253" t="s">
        <v>42</v>
      </c>
      <c r="H39" s="253" t="s">
        <v>43</v>
      </c>
      <c r="I39" s="253" t="s">
        <v>44</v>
      </c>
      <c r="J39" s="253" t="s">
        <v>45</v>
      </c>
      <c r="K39" s="253" t="s">
        <v>46</v>
      </c>
      <c r="L39" s="253" t="s">
        <v>47</v>
      </c>
      <c r="M39" s="33"/>
      <c r="N39" s="33"/>
    </row>
    <row r="40" spans="2:16" ht="16.5" thickBot="1" x14ac:dyDescent="0.3">
      <c r="B40" s="247"/>
      <c r="C40" s="252"/>
      <c r="D40" s="254"/>
      <c r="E40" s="254"/>
      <c r="F40" s="254"/>
      <c r="G40" s="254"/>
      <c r="H40" s="254"/>
      <c r="I40" s="254"/>
      <c r="J40" s="254"/>
      <c r="K40" s="254"/>
      <c r="L40" s="254"/>
      <c r="M40" s="35" t="s">
        <v>48</v>
      </c>
      <c r="N40" s="35" t="s">
        <v>49</v>
      </c>
    </row>
    <row r="41" spans="2:16" ht="16.5" thickBot="1" x14ac:dyDescent="0.3">
      <c r="B41" s="34" t="s">
        <v>50</v>
      </c>
      <c r="C41" s="95">
        <v>1</v>
      </c>
      <c r="D41" s="95">
        <v>2</v>
      </c>
      <c r="E41" s="95"/>
      <c r="F41" s="95">
        <v>2</v>
      </c>
      <c r="G41" s="95">
        <v>1</v>
      </c>
      <c r="H41" s="95">
        <v>2</v>
      </c>
      <c r="I41" s="95"/>
      <c r="J41" s="95">
        <v>2</v>
      </c>
      <c r="K41" s="95">
        <v>1</v>
      </c>
      <c r="L41" s="95">
        <v>2</v>
      </c>
      <c r="M41" s="95">
        <v>2</v>
      </c>
      <c r="N41" s="95"/>
    </row>
    <row r="42" spans="2:16" ht="16.5" thickBot="1" x14ac:dyDescent="0.3">
      <c r="B42" s="34" t="s">
        <v>51</v>
      </c>
      <c r="C42" s="95">
        <v>1</v>
      </c>
      <c r="D42" s="95">
        <v>1</v>
      </c>
      <c r="E42" s="95"/>
      <c r="F42" s="95">
        <v>2</v>
      </c>
      <c r="G42" s="95">
        <v>3</v>
      </c>
      <c r="H42" s="95"/>
      <c r="I42" s="95">
        <v>2</v>
      </c>
      <c r="J42" s="95">
        <v>1</v>
      </c>
      <c r="K42" s="95">
        <v>2</v>
      </c>
      <c r="L42" s="95">
        <v>2</v>
      </c>
      <c r="M42" s="95">
        <v>2</v>
      </c>
      <c r="N42" s="95"/>
    </row>
    <row r="43" spans="2:16" ht="16.5" thickBot="1" x14ac:dyDescent="0.3">
      <c r="B43" s="34" t="s">
        <v>52</v>
      </c>
      <c r="C43" s="95">
        <v>1</v>
      </c>
      <c r="D43" s="95"/>
      <c r="E43" s="95">
        <v>1</v>
      </c>
      <c r="F43" s="95">
        <v>3</v>
      </c>
      <c r="G43" s="95">
        <v>1</v>
      </c>
      <c r="H43" s="95"/>
      <c r="I43" s="95">
        <v>1</v>
      </c>
      <c r="J43" s="95"/>
      <c r="K43" s="95"/>
      <c r="L43" s="95"/>
      <c r="M43" s="95">
        <v>1</v>
      </c>
      <c r="N43" s="95">
        <v>1</v>
      </c>
    </row>
    <row r="44" spans="2:16" ht="16.5" thickBot="1" x14ac:dyDescent="0.3">
      <c r="B44" s="34" t="s">
        <v>53</v>
      </c>
      <c r="C44" s="95">
        <v>1</v>
      </c>
      <c r="D44" s="95"/>
      <c r="E44" s="95"/>
      <c r="F44" s="95"/>
      <c r="G44" s="95">
        <v>1</v>
      </c>
      <c r="H44" s="95"/>
      <c r="I44" s="95"/>
      <c r="J44" s="95">
        <v>1</v>
      </c>
      <c r="K44" s="95">
        <v>1</v>
      </c>
      <c r="L44" s="95"/>
      <c r="M44" s="95"/>
      <c r="N44" s="95">
        <v>1</v>
      </c>
    </row>
    <row r="45" spans="2:16" ht="16.5" thickBot="1" x14ac:dyDescent="0.3">
      <c r="B45" s="34" t="s">
        <v>54</v>
      </c>
      <c r="C45" s="95">
        <v>1</v>
      </c>
      <c r="D45" s="95">
        <v>1</v>
      </c>
      <c r="E45" s="95"/>
      <c r="F45" s="95">
        <v>2</v>
      </c>
      <c r="G45" s="95">
        <v>1</v>
      </c>
      <c r="H45" s="95">
        <v>2</v>
      </c>
      <c r="I45" s="95">
        <v>3</v>
      </c>
      <c r="J45" s="95">
        <v>2</v>
      </c>
      <c r="K45" s="95">
        <v>3</v>
      </c>
      <c r="L45" s="95">
        <v>2</v>
      </c>
      <c r="M45" s="95">
        <v>1</v>
      </c>
      <c r="N45" s="95">
        <v>2</v>
      </c>
    </row>
    <row r="46" spans="2:16" ht="16.5" thickBot="1" x14ac:dyDescent="0.3">
      <c r="B46" s="34" t="s">
        <v>55</v>
      </c>
      <c r="C46" s="40">
        <f>($U$3*C41+$U$4*C42+$U$5*C43+$U$6*C44+$U$7*C45)/(C41+C42+C43+C44+C45)</f>
        <v>1.2712250595231802</v>
      </c>
      <c r="D46" s="40">
        <f t="shared" ref="D46:L46" si="2">($U$3*D41+$U$4*D42+$U$5*D43+$U$6*D44+$U$7*D45)/(D41+D42+D43+D44+D45)</f>
        <v>1.273211923299101</v>
      </c>
      <c r="E46" s="40">
        <f t="shared" si="2"/>
        <v>1.2730944404190898</v>
      </c>
      <c r="F46" s="40">
        <f t="shared" si="2"/>
        <v>1.2719685503412128</v>
      </c>
      <c r="G46" s="40">
        <f t="shared" si="2"/>
        <v>1.273259441166567</v>
      </c>
      <c r="H46" s="40">
        <f t="shared" si="2"/>
        <v>1.2679357103158952</v>
      </c>
      <c r="I46" s="40">
        <f t="shared" si="2"/>
        <v>1.2669178101659646</v>
      </c>
      <c r="J46" s="40">
        <f t="shared" si="2"/>
        <v>1.2698170463047669</v>
      </c>
      <c r="K46" s="40">
        <f t="shared" si="2"/>
        <v>1.2679796198794666</v>
      </c>
      <c r="L46" s="40">
        <f t="shared" si="2"/>
        <v>1.2714056053022746</v>
      </c>
      <c r="M46" s="40">
        <f>($U$3*M41+$U$4*M42+$U$5*M43+$U$6*M44+$U$7*M45)/(M41+M42+M43+M44+M45)</f>
        <v>1.2740479214817546</v>
      </c>
      <c r="N46" s="40">
        <f>($U$3*N41+$U$4*N42+$U$5*N43+$U$6*N44+$U$7*N45)/(N41+N42+N43+N44+N45)</f>
        <v>1.2640973920983742</v>
      </c>
    </row>
    <row r="47" spans="2:16" x14ac:dyDescent="0.25">
      <c r="B47" s="37" t="s">
        <v>56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P47" s="30"/>
    </row>
    <row r="48" spans="2:16" x14ac:dyDescent="0.25">
      <c r="B48" s="37" t="s">
        <v>57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5">
      <c r="O49" s="30"/>
    </row>
    <row r="51" spans="2:16" x14ac:dyDescent="0.25">
      <c r="B51" s="37" t="s">
        <v>98</v>
      </c>
      <c r="C51" s="37"/>
      <c r="D51" s="37" t="str">
        <f>'CO (All Subjects)'!D7</f>
        <v>Principles of Programming Language through C</v>
      </c>
      <c r="E51" s="37"/>
      <c r="F51" s="37"/>
      <c r="G51" s="37"/>
      <c r="H51" s="37"/>
      <c r="I51" s="37"/>
      <c r="J51" s="37"/>
      <c r="K51" s="30"/>
      <c r="L51" s="30"/>
      <c r="M51" s="30"/>
      <c r="N51" s="30"/>
    </row>
    <row r="52" spans="2:16" ht="16.5" thickBot="1" x14ac:dyDescent="0.3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6" ht="16.5" customHeight="1" thickBot="1" x14ac:dyDescent="0.3">
      <c r="B53" s="245" t="s">
        <v>36</v>
      </c>
      <c r="C53" s="32"/>
      <c r="D53" s="248" t="s">
        <v>37</v>
      </c>
      <c r="E53" s="249"/>
      <c r="F53" s="249"/>
      <c r="G53" s="249"/>
      <c r="H53" s="249"/>
      <c r="I53" s="249"/>
      <c r="J53" s="249"/>
      <c r="K53" s="249"/>
      <c r="L53" s="249"/>
      <c r="M53" s="249"/>
      <c r="N53" s="250"/>
    </row>
    <row r="54" spans="2:16" x14ac:dyDescent="0.25">
      <c r="B54" s="246"/>
      <c r="C54" s="251" t="s">
        <v>38</v>
      </c>
      <c r="D54" s="253" t="s">
        <v>39</v>
      </c>
      <c r="E54" s="253" t="s">
        <v>40</v>
      </c>
      <c r="F54" s="253" t="s">
        <v>41</v>
      </c>
      <c r="G54" s="253" t="s">
        <v>42</v>
      </c>
      <c r="H54" s="253" t="s">
        <v>43</v>
      </c>
      <c r="I54" s="253" t="s">
        <v>44</v>
      </c>
      <c r="J54" s="253" t="s">
        <v>45</v>
      </c>
      <c r="K54" s="253" t="s">
        <v>46</v>
      </c>
      <c r="L54" s="253" t="s">
        <v>47</v>
      </c>
      <c r="M54" s="33"/>
      <c r="N54" s="33"/>
    </row>
    <row r="55" spans="2:16" ht="16.5" thickBot="1" x14ac:dyDescent="0.3">
      <c r="B55" s="247"/>
      <c r="C55" s="252"/>
      <c r="D55" s="254"/>
      <c r="E55" s="254"/>
      <c r="F55" s="254"/>
      <c r="G55" s="254"/>
      <c r="H55" s="254"/>
      <c r="I55" s="254"/>
      <c r="J55" s="254"/>
      <c r="K55" s="254"/>
      <c r="L55" s="254"/>
      <c r="M55" s="35" t="s">
        <v>48</v>
      </c>
      <c r="N55" s="35" t="s">
        <v>49</v>
      </c>
    </row>
    <row r="56" spans="2:16" ht="16.5" thickBot="1" x14ac:dyDescent="0.3">
      <c r="B56" s="34" t="s">
        <v>50</v>
      </c>
      <c r="C56" s="95">
        <v>2</v>
      </c>
      <c r="D56" s="95"/>
      <c r="E56" s="95"/>
      <c r="F56" s="95">
        <v>2</v>
      </c>
      <c r="G56" s="95">
        <v>1</v>
      </c>
      <c r="H56" s="95"/>
      <c r="I56" s="95">
        <v>2</v>
      </c>
      <c r="J56" s="95">
        <v>1</v>
      </c>
      <c r="K56" s="95">
        <v>2</v>
      </c>
      <c r="L56" s="95">
        <v>3</v>
      </c>
      <c r="M56" s="95">
        <v>2</v>
      </c>
      <c r="N56" s="95"/>
    </row>
    <row r="57" spans="2:16" ht="16.5" thickBot="1" x14ac:dyDescent="0.3">
      <c r="B57" s="34" t="s">
        <v>51</v>
      </c>
      <c r="C57" s="95">
        <v>1</v>
      </c>
      <c r="D57" s="95">
        <v>2</v>
      </c>
      <c r="E57" s="95"/>
      <c r="F57" s="95">
        <v>1</v>
      </c>
      <c r="G57" s="95">
        <v>1</v>
      </c>
      <c r="H57" s="95"/>
      <c r="I57" s="95">
        <v>1</v>
      </c>
      <c r="J57" s="95">
        <v>1</v>
      </c>
      <c r="K57" s="95"/>
      <c r="L57" s="95">
        <v>2</v>
      </c>
      <c r="M57" s="95">
        <v>1</v>
      </c>
      <c r="N57" s="95"/>
    </row>
    <row r="58" spans="2:16" ht="16.5" thickBot="1" x14ac:dyDescent="0.3">
      <c r="B58" s="34" t="s">
        <v>52</v>
      </c>
      <c r="C58" s="95">
        <v>1</v>
      </c>
      <c r="D58" s="95"/>
      <c r="E58" s="95"/>
      <c r="F58" s="95"/>
      <c r="G58" s="95">
        <v>1</v>
      </c>
      <c r="H58" s="95">
        <v>2</v>
      </c>
      <c r="I58" s="95">
        <v>3</v>
      </c>
      <c r="J58" s="95">
        <v>2</v>
      </c>
      <c r="K58" s="95">
        <v>2</v>
      </c>
      <c r="L58" s="95">
        <v>1</v>
      </c>
      <c r="M58" s="95"/>
      <c r="N58" s="95">
        <v>1</v>
      </c>
    </row>
    <row r="59" spans="2:16" ht="16.5" thickBot="1" x14ac:dyDescent="0.3">
      <c r="B59" s="34" t="s">
        <v>53</v>
      </c>
      <c r="C59" s="95">
        <v>1</v>
      </c>
      <c r="D59" s="95"/>
      <c r="E59" s="95">
        <v>2</v>
      </c>
      <c r="F59" s="95">
        <v>2</v>
      </c>
      <c r="G59" s="95">
        <v>1</v>
      </c>
      <c r="H59" s="95">
        <v>1</v>
      </c>
      <c r="I59" s="95"/>
      <c r="J59" s="95"/>
      <c r="K59" s="95">
        <v>1</v>
      </c>
      <c r="L59" s="95"/>
      <c r="M59" s="95">
        <v>2</v>
      </c>
      <c r="N59" s="95">
        <v>1</v>
      </c>
      <c r="P59" s="30"/>
    </row>
    <row r="60" spans="2:16" ht="16.5" thickBot="1" x14ac:dyDescent="0.3">
      <c r="B60" s="34" t="s">
        <v>54</v>
      </c>
      <c r="C60" s="95">
        <v>2</v>
      </c>
      <c r="D60" s="95"/>
      <c r="E60" s="95">
        <v>1</v>
      </c>
      <c r="F60" s="95"/>
      <c r="G60" s="95">
        <v>2</v>
      </c>
      <c r="H60" s="95"/>
      <c r="I60" s="95">
        <v>2</v>
      </c>
      <c r="J60" s="95">
        <v>1</v>
      </c>
      <c r="K60" s="95">
        <v>1</v>
      </c>
      <c r="L60" s="95">
        <v>2</v>
      </c>
      <c r="M60" s="95">
        <v>2</v>
      </c>
      <c r="N60" s="95">
        <v>1</v>
      </c>
      <c r="O60" s="30"/>
    </row>
    <row r="61" spans="2:16" ht="16.5" thickBot="1" x14ac:dyDescent="0.3">
      <c r="B61" s="34" t="s">
        <v>55</v>
      </c>
      <c r="C61" s="40">
        <f>($U$3*C56+$U$4*C57+$U$5*C58+$U$6*C59+$U$7*C60)/(C56+C57+C58+C59+C60)</f>
        <v>1.2702852454639559</v>
      </c>
      <c r="D61" s="40">
        <f t="shared" ref="D61:L61" si="3">($U$3*D56+$U$4*D57+$U$5*D58+$U$6*D59+$U$7*D60)/(D56+D57+D58+D59+D60)</f>
        <v>1.2783453952750334</v>
      </c>
      <c r="E61" s="40">
        <f t="shared" si="3"/>
        <v>1.2649562086407284</v>
      </c>
      <c r="F61" s="40">
        <f t="shared" si="3"/>
        <v>1.2746470464868338</v>
      </c>
      <c r="G61" s="40">
        <f t="shared" si="3"/>
        <v>1.2688943068263521</v>
      </c>
      <c r="H61" s="40">
        <f t="shared" si="3"/>
        <v>1.2716676407093892</v>
      </c>
      <c r="I61" s="40">
        <f t="shared" si="3"/>
        <v>1.2711714447244855</v>
      </c>
      <c r="J61" s="40">
        <f t="shared" si="3"/>
        <v>1.2720811393490006</v>
      </c>
      <c r="K61" s="40">
        <f t="shared" si="3"/>
        <v>1.2715842033415896</v>
      </c>
      <c r="L61" s="40">
        <f t="shared" si="3"/>
        <v>1.2725198686902899</v>
      </c>
      <c r="M61" s="40">
        <f>($U$3*M56+$U$4*M57+$U$5*M58+$U$6*M59+$U$7*M60)/(M56+M57+M58+M59+M60)</f>
        <v>1.2696737598740842</v>
      </c>
      <c r="N61" s="40">
        <f>($U$3*N56+$U$4*N57+$U$5*N58+$U$6*N59+$U$7*N60)/(N56+N57+N58+N59+N60)</f>
        <v>1.2663830083504291</v>
      </c>
      <c r="P61" s="30"/>
    </row>
    <row r="62" spans="2:16" x14ac:dyDescent="0.25">
      <c r="B62" s="37" t="s">
        <v>56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x14ac:dyDescent="0.25">
      <c r="B63" s="37" t="s">
        <v>57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</row>
    <row r="64" spans="2:16" x14ac:dyDescent="0.25">
      <c r="O64" s="30"/>
      <c r="P64" s="30"/>
    </row>
    <row r="65" spans="2:16" x14ac:dyDescent="0.25">
      <c r="O65" s="30"/>
    </row>
    <row r="66" spans="2:16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0"/>
      <c r="L66" s="30"/>
      <c r="M66" s="30"/>
      <c r="N66" s="30"/>
    </row>
    <row r="67" spans="2:16" x14ac:dyDescent="0.25">
      <c r="B67" s="37" t="s">
        <v>98</v>
      </c>
      <c r="C67" s="37"/>
      <c r="D67" s="37" t="str">
        <f>'CO (All Subjects)'!D8</f>
        <v>Principles of Programming Language through C</v>
      </c>
      <c r="E67" s="37"/>
      <c r="F67" s="37"/>
      <c r="G67" s="37"/>
      <c r="H67" s="37"/>
      <c r="I67" s="37"/>
      <c r="J67" s="37"/>
      <c r="K67" s="30"/>
      <c r="L67" s="30"/>
      <c r="M67" s="30"/>
      <c r="N67" s="30"/>
      <c r="P67" s="30"/>
    </row>
    <row r="68" spans="2:16" ht="16.5" thickBot="1" x14ac:dyDescent="0.3"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</row>
    <row r="69" spans="2:16" ht="16.5" thickBot="1" x14ac:dyDescent="0.3">
      <c r="B69" s="245" t="s">
        <v>36</v>
      </c>
      <c r="C69" s="117"/>
      <c r="D69" s="248" t="s">
        <v>37</v>
      </c>
      <c r="E69" s="249"/>
      <c r="F69" s="249"/>
      <c r="G69" s="249"/>
      <c r="H69" s="249"/>
      <c r="I69" s="249"/>
      <c r="J69" s="249"/>
      <c r="K69" s="249"/>
      <c r="L69" s="249"/>
      <c r="M69" s="249"/>
      <c r="N69" s="250"/>
      <c r="O69" s="30"/>
      <c r="P69" s="30"/>
    </row>
    <row r="70" spans="2:16" x14ac:dyDescent="0.25">
      <c r="B70" s="246"/>
      <c r="C70" s="251" t="s">
        <v>38</v>
      </c>
      <c r="D70" s="253" t="s">
        <v>39</v>
      </c>
      <c r="E70" s="253" t="s">
        <v>40</v>
      </c>
      <c r="F70" s="253" t="s">
        <v>41</v>
      </c>
      <c r="G70" s="253" t="s">
        <v>42</v>
      </c>
      <c r="H70" s="253" t="s">
        <v>43</v>
      </c>
      <c r="I70" s="253" t="s">
        <v>44</v>
      </c>
      <c r="J70" s="253" t="s">
        <v>45</v>
      </c>
      <c r="K70" s="253" t="s">
        <v>46</v>
      </c>
      <c r="L70" s="253" t="s">
        <v>47</v>
      </c>
      <c r="M70" s="33"/>
      <c r="N70" s="33"/>
      <c r="O70" s="30"/>
      <c r="P70" s="30"/>
    </row>
    <row r="71" spans="2:16" ht="16.5" thickBot="1" x14ac:dyDescent="0.3">
      <c r="B71" s="247"/>
      <c r="C71" s="252"/>
      <c r="D71" s="254"/>
      <c r="E71" s="254"/>
      <c r="F71" s="254"/>
      <c r="G71" s="254"/>
      <c r="H71" s="254"/>
      <c r="I71" s="254"/>
      <c r="J71" s="254"/>
      <c r="K71" s="254"/>
      <c r="L71" s="254"/>
      <c r="M71" s="35" t="s">
        <v>48</v>
      </c>
      <c r="N71" s="35" t="s">
        <v>49</v>
      </c>
      <c r="O71" s="30"/>
    </row>
    <row r="72" spans="2:16" ht="16.5" thickBot="1" x14ac:dyDescent="0.3">
      <c r="B72" s="118" t="s">
        <v>50</v>
      </c>
      <c r="C72" s="95">
        <v>3</v>
      </c>
      <c r="D72" s="95"/>
      <c r="E72" s="95"/>
      <c r="F72" s="95"/>
      <c r="G72" s="95">
        <v>3</v>
      </c>
      <c r="H72" s="95">
        <v>1</v>
      </c>
      <c r="I72" s="95">
        <v>1</v>
      </c>
      <c r="J72" s="95">
        <v>1</v>
      </c>
      <c r="K72" s="95"/>
      <c r="L72" s="95">
        <v>1</v>
      </c>
      <c r="M72" s="95">
        <v>2</v>
      </c>
      <c r="N72" s="95">
        <v>2</v>
      </c>
    </row>
    <row r="73" spans="2:16" ht="16.5" thickBot="1" x14ac:dyDescent="0.3">
      <c r="B73" s="118" t="s">
        <v>51</v>
      </c>
      <c r="C73" s="95">
        <v>3</v>
      </c>
      <c r="D73" s="95"/>
      <c r="E73" s="95"/>
      <c r="F73" s="95"/>
      <c r="G73" s="95">
        <v>2</v>
      </c>
      <c r="H73" s="95">
        <v>1</v>
      </c>
      <c r="I73" s="95">
        <v>2</v>
      </c>
      <c r="J73" s="95">
        <v>1</v>
      </c>
      <c r="K73" s="95"/>
      <c r="L73" s="95">
        <v>2</v>
      </c>
      <c r="M73" s="95">
        <v>1</v>
      </c>
      <c r="N73" s="95">
        <v>2</v>
      </c>
    </row>
    <row r="74" spans="2:16" ht="16.5" thickBot="1" x14ac:dyDescent="0.3">
      <c r="B74" s="118" t="s">
        <v>52</v>
      </c>
      <c r="C74" s="95">
        <v>2</v>
      </c>
      <c r="D74" s="95"/>
      <c r="E74" s="95"/>
      <c r="F74" s="95"/>
      <c r="G74" s="95">
        <v>3</v>
      </c>
      <c r="H74" s="95">
        <v>2</v>
      </c>
      <c r="I74" s="95">
        <v>2</v>
      </c>
      <c r="J74" s="95">
        <v>2</v>
      </c>
      <c r="K74" s="95"/>
      <c r="L74" s="95">
        <v>2</v>
      </c>
      <c r="M74" s="95">
        <v>2</v>
      </c>
      <c r="N74" s="95">
        <v>2</v>
      </c>
    </row>
    <row r="75" spans="2:16" ht="16.5" thickBot="1" x14ac:dyDescent="0.3">
      <c r="B75" s="118" t="s">
        <v>53</v>
      </c>
      <c r="C75" s="95">
        <v>2</v>
      </c>
      <c r="D75" s="95"/>
      <c r="E75" s="95"/>
      <c r="F75" s="95">
        <v>1</v>
      </c>
      <c r="G75" s="95">
        <v>2</v>
      </c>
      <c r="H75" s="95">
        <v>1</v>
      </c>
      <c r="I75" s="95">
        <v>2</v>
      </c>
      <c r="J75" s="95">
        <v>2</v>
      </c>
      <c r="K75" s="95"/>
      <c r="L75" s="95">
        <v>1</v>
      </c>
      <c r="M75" s="95">
        <v>2</v>
      </c>
      <c r="N75" s="95">
        <v>2</v>
      </c>
    </row>
    <row r="76" spans="2:16" ht="16.5" thickBot="1" x14ac:dyDescent="0.3">
      <c r="B76" s="118" t="s">
        <v>54</v>
      </c>
      <c r="C76" s="95">
        <v>2</v>
      </c>
      <c r="D76" s="95"/>
      <c r="E76" s="95">
        <v>2</v>
      </c>
      <c r="F76" s="95"/>
      <c r="G76" s="95">
        <v>2</v>
      </c>
      <c r="H76" s="95">
        <v>1</v>
      </c>
      <c r="I76" s="95">
        <v>3</v>
      </c>
      <c r="J76" s="95">
        <v>1</v>
      </c>
      <c r="K76" s="95">
        <v>1</v>
      </c>
      <c r="L76" s="95">
        <v>2</v>
      </c>
      <c r="M76" s="95">
        <v>3</v>
      </c>
      <c r="N76" s="95">
        <v>3</v>
      </c>
    </row>
    <row r="77" spans="2:16" ht="16.5" thickBot="1" x14ac:dyDescent="0.3">
      <c r="B77" s="118" t="s">
        <v>55</v>
      </c>
      <c r="C77" s="40">
        <f>($U$3*C72+$U$4*C73+$U$5*C74+$U$6*C75+$U$7*C76)/(C72+C73+C74+C75+C76)</f>
        <v>1.2724355723163681</v>
      </c>
      <c r="D77" s="40" t="e">
        <f t="shared" ref="D77:L77" si="4">($U$3*D72+$U$4*D73+$U$5*D74+$U$6*D75+$U$7*D76)/(D72+D73+D74+D75+D76)</f>
        <v>#DIV/0!</v>
      </c>
      <c r="E77" s="40">
        <f t="shared" si="4"/>
        <v>1.25724054334221</v>
      </c>
      <c r="F77" s="40">
        <f t="shared" si="4"/>
        <v>1.2688140412899875</v>
      </c>
      <c r="G77" s="40">
        <f t="shared" si="4"/>
        <v>1.2719979927450393</v>
      </c>
      <c r="H77" s="40">
        <f t="shared" si="4"/>
        <v>1.2715366230058318</v>
      </c>
      <c r="I77" s="40">
        <f t="shared" si="4"/>
        <v>1.2690860261284431</v>
      </c>
      <c r="J77" s="40">
        <f t="shared" si="4"/>
        <v>1.2711476827607111</v>
      </c>
      <c r="K77" s="40">
        <f t="shared" si="4"/>
        <v>1.25724054334221</v>
      </c>
      <c r="L77" s="40">
        <f t="shared" si="4"/>
        <v>1.2706007095815293</v>
      </c>
      <c r="M77" s="40">
        <f>($U$3*M72+$U$4*M73+$U$5*M74+$U$6*M75+$U$7*M76)/(M72+M73+M74+M75+M76)</f>
        <v>1.2691145743298979</v>
      </c>
      <c r="N77" s="40">
        <f>($U$3*N72+$U$4*N73+$U$5*N74+$U$6*N75+$U$7*N76)/(N72+N73+N74+N75+N76)</f>
        <v>1.2699537398703649</v>
      </c>
    </row>
    <row r="78" spans="2:16" x14ac:dyDescent="0.25">
      <c r="B78" s="37" t="s">
        <v>56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6" x14ac:dyDescent="0.25">
      <c r="B79" s="37" t="s">
        <v>57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2" spans="2:14" x14ac:dyDescent="0.25">
      <c r="B82" s="37" t="s">
        <v>98</v>
      </c>
      <c r="C82" s="37"/>
      <c r="D82" s="37" t="str">
        <f>'CO (All Subjects)'!D9</f>
        <v>MATHEMATICS</v>
      </c>
      <c r="E82" s="37"/>
      <c r="F82" s="37"/>
      <c r="G82" s="37"/>
      <c r="H82" s="37"/>
      <c r="I82" s="37"/>
      <c r="J82" s="37"/>
      <c r="K82" s="30"/>
      <c r="L82" s="30"/>
      <c r="M82" s="30"/>
      <c r="N82" s="30"/>
    </row>
    <row r="83" spans="2:14" ht="16.5" thickBot="1" x14ac:dyDescent="0.3"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6.5" thickBot="1" x14ac:dyDescent="0.3">
      <c r="B84" s="245" t="s">
        <v>36</v>
      </c>
      <c r="C84" s="117"/>
      <c r="D84" s="248" t="s">
        <v>37</v>
      </c>
      <c r="E84" s="249"/>
      <c r="F84" s="249"/>
      <c r="G84" s="249"/>
      <c r="H84" s="249"/>
      <c r="I84" s="249"/>
      <c r="J84" s="249"/>
      <c r="K84" s="249"/>
      <c r="L84" s="249"/>
      <c r="M84" s="249"/>
      <c r="N84" s="250"/>
    </row>
    <row r="85" spans="2:14" x14ac:dyDescent="0.25">
      <c r="B85" s="246"/>
      <c r="C85" s="251" t="s">
        <v>38</v>
      </c>
      <c r="D85" s="253" t="s">
        <v>39</v>
      </c>
      <c r="E85" s="253" t="s">
        <v>40</v>
      </c>
      <c r="F85" s="253" t="s">
        <v>41</v>
      </c>
      <c r="G85" s="253" t="s">
        <v>42</v>
      </c>
      <c r="H85" s="253" t="s">
        <v>43</v>
      </c>
      <c r="I85" s="253" t="s">
        <v>44</v>
      </c>
      <c r="J85" s="253" t="s">
        <v>45</v>
      </c>
      <c r="K85" s="253" t="s">
        <v>46</v>
      </c>
      <c r="L85" s="253" t="s">
        <v>47</v>
      </c>
      <c r="M85" s="33"/>
      <c r="N85" s="33"/>
    </row>
    <row r="86" spans="2:14" ht="16.5" thickBot="1" x14ac:dyDescent="0.3">
      <c r="B86" s="247"/>
      <c r="C86" s="252"/>
      <c r="D86" s="254"/>
      <c r="E86" s="254"/>
      <c r="F86" s="254"/>
      <c r="G86" s="254"/>
      <c r="H86" s="254"/>
      <c r="I86" s="254"/>
      <c r="J86" s="254"/>
      <c r="K86" s="254"/>
      <c r="L86" s="254"/>
      <c r="M86" s="35" t="s">
        <v>48</v>
      </c>
      <c r="N86" s="35" t="s">
        <v>49</v>
      </c>
    </row>
    <row r="87" spans="2:14" ht="16.5" thickBot="1" x14ac:dyDescent="0.3">
      <c r="B87" s="118" t="s">
        <v>50</v>
      </c>
      <c r="C87" s="95">
        <v>1</v>
      </c>
      <c r="D87" s="95">
        <v>2</v>
      </c>
      <c r="E87" s="95">
        <v>1</v>
      </c>
      <c r="F87" s="95"/>
      <c r="G87" s="95">
        <v>1</v>
      </c>
      <c r="H87" s="95"/>
      <c r="I87" s="95">
        <v>2</v>
      </c>
      <c r="J87" s="95"/>
      <c r="K87" s="95">
        <v>1</v>
      </c>
      <c r="L87" s="95">
        <v>1</v>
      </c>
      <c r="M87" s="95">
        <v>1</v>
      </c>
      <c r="N87" s="95">
        <v>2</v>
      </c>
    </row>
    <row r="88" spans="2:14" ht="16.5" thickBot="1" x14ac:dyDescent="0.3">
      <c r="B88" s="118" t="s">
        <v>51</v>
      </c>
      <c r="C88" s="95">
        <v>2</v>
      </c>
      <c r="D88" s="95">
        <v>2</v>
      </c>
      <c r="E88" s="95"/>
      <c r="F88" s="95">
        <v>1</v>
      </c>
      <c r="G88" s="95"/>
      <c r="H88" s="95"/>
      <c r="I88" s="95">
        <v>1</v>
      </c>
      <c r="J88" s="95">
        <v>2</v>
      </c>
      <c r="K88" s="95"/>
      <c r="L88" s="95">
        <v>2</v>
      </c>
      <c r="M88" s="95"/>
      <c r="N88" s="95">
        <v>1</v>
      </c>
    </row>
    <row r="89" spans="2:14" ht="16.5" thickBot="1" x14ac:dyDescent="0.3">
      <c r="B89" s="118" t="s">
        <v>52</v>
      </c>
      <c r="C89" s="95">
        <v>1</v>
      </c>
      <c r="D89" s="95">
        <v>1</v>
      </c>
      <c r="E89" s="95">
        <v>2</v>
      </c>
      <c r="F89" s="95"/>
      <c r="G89" s="95">
        <v>2</v>
      </c>
      <c r="H89" s="95">
        <v>1</v>
      </c>
      <c r="I89" s="95">
        <v>2</v>
      </c>
      <c r="J89" s="95"/>
      <c r="K89" s="95">
        <v>2</v>
      </c>
      <c r="L89" s="95">
        <v>1</v>
      </c>
      <c r="M89" s="95">
        <v>1</v>
      </c>
      <c r="N89" s="95">
        <v>2</v>
      </c>
    </row>
    <row r="90" spans="2:14" ht="16.5" thickBot="1" x14ac:dyDescent="0.3">
      <c r="B90" s="118" t="s">
        <v>53</v>
      </c>
      <c r="C90" s="95">
        <v>2</v>
      </c>
      <c r="D90" s="95"/>
      <c r="E90" s="95">
        <v>1</v>
      </c>
      <c r="F90" s="95"/>
      <c r="G90" s="95"/>
      <c r="H90" s="95"/>
      <c r="I90" s="95"/>
      <c r="J90" s="95">
        <v>1</v>
      </c>
      <c r="K90" s="95">
        <v>1</v>
      </c>
      <c r="L90" s="95">
        <v>1</v>
      </c>
      <c r="M90" s="95"/>
      <c r="N90" s="95">
        <v>1</v>
      </c>
    </row>
    <row r="91" spans="2:14" ht="16.5" thickBot="1" x14ac:dyDescent="0.3">
      <c r="B91" s="118" t="s">
        <v>54</v>
      </c>
      <c r="C91" s="95">
        <v>3</v>
      </c>
      <c r="D91" s="95">
        <v>1</v>
      </c>
      <c r="E91" s="95"/>
      <c r="F91" s="95">
        <v>1</v>
      </c>
      <c r="G91" s="95"/>
      <c r="H91" s="95">
        <v>1</v>
      </c>
      <c r="I91" s="95">
        <v>1</v>
      </c>
      <c r="J91" s="95"/>
      <c r="K91" s="95"/>
      <c r="L91" s="95"/>
      <c r="M91" s="95">
        <v>1</v>
      </c>
      <c r="N91" s="95">
        <v>1</v>
      </c>
    </row>
    <row r="92" spans="2:14" ht="16.5" thickBot="1" x14ac:dyDescent="0.3">
      <c r="B92" s="118" t="s">
        <v>55</v>
      </c>
      <c r="C92" s="40">
        <f>($U$3*C87+$U$4*C88+$U$5*C89+$U$6*C90+$U$7*C91)/(C87+C88+C89+C90+C91)</f>
        <v>1.2686406467628157</v>
      </c>
      <c r="D92" s="40">
        <f t="shared" ref="D92:L92" si="5">($U$3*D87+$U$4*D88+$U$5*D89+$U$6*D90+$U$7*D91)/(D87+D88+D89+D90+D91)</f>
        <v>1.2740479214817546</v>
      </c>
      <c r="E92" s="40">
        <f t="shared" si="5"/>
        <v>1.2734084498544369</v>
      </c>
      <c r="F92" s="40">
        <f t="shared" si="5"/>
        <v>1.2677929693086218</v>
      </c>
      <c r="G92" s="40">
        <f t="shared" si="5"/>
        <v>1.2749399193759201</v>
      </c>
      <c r="H92" s="40">
        <f t="shared" si="5"/>
        <v>1.2651674918806499</v>
      </c>
      <c r="I92" s="40">
        <f t="shared" si="5"/>
        <v>1.2731727623390974</v>
      </c>
      <c r="J92" s="40">
        <f t="shared" si="5"/>
        <v>1.2751682772800181</v>
      </c>
      <c r="K92" s="40">
        <f t="shared" si="5"/>
        <v>1.2734084498544369</v>
      </c>
      <c r="L92" s="40">
        <f t="shared" si="5"/>
        <v>1.275446029909745</v>
      </c>
      <c r="M92" s="40">
        <f>($U$3*M87+$U$4*M88+$U$5*M89+$U$6*M90+$U$7*M91)/(M87+M88+M89+M90+M91)</f>
        <v>1.26965528701696</v>
      </c>
      <c r="N92" s="40">
        <f>($U$3*N87+$U$4*N88+$U$5*N89+$U$6*N90+$U$7*N91)/(N87+N88+N89+N90+N91)</f>
        <v>1.2725500879035103</v>
      </c>
    </row>
    <row r="93" spans="2:14" x14ac:dyDescent="0.25">
      <c r="B93" s="37" t="s">
        <v>56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x14ac:dyDescent="0.25">
      <c r="B94" s="37" t="s">
        <v>57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</sheetData>
  <mergeCells count="73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38:B40"/>
    <mergeCell ref="D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53:B55"/>
    <mergeCell ref="D53:N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69:B71"/>
    <mergeCell ref="D69:N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B84:B86"/>
    <mergeCell ref="D84:N84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3"/>
  <sheetViews>
    <sheetView tabSelected="1" topLeftCell="B4" zoomScale="78" workbookViewId="0">
      <selection activeCell="I9" sqref="I9"/>
    </sheetView>
  </sheetViews>
  <sheetFormatPr defaultColWidth="8.85546875" defaultRowHeight="15" x14ac:dyDescent="0.25"/>
  <cols>
    <col min="1" max="1" width="6.28515625" style="44" bestFit="1" customWidth="1"/>
    <col min="2" max="2" width="16.85546875" style="44" customWidth="1"/>
    <col min="3" max="3" width="11.28515625" style="44" bestFit="1" customWidth="1"/>
    <col min="4" max="4" width="36.7109375" style="44" customWidth="1"/>
    <col min="5" max="5" width="6.28515625" style="44" bestFit="1" customWidth="1"/>
    <col min="6" max="6" width="8.7109375" style="44" bestFit="1" customWidth="1"/>
    <col min="7" max="7" width="6.28515625" style="44" bestFit="1" customWidth="1"/>
    <col min="8" max="8" width="8.7109375" style="44" bestFit="1" customWidth="1"/>
    <col min="9" max="9" width="6.28515625" style="44" bestFit="1" customWidth="1"/>
    <col min="10" max="10" width="8.7109375" style="44" bestFit="1" customWidth="1"/>
    <col min="11" max="11" width="6.28515625" style="44" bestFit="1" customWidth="1"/>
    <col min="12" max="12" width="8.7109375" style="44" bestFit="1" customWidth="1"/>
    <col min="13" max="13" width="6.28515625" style="44" bestFit="1" customWidth="1"/>
    <col min="14" max="14" width="8.7109375" style="44" bestFit="1" customWidth="1"/>
    <col min="15" max="15" width="6.28515625" style="44" bestFit="1" customWidth="1"/>
    <col min="16" max="16" width="8.7109375" style="44" bestFit="1" customWidth="1"/>
    <col min="17" max="17" width="6.28515625" style="44" bestFit="1" customWidth="1"/>
    <col min="18" max="18" width="8.7109375" style="44" bestFit="1" customWidth="1"/>
    <col min="19" max="19" width="6.28515625" style="44" bestFit="1" customWidth="1"/>
    <col min="20" max="20" width="8.7109375" style="44" bestFit="1" customWidth="1"/>
    <col min="21" max="21" width="6.28515625" style="44" bestFit="1" customWidth="1"/>
    <col min="22" max="22" width="8.7109375" style="44" bestFit="1" customWidth="1"/>
    <col min="23" max="23" width="6.28515625" style="44" bestFit="1" customWidth="1"/>
    <col min="24" max="24" width="8.7109375" style="44" bestFit="1" customWidth="1"/>
    <col min="25" max="25" width="6.28515625" style="44" bestFit="1" customWidth="1"/>
    <col min="26" max="26" width="8.7109375" style="44" bestFit="1" customWidth="1"/>
    <col min="27" max="27" width="6.28515625" style="44" bestFit="1" customWidth="1"/>
    <col min="28" max="28" width="8.7109375" style="44" bestFit="1" customWidth="1"/>
    <col min="29" max="29" width="6.28515625" style="44" bestFit="1" customWidth="1"/>
    <col min="30" max="30" width="8.7109375" style="44" bestFit="1" customWidth="1"/>
    <col min="31" max="31" width="6.28515625" style="44" bestFit="1" customWidth="1"/>
    <col min="32" max="32" width="8.7109375" style="44" bestFit="1" customWidth="1"/>
    <col min="33" max="16384" width="8.85546875" style="44"/>
  </cols>
  <sheetData>
    <row r="3" spans="1:32" x14ac:dyDescent="0.25">
      <c r="A3" s="258" t="s">
        <v>69</v>
      </c>
      <c r="B3" s="259"/>
      <c r="C3" s="259"/>
      <c r="D3" s="260"/>
      <c r="E3" s="256" t="s">
        <v>38</v>
      </c>
      <c r="F3" s="256"/>
      <c r="G3" s="256" t="s">
        <v>39</v>
      </c>
      <c r="H3" s="256"/>
      <c r="I3" s="256" t="s">
        <v>40</v>
      </c>
      <c r="J3" s="256"/>
      <c r="K3" s="256" t="s">
        <v>41</v>
      </c>
      <c r="L3" s="256"/>
      <c r="M3" s="256" t="s">
        <v>42</v>
      </c>
      <c r="N3" s="256"/>
      <c r="O3" s="256" t="s">
        <v>43</v>
      </c>
      <c r="P3" s="256"/>
      <c r="Q3" s="256" t="s">
        <v>44</v>
      </c>
      <c r="R3" s="256"/>
      <c r="S3" s="256" t="s">
        <v>45</v>
      </c>
      <c r="T3" s="256"/>
      <c r="U3" s="256" t="s">
        <v>46</v>
      </c>
      <c r="V3" s="256"/>
      <c r="W3" s="256" t="s">
        <v>47</v>
      </c>
      <c r="X3" s="256"/>
      <c r="Y3" s="256" t="s">
        <v>48</v>
      </c>
      <c r="Z3" s="256"/>
      <c r="AA3" s="256" t="s">
        <v>49</v>
      </c>
      <c r="AB3" s="256"/>
    </row>
    <row r="4" spans="1:32" ht="57" x14ac:dyDescent="0.25">
      <c r="A4" s="261"/>
      <c r="B4" s="262"/>
      <c r="C4" s="262"/>
      <c r="D4" s="263"/>
      <c r="E4" s="46" t="s">
        <v>70</v>
      </c>
      <c r="F4" s="46" t="s">
        <v>71</v>
      </c>
      <c r="G4" s="46" t="s">
        <v>70</v>
      </c>
      <c r="H4" s="46" t="s">
        <v>71</v>
      </c>
      <c r="I4" s="46" t="s">
        <v>70</v>
      </c>
      <c r="J4" s="46" t="s">
        <v>71</v>
      </c>
      <c r="K4" s="46" t="s">
        <v>70</v>
      </c>
      <c r="L4" s="46" t="s">
        <v>71</v>
      </c>
      <c r="M4" s="46" t="s">
        <v>70</v>
      </c>
      <c r="N4" s="46" t="s">
        <v>71</v>
      </c>
      <c r="O4" s="46" t="s">
        <v>70</v>
      </c>
      <c r="P4" s="46" t="s">
        <v>71</v>
      </c>
      <c r="Q4" s="46" t="s">
        <v>70</v>
      </c>
      <c r="R4" s="46" t="s">
        <v>71</v>
      </c>
      <c r="S4" s="46" t="s">
        <v>70</v>
      </c>
      <c r="T4" s="46" t="s">
        <v>71</v>
      </c>
      <c r="U4" s="46" t="s">
        <v>70</v>
      </c>
      <c r="V4" s="46" t="s">
        <v>71</v>
      </c>
      <c r="W4" s="46" t="s">
        <v>70</v>
      </c>
      <c r="X4" s="46" t="s">
        <v>71</v>
      </c>
      <c r="Y4" s="46" t="s">
        <v>70</v>
      </c>
      <c r="Z4" s="46" t="s">
        <v>71</v>
      </c>
      <c r="AA4" s="46" t="s">
        <v>70</v>
      </c>
      <c r="AB4" s="46" t="s">
        <v>71</v>
      </c>
    </row>
    <row r="5" spans="1:32" x14ac:dyDescent="0.25">
      <c r="A5" s="56" t="s">
        <v>24</v>
      </c>
      <c r="B5" s="56" t="s">
        <v>465</v>
      </c>
      <c r="C5" s="56" t="s">
        <v>26</v>
      </c>
      <c r="D5" s="57" t="s">
        <v>7</v>
      </c>
      <c r="E5" s="56"/>
      <c r="F5" s="58" t="s">
        <v>59</v>
      </c>
      <c r="G5" s="56"/>
      <c r="H5" s="58" t="s">
        <v>60</v>
      </c>
      <c r="I5" s="56"/>
      <c r="J5" s="58" t="s">
        <v>61</v>
      </c>
      <c r="K5" s="56"/>
      <c r="L5" s="58" t="s">
        <v>62</v>
      </c>
      <c r="M5" s="56"/>
      <c r="N5" s="58" t="s">
        <v>63</v>
      </c>
      <c r="O5" s="56"/>
      <c r="P5" s="58" t="s">
        <v>64</v>
      </c>
      <c r="Q5" s="56"/>
      <c r="R5" s="58" t="s">
        <v>65</v>
      </c>
      <c r="S5" s="56"/>
      <c r="T5" s="58" t="s">
        <v>66</v>
      </c>
      <c r="U5" s="56"/>
      <c r="V5" s="58" t="s">
        <v>67</v>
      </c>
      <c r="W5" s="56"/>
      <c r="X5" s="58" t="s">
        <v>68</v>
      </c>
      <c r="Y5" s="56"/>
      <c r="Z5" s="59" t="s">
        <v>72</v>
      </c>
      <c r="AA5" s="56"/>
      <c r="AB5" s="59" t="s">
        <v>73</v>
      </c>
      <c r="AC5" s="60"/>
    </row>
    <row r="6" spans="1:32" ht="30.75" thickBot="1" x14ac:dyDescent="0.3">
      <c r="A6" s="45">
        <v>1</v>
      </c>
      <c r="B6" s="45" t="s">
        <v>466</v>
      </c>
      <c r="C6" s="61"/>
      <c r="D6" s="61" t="str">
        <f>'CO (All Subjects)'!D4</f>
        <v>Computer Fundamentals and Office Management Tools</v>
      </c>
      <c r="E6" s="61">
        <v>1.5</v>
      </c>
      <c r="F6" s="62">
        <f>'CO-PO Mapping'!C16</f>
        <v>1.2715842033415896</v>
      </c>
      <c r="G6" s="45">
        <v>1.5</v>
      </c>
      <c r="H6" s="62">
        <f>'CO-PO Mapping'!D16</f>
        <v>1.2684056124974412</v>
      </c>
      <c r="I6" s="45">
        <v>1.8</v>
      </c>
      <c r="J6" s="62">
        <f>'CO-PO Mapping'!E16</f>
        <v>1.2678601689624363</v>
      </c>
      <c r="K6" s="45">
        <v>1.3</v>
      </c>
      <c r="L6" s="40">
        <f>'CO-PO Mapping'!F16</f>
        <v>1.2749399193759201</v>
      </c>
      <c r="M6" s="45">
        <v>1.2</v>
      </c>
      <c r="N6" s="62">
        <f>'CO-PO Mapping'!G16</f>
        <v>1.2703118832944504</v>
      </c>
      <c r="O6" s="45">
        <v>1.6</v>
      </c>
      <c r="P6" s="62">
        <f>'CO-PO Mapping'!H16</f>
        <v>1.278440555946549</v>
      </c>
      <c r="Q6" s="45">
        <v>2</v>
      </c>
      <c r="R6" s="62">
        <f>'CO-PO Mapping'!I16</f>
        <v>1.2705262009416285</v>
      </c>
      <c r="S6" s="45">
        <v>1.3</v>
      </c>
      <c r="T6" s="62">
        <f>'CO-PO Mapping'!J16</f>
        <v>1.2709542408545387</v>
      </c>
      <c r="U6" s="45">
        <v>1.5</v>
      </c>
      <c r="V6" s="62">
        <f>'CO-PO Mapping'!K16</f>
        <v>1.2702408409996881</v>
      </c>
      <c r="W6" s="45">
        <v>1.5</v>
      </c>
      <c r="X6" s="62">
        <f>'CO-PO Mapping'!L16</f>
        <v>1.2730944404190898</v>
      </c>
      <c r="Y6" s="45">
        <v>2</v>
      </c>
      <c r="Z6" s="62">
        <f>'CO-PO Mapping'!M16</f>
        <v>1.2735297693202923</v>
      </c>
      <c r="AA6" s="45">
        <v>1.3</v>
      </c>
      <c r="AB6" s="63">
        <f>'CO-PO Mapping'!N16</f>
        <v>1.25724054334221</v>
      </c>
      <c r="AC6" s="64"/>
    </row>
    <row r="7" spans="1:32" x14ac:dyDescent="0.25">
      <c r="A7" s="45">
        <v>2</v>
      </c>
      <c r="B7" s="45" t="s">
        <v>466</v>
      </c>
      <c r="C7" s="61"/>
      <c r="D7" s="61" t="str">
        <f>'CO (All Subjects)'!D5</f>
        <v>COMPUTER ARCHITECTURE</v>
      </c>
      <c r="E7" s="61">
        <v>1.3</v>
      </c>
      <c r="F7" s="96">
        <f>'CO-PO Mapping'!C31</f>
        <v>1.2669178101659646</v>
      </c>
      <c r="G7" s="45">
        <v>1.2</v>
      </c>
      <c r="H7" s="96">
        <f>'CO-PO Mapping'!D31</f>
        <v>1.2665516010982727</v>
      </c>
      <c r="I7" s="45">
        <v>1.5</v>
      </c>
      <c r="J7" s="96">
        <f>'CO-PO Mapping'!E31</f>
        <v>1.2735797182825106</v>
      </c>
      <c r="K7" s="45">
        <v>1.3</v>
      </c>
      <c r="L7" s="96">
        <f>'CO-PO Mapping'!F31</f>
        <v>1.2735131196662193</v>
      </c>
      <c r="M7" s="45">
        <v>2.4</v>
      </c>
      <c r="N7" s="96">
        <f>'CO-PO Mapping'!G31</f>
        <v>1.2758626588543351</v>
      </c>
      <c r="O7" s="45">
        <v>1.4</v>
      </c>
      <c r="P7" s="96">
        <f>'CO-PO Mapping'!H31</f>
        <v>1.2679971837048949</v>
      </c>
      <c r="Q7" s="45">
        <v>1.6</v>
      </c>
      <c r="R7" s="96">
        <f>'CO-PO Mapping'!I31</f>
        <v>1.2764962208809336</v>
      </c>
      <c r="S7" s="45">
        <v>1.5</v>
      </c>
      <c r="T7" s="96">
        <f>'CO-PO Mapping'!J31</f>
        <v>1.25724054334221</v>
      </c>
      <c r="U7" s="45">
        <v>1.7</v>
      </c>
      <c r="V7" s="96">
        <f>'CO-PO Mapping'!K31</f>
        <v>1.2783453952750334</v>
      </c>
      <c r="W7" s="45">
        <v>1.3</v>
      </c>
      <c r="X7" s="96">
        <f>'CO-PO Mapping'!L31</f>
        <v>1.2720863199565187</v>
      </c>
      <c r="Y7" s="45">
        <v>1.5</v>
      </c>
      <c r="Z7" s="96">
        <f>'CO-PO Mapping'!M31</f>
        <v>1.2747211885684229</v>
      </c>
      <c r="AA7" s="45">
        <v>1.5</v>
      </c>
      <c r="AB7" s="96">
        <f>'CO-PO Mapping'!N31</f>
        <v>1.2720863199565187</v>
      </c>
      <c r="AC7" s="64"/>
    </row>
    <row r="8" spans="1:32" x14ac:dyDescent="0.25">
      <c r="A8" s="45">
        <v>3</v>
      </c>
      <c r="B8" s="45" t="s">
        <v>466</v>
      </c>
      <c r="C8" s="61"/>
      <c r="D8" s="61" t="str">
        <f>'CO (All Subjects)'!D6</f>
        <v>Operating Systems</v>
      </c>
      <c r="E8" s="61">
        <v>1.5</v>
      </c>
      <c r="F8" s="96">
        <f>'CO-PO Mapping'!C46</f>
        <v>1.2712250595231802</v>
      </c>
      <c r="G8" s="45">
        <v>1.3</v>
      </c>
      <c r="H8" s="96">
        <f>'CO-PO Mapping'!D46</f>
        <v>1.273211923299101</v>
      </c>
      <c r="I8" s="45">
        <v>1.6</v>
      </c>
      <c r="J8" s="96">
        <f>'CO-PO Mapping'!E46</f>
        <v>1.2730944404190898</v>
      </c>
      <c r="K8" s="45">
        <v>1.2</v>
      </c>
      <c r="L8" s="96">
        <f>'CO-PO Mapping'!F46</f>
        <v>1.2719685503412128</v>
      </c>
      <c r="M8" s="45">
        <v>1.5</v>
      </c>
      <c r="N8" s="96">
        <f>'CO-PO Mapping'!G46</f>
        <v>1.273259441166567</v>
      </c>
      <c r="O8" s="45">
        <v>1.3</v>
      </c>
      <c r="P8" s="96">
        <f>'CO-PO Mapping'!H46</f>
        <v>1.2679357103158952</v>
      </c>
      <c r="Q8" s="45">
        <v>1.3</v>
      </c>
      <c r="R8" s="96">
        <f>'CO-PO Mapping'!I46</f>
        <v>1.2669178101659646</v>
      </c>
      <c r="S8" s="45">
        <v>1.6</v>
      </c>
      <c r="T8" s="96">
        <f>'CO-PO Mapping'!J46</f>
        <v>1.2698170463047669</v>
      </c>
      <c r="U8" s="45">
        <v>2</v>
      </c>
      <c r="V8" s="96">
        <f>'CO-PO Mapping'!K46</f>
        <v>1.2679796198794666</v>
      </c>
      <c r="W8" s="45">
        <v>1.2</v>
      </c>
      <c r="X8" s="96">
        <f>'CO-PO Mapping'!L46</f>
        <v>1.2714056053022746</v>
      </c>
      <c r="Y8" s="45">
        <v>1.3</v>
      </c>
      <c r="Z8" s="96">
        <f>'CO-PO Mapping'!M46</f>
        <v>1.2740479214817546</v>
      </c>
      <c r="AA8" s="45">
        <v>1.6</v>
      </c>
      <c r="AB8" s="96">
        <f>'CO-PO Mapping'!N46</f>
        <v>1.2640973920983742</v>
      </c>
      <c r="AC8" s="64"/>
    </row>
    <row r="9" spans="1:32" ht="30" x14ac:dyDescent="0.25">
      <c r="A9" s="45">
        <v>4</v>
      </c>
      <c r="B9" s="45" t="s">
        <v>466</v>
      </c>
      <c r="C9" s="61"/>
      <c r="D9" s="61" t="str">
        <f>'CO (All Subjects)'!D7</f>
        <v>Principles of Programming Language through C</v>
      </c>
      <c r="E9" s="61">
        <v>1.3</v>
      </c>
      <c r="F9" s="96">
        <f>'CO-PO Mapping'!C61</f>
        <v>1.2702852454639559</v>
      </c>
      <c r="G9" s="45">
        <v>1.5</v>
      </c>
      <c r="H9" s="96">
        <f>'CO-PO Mapping'!D61</f>
        <v>1.2783453952750334</v>
      </c>
      <c r="I9" s="45">
        <v>1.3</v>
      </c>
      <c r="J9" s="96">
        <f>'CO-PO Mapping'!E61</f>
        <v>1.2649562086407284</v>
      </c>
      <c r="K9" s="45">
        <v>1.6</v>
      </c>
      <c r="L9" s="96">
        <f>'CO-PO Mapping'!F61</f>
        <v>1.2746470464868338</v>
      </c>
      <c r="M9" s="45">
        <v>1.4</v>
      </c>
      <c r="N9" s="96">
        <f>'CO-PO Mapping'!G61</f>
        <v>1.2688943068263521</v>
      </c>
      <c r="O9" s="45">
        <v>1.4</v>
      </c>
      <c r="P9" s="96">
        <f>'CO-PO Mapping'!H61</f>
        <v>1.2716676407093892</v>
      </c>
      <c r="Q9" s="45">
        <v>2</v>
      </c>
      <c r="R9" s="96">
        <f>'CO-PO Mapping'!I61</f>
        <v>1.2711714447244855</v>
      </c>
      <c r="S9" s="45">
        <v>1.6</v>
      </c>
      <c r="T9" s="96">
        <f>'CO-PO Mapping'!J61</f>
        <v>1.2720811393490006</v>
      </c>
      <c r="U9" s="45">
        <v>1.9</v>
      </c>
      <c r="V9" s="96">
        <f>'CO-PO Mapping'!K61</f>
        <v>1.2715842033415896</v>
      </c>
      <c r="W9" s="45">
        <v>1.3</v>
      </c>
      <c r="X9" s="96">
        <f>'CO-PO Mapping'!L61</f>
        <v>1.2725198686902899</v>
      </c>
      <c r="Y9" s="45">
        <v>1.5</v>
      </c>
      <c r="Z9" s="96">
        <f>'CO-PO Mapping'!M61</f>
        <v>1.2696737598740842</v>
      </c>
      <c r="AA9" s="45">
        <v>1.5</v>
      </c>
      <c r="AB9" s="96">
        <f>'CO-PO Mapping'!N61</f>
        <v>1.2663830083504291</v>
      </c>
      <c r="AC9" s="64"/>
    </row>
    <row r="10" spans="1:32" ht="30" x14ac:dyDescent="0.25">
      <c r="A10" s="45">
        <v>5</v>
      </c>
      <c r="B10" s="45" t="s">
        <v>466</v>
      </c>
      <c r="C10" s="61"/>
      <c r="D10" s="61" t="str">
        <f>'CO (All Subjects)'!D8</f>
        <v>Principles of Programming Language through C</v>
      </c>
      <c r="E10" s="61">
        <v>1.5</v>
      </c>
      <c r="F10" s="96">
        <f>'CO-PO Mapping'!C77</f>
        <v>1.2724355723163681</v>
      </c>
      <c r="G10" s="45"/>
      <c r="H10" s="96"/>
      <c r="I10" s="45">
        <v>1.5</v>
      </c>
      <c r="J10" s="96">
        <f>'CO-PO Mapping'!E77</f>
        <v>1.25724054334221</v>
      </c>
      <c r="K10" s="45">
        <v>1.5</v>
      </c>
      <c r="L10" s="96">
        <f>'CO-PO Mapping'!F77</f>
        <v>1.2688140412899875</v>
      </c>
      <c r="M10" s="45">
        <v>2.6</v>
      </c>
      <c r="N10" s="96">
        <f>'CO-PO Mapping'!G77</f>
        <v>1.2719979927450393</v>
      </c>
      <c r="O10" s="45">
        <v>1.5</v>
      </c>
      <c r="P10" s="96">
        <f>'CO-PO Mapping'!H77</f>
        <v>1.2715366230058318</v>
      </c>
      <c r="Q10" s="45">
        <v>2</v>
      </c>
      <c r="R10" s="96">
        <f>'CO-PO Mapping'!I77</f>
        <v>1.2690860261284431</v>
      </c>
      <c r="S10" s="45">
        <v>1.5</v>
      </c>
      <c r="T10" s="96">
        <f>'CO-PO Mapping'!J77</f>
        <v>1.2711476827607111</v>
      </c>
      <c r="U10" s="45">
        <v>1.5</v>
      </c>
      <c r="V10" s="96">
        <f>'CO-PO Mapping'!K77</f>
        <v>1.25724054334221</v>
      </c>
      <c r="W10" s="45">
        <v>1.3</v>
      </c>
      <c r="X10" s="96">
        <f>'CO-PO Mapping'!L77</f>
        <v>1.2706007095815293</v>
      </c>
      <c r="Y10" s="45">
        <v>1.6</v>
      </c>
      <c r="Z10" s="96">
        <f>'CO-PO Mapping'!M77</f>
        <v>1.2691145743298979</v>
      </c>
      <c r="AA10" s="45">
        <v>1.6</v>
      </c>
      <c r="AB10" s="96">
        <f>'CO-PO Mapping'!N77</f>
        <v>1.2699537398703649</v>
      </c>
      <c r="AC10" s="64"/>
    </row>
    <row r="11" spans="1:32" x14ac:dyDescent="0.25">
      <c r="A11" s="45">
        <v>6</v>
      </c>
      <c r="B11" s="45" t="s">
        <v>466</v>
      </c>
      <c r="C11" s="61"/>
      <c r="D11" s="61" t="str">
        <f>'CO (All Subjects)'!D9</f>
        <v>MATHEMATICS</v>
      </c>
      <c r="E11" s="61">
        <v>1.3</v>
      </c>
      <c r="F11" s="96">
        <f>'CO-PO Mapping'!C92</f>
        <v>1.2686406467628157</v>
      </c>
      <c r="G11" s="45">
        <v>1.3</v>
      </c>
      <c r="H11" s="96">
        <f>'CO-PO Mapping'!D92</f>
        <v>1.2740479214817546</v>
      </c>
      <c r="I11" s="45">
        <v>1.2</v>
      </c>
      <c r="J11" s="96">
        <f>'CO-PO Mapping'!E92</f>
        <v>1.2734084498544369</v>
      </c>
      <c r="K11" s="45">
        <v>2</v>
      </c>
      <c r="L11" s="96">
        <f>'CO-PO Mapping'!F92</f>
        <v>1.2677929693086218</v>
      </c>
      <c r="M11" s="45">
        <v>1.4</v>
      </c>
      <c r="N11" s="96">
        <f>'CO-PO Mapping'!G92</f>
        <v>1.2749399193759201</v>
      </c>
      <c r="O11" s="45">
        <v>1.3</v>
      </c>
      <c r="P11" s="96">
        <f>'CO-PO Mapping'!H92</f>
        <v>1.2651674918806499</v>
      </c>
      <c r="Q11" s="45">
        <v>1.3</v>
      </c>
      <c r="R11" s="96">
        <f>'CO-PO Mapping'!I92</f>
        <v>1.2731727623390974</v>
      </c>
      <c r="S11" s="45">
        <v>1.6</v>
      </c>
      <c r="T11" s="96">
        <f>'CO-PO Mapping'!J92</f>
        <v>1.2751682772800181</v>
      </c>
      <c r="U11" s="45">
        <v>2.5</v>
      </c>
      <c r="V11" s="96">
        <f>'CO-PO Mapping'!K92</f>
        <v>1.2734084498544369</v>
      </c>
      <c r="W11" s="45">
        <v>1.4</v>
      </c>
      <c r="X11" s="96">
        <f>'CO-PO Mapping'!L92</f>
        <v>1.275446029909745</v>
      </c>
      <c r="Y11" s="45">
        <v>1.9</v>
      </c>
      <c r="Z11" s="96">
        <f>'CO-PO Mapping'!M92</f>
        <v>1.26965528701696</v>
      </c>
      <c r="AA11" s="45">
        <v>1.6</v>
      </c>
      <c r="AB11" s="96">
        <f>'CO-PO Mapping'!N92</f>
        <v>1.2725500879035103</v>
      </c>
      <c r="AC11" s="64"/>
    </row>
    <row r="12" spans="1:32" x14ac:dyDescent="0.25">
      <c r="A12" s="64"/>
      <c r="B12" s="65"/>
      <c r="C12" s="66"/>
      <c r="D12" s="67"/>
      <c r="E12" s="47"/>
      <c r="F12" s="64"/>
      <c r="G12" s="47"/>
      <c r="H12" s="64"/>
      <c r="I12" s="47"/>
      <c r="J12" s="64"/>
      <c r="K12" s="47"/>
      <c r="L12" s="64"/>
      <c r="M12" s="47"/>
      <c r="N12" s="64"/>
      <c r="O12" s="47"/>
      <c r="P12" s="64"/>
      <c r="Q12" s="47"/>
      <c r="R12" s="64"/>
      <c r="S12" s="47"/>
      <c r="T12" s="64"/>
      <c r="U12" s="47"/>
      <c r="V12" s="64"/>
      <c r="W12" s="47"/>
      <c r="X12" s="64"/>
      <c r="Y12" s="47"/>
      <c r="Z12" s="64"/>
      <c r="AA12" s="47"/>
      <c r="AB12" s="64"/>
      <c r="AC12" s="47"/>
      <c r="AD12" s="64"/>
      <c r="AE12" s="47"/>
      <c r="AF12" s="64"/>
    </row>
    <row r="14" spans="1:32" x14ac:dyDescent="0.25">
      <c r="D14" s="44" t="s">
        <v>74</v>
      </c>
      <c r="E14" s="48">
        <f>AVERAGE(E6:E11)</f>
        <v>1.4000000000000001</v>
      </c>
      <c r="F14" s="49"/>
      <c r="G14" s="50">
        <f>AVERAGE(G6:G11)</f>
        <v>1.3599999999999999</v>
      </c>
      <c r="H14" s="49"/>
      <c r="I14" s="50">
        <f>AVERAGE(I6:I11)</f>
        <v>1.4833333333333334</v>
      </c>
      <c r="J14" s="49"/>
      <c r="K14" s="50">
        <f>AVERAGE(K6:K11)</f>
        <v>1.4833333333333334</v>
      </c>
      <c r="L14" s="49"/>
      <c r="M14" s="50">
        <f>AVERAGE(M6:M11)</f>
        <v>1.75</v>
      </c>
      <c r="N14" s="49"/>
      <c r="O14" s="50">
        <f>AVERAGE(O6:O11)</f>
        <v>1.4166666666666667</v>
      </c>
      <c r="P14" s="49"/>
      <c r="Q14" s="50">
        <f>AVERAGE(Q6:Q11)</f>
        <v>1.7000000000000002</v>
      </c>
      <c r="R14" s="49"/>
      <c r="S14" s="50">
        <f>AVERAGE(S6:S11)</f>
        <v>1.5166666666666666</v>
      </c>
      <c r="T14" s="49"/>
      <c r="U14" s="50">
        <f>AVERAGE(U6:U11)</f>
        <v>1.8499999999999999</v>
      </c>
      <c r="V14" s="49"/>
      <c r="W14" s="50">
        <f>AVERAGE(W6:W11)</f>
        <v>1.3333333333333333</v>
      </c>
      <c r="X14" s="49"/>
      <c r="Y14" s="50">
        <f>AVERAGE(Y6:Y11)</f>
        <v>1.6333333333333335</v>
      </c>
      <c r="Z14" s="49"/>
      <c r="AA14" s="50">
        <f>AVERAGE(AA6:AA11)</f>
        <v>1.5166666666666666</v>
      </c>
      <c r="AB14" s="51"/>
    </row>
    <row r="15" spans="1:32" x14ac:dyDescent="0.25">
      <c r="E15" s="52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53"/>
    </row>
    <row r="16" spans="1:32" x14ac:dyDescent="0.25">
      <c r="D16" s="44" t="s">
        <v>75</v>
      </c>
      <c r="E16" s="52"/>
      <c r="F16" s="89">
        <f>AVERAGE(F6:F11)</f>
        <v>1.2701814229289792</v>
      </c>
      <c r="G16" s="68"/>
      <c r="H16" s="89">
        <f>AVERAGE(H6:H11)</f>
        <v>1.2721124907303207</v>
      </c>
      <c r="I16" s="68"/>
      <c r="J16" s="89">
        <f>AVERAGE(J6:J11)</f>
        <v>1.2683565882502352</v>
      </c>
      <c r="K16" s="68"/>
      <c r="L16" s="89">
        <f>AVERAGE(L6:L11)</f>
        <v>1.2719459410781326</v>
      </c>
      <c r="M16" s="68"/>
      <c r="N16" s="89">
        <f>AVERAGE(N6:N11)</f>
        <v>1.2725443670437773</v>
      </c>
      <c r="O16" s="68"/>
      <c r="P16" s="89">
        <f>AVERAGE(P6:P11)</f>
        <v>1.2704575342605351</v>
      </c>
      <c r="Q16" s="68"/>
      <c r="R16" s="89">
        <f>AVERAGE(R6:R11)</f>
        <v>1.2712284108634255</v>
      </c>
      <c r="S16" s="68"/>
      <c r="T16" s="89">
        <f>AVERAGE(T6:T11)</f>
        <v>1.2694014883152076</v>
      </c>
      <c r="U16" s="68"/>
      <c r="V16" s="89">
        <f>AVERAGE(V6:V11)</f>
        <v>1.2697998421154042</v>
      </c>
      <c r="W16" s="68"/>
      <c r="X16" s="89">
        <f>AVERAGE(X6:X11)</f>
        <v>1.2725254956432412</v>
      </c>
      <c r="Y16" s="68"/>
      <c r="Z16" s="89">
        <f>AVERAGE(Z6:Z11)</f>
        <v>1.2717904167652352</v>
      </c>
      <c r="AA16" s="68"/>
      <c r="AB16" s="90">
        <f>AVERAGE(AB6:AB11)</f>
        <v>1.2670518485869011</v>
      </c>
    </row>
    <row r="17" spans="4:28" x14ac:dyDescent="0.25">
      <c r="E17" s="52"/>
      <c r="F17" s="69"/>
      <c r="G17" s="68"/>
      <c r="H17" s="69"/>
      <c r="I17" s="68"/>
      <c r="J17" s="69"/>
      <c r="K17" s="68"/>
      <c r="L17" s="69"/>
      <c r="M17" s="68"/>
      <c r="N17" s="69"/>
      <c r="O17" s="68"/>
      <c r="P17" s="69"/>
      <c r="Q17" s="68"/>
      <c r="R17" s="69"/>
      <c r="S17" s="68"/>
      <c r="T17" s="69"/>
      <c r="U17" s="68"/>
      <c r="V17" s="69"/>
      <c r="W17" s="68"/>
      <c r="X17" s="69"/>
      <c r="Y17" s="68"/>
      <c r="Z17" s="69"/>
      <c r="AA17" s="68"/>
      <c r="AB17" s="54"/>
    </row>
    <row r="18" spans="4:28" x14ac:dyDescent="0.25">
      <c r="D18" s="44" t="s">
        <v>76</v>
      </c>
      <c r="E18" s="52"/>
      <c r="F18" s="91">
        <v>2.1</v>
      </c>
      <c r="G18" s="68"/>
      <c r="H18" s="91">
        <v>2</v>
      </c>
      <c r="I18" s="68"/>
      <c r="J18" s="91">
        <v>1.8</v>
      </c>
      <c r="K18" s="68"/>
      <c r="L18" s="91">
        <v>2.5</v>
      </c>
      <c r="M18" s="68"/>
      <c r="N18" s="91">
        <v>2.1</v>
      </c>
      <c r="O18" s="68"/>
      <c r="P18" s="91">
        <v>2.4</v>
      </c>
      <c r="Q18" s="68"/>
      <c r="R18" s="91">
        <v>2.2000000000000002</v>
      </c>
      <c r="S18" s="68"/>
      <c r="T18" s="91">
        <v>2.1</v>
      </c>
      <c r="U18" s="68"/>
      <c r="V18" s="91">
        <v>2.1</v>
      </c>
      <c r="W18" s="68"/>
      <c r="X18" s="91">
        <v>2</v>
      </c>
      <c r="Y18" s="68"/>
      <c r="Z18" s="91">
        <v>2</v>
      </c>
      <c r="AA18" s="68"/>
      <c r="AB18" s="92">
        <v>2.25</v>
      </c>
    </row>
    <row r="19" spans="4:28" x14ac:dyDescent="0.25">
      <c r="E19" s="52"/>
      <c r="F19" s="69"/>
      <c r="G19" s="68"/>
      <c r="H19" s="69"/>
      <c r="I19" s="68"/>
      <c r="J19" s="69"/>
      <c r="K19" s="68"/>
      <c r="L19" s="69"/>
      <c r="M19" s="68"/>
      <c r="N19" s="69"/>
      <c r="O19" s="68"/>
      <c r="P19" s="69"/>
      <c r="Q19" s="68"/>
      <c r="R19" s="69"/>
      <c r="S19" s="68"/>
      <c r="T19" s="69"/>
      <c r="U19" s="68"/>
      <c r="V19" s="69"/>
      <c r="W19" s="68"/>
      <c r="X19" s="69"/>
      <c r="Y19" s="68"/>
      <c r="Z19" s="69"/>
      <c r="AA19" s="68"/>
      <c r="AB19" s="54"/>
    </row>
    <row r="20" spans="4:28" x14ac:dyDescent="0.25">
      <c r="D20" s="44" t="s">
        <v>77</v>
      </c>
      <c r="E20" s="52"/>
      <c r="F20" s="93">
        <f>(F16+F18)/2</f>
        <v>1.6850907114644897</v>
      </c>
      <c r="G20" s="68"/>
      <c r="H20" s="93">
        <f>(H16+H18)/2</f>
        <v>1.6360562453651604</v>
      </c>
      <c r="I20" s="68"/>
      <c r="J20" s="93">
        <f>(J16+J18)/2</f>
        <v>1.5341782941251176</v>
      </c>
      <c r="K20" s="68"/>
      <c r="L20" s="93">
        <f>(L16+L18)/2</f>
        <v>1.8859729705390662</v>
      </c>
      <c r="M20" s="68"/>
      <c r="N20" s="93">
        <f>(N16+N18)/2</f>
        <v>1.6862721835218886</v>
      </c>
      <c r="O20" s="68"/>
      <c r="P20" s="93">
        <f>(P16+P18)/2</f>
        <v>1.8352287671302676</v>
      </c>
      <c r="Q20" s="68"/>
      <c r="R20" s="93">
        <f>(R16+R18)/2</f>
        <v>1.735614205431713</v>
      </c>
      <c r="S20" s="68"/>
      <c r="T20" s="93">
        <f>(T16+T18)/2</f>
        <v>1.6847007441576038</v>
      </c>
      <c r="U20" s="68"/>
      <c r="V20" s="93">
        <f>(V16+V18)/2</f>
        <v>1.6848999210577023</v>
      </c>
      <c r="W20" s="68"/>
      <c r="X20" s="93">
        <f>(X16+X18)/2</f>
        <v>1.6362627478216205</v>
      </c>
      <c r="Y20" s="68"/>
      <c r="Z20" s="93">
        <f>(Z16+Z18)/2</f>
        <v>1.6358952083826175</v>
      </c>
      <c r="AA20" s="68"/>
      <c r="AB20" s="94">
        <f>(AB16+AB18)/2</f>
        <v>1.7585259242934506</v>
      </c>
    </row>
    <row r="21" spans="4:28" x14ac:dyDescent="0.25">
      <c r="E21" s="70"/>
      <c r="F21" s="71"/>
      <c r="G21" s="55"/>
      <c r="H21" s="71"/>
      <c r="I21" s="55"/>
      <c r="J21" s="71"/>
      <c r="K21" s="55"/>
      <c r="L21" s="71"/>
      <c r="M21" s="55"/>
      <c r="N21" s="71"/>
      <c r="O21" s="55"/>
      <c r="P21" s="71"/>
      <c r="Q21" s="55"/>
      <c r="R21" s="71"/>
      <c r="S21" s="55"/>
      <c r="T21" s="71"/>
      <c r="U21" s="55"/>
      <c r="V21" s="71"/>
      <c r="W21" s="55"/>
      <c r="X21" s="71"/>
      <c r="Y21" s="55"/>
      <c r="Z21" s="71"/>
      <c r="AA21" s="55"/>
      <c r="AB21" s="72"/>
    </row>
    <row r="22" spans="4:28" x14ac:dyDescent="0.25">
      <c r="E22" s="257" t="s">
        <v>38</v>
      </c>
      <c r="F22" s="257"/>
      <c r="G22" s="257" t="s">
        <v>39</v>
      </c>
      <c r="H22" s="257"/>
      <c r="I22" s="257" t="s">
        <v>40</v>
      </c>
      <c r="J22" s="257"/>
      <c r="K22" s="257" t="s">
        <v>41</v>
      </c>
      <c r="L22" s="257"/>
      <c r="M22" s="257" t="s">
        <v>42</v>
      </c>
      <c r="N22" s="257"/>
      <c r="O22" s="257" t="s">
        <v>43</v>
      </c>
      <c r="P22" s="257"/>
      <c r="Q22" s="257" t="s">
        <v>44</v>
      </c>
      <c r="R22" s="257"/>
      <c r="S22" s="257" t="s">
        <v>45</v>
      </c>
      <c r="T22" s="257"/>
      <c r="U22" s="257" t="s">
        <v>46</v>
      </c>
      <c r="V22" s="257"/>
      <c r="W22" s="257" t="s">
        <v>47</v>
      </c>
      <c r="X22" s="257"/>
      <c r="Y22" s="257" t="s">
        <v>48</v>
      </c>
      <c r="Z22" s="257"/>
      <c r="AA22" s="257" t="s">
        <v>49</v>
      </c>
      <c r="AB22" s="257"/>
    </row>
    <row r="23" spans="4:28" x14ac:dyDescent="0.25">
      <c r="E23" s="257" t="str">
        <f>IF(F20&gt;E14, "Achieve", "Not Achive")</f>
        <v>Achieve</v>
      </c>
      <c r="F23" s="257"/>
      <c r="G23" s="257" t="str">
        <f t="shared" ref="G23" si="0">IF(H20&gt;G14, "Achieve", "Not Achive")</f>
        <v>Achieve</v>
      </c>
      <c r="H23" s="257"/>
      <c r="I23" s="257" t="str">
        <f t="shared" ref="I23" si="1">IF(J20&gt;I14, "Achieve", "Not Achive")</f>
        <v>Achieve</v>
      </c>
      <c r="J23" s="257"/>
      <c r="K23" s="257" t="str">
        <f>IF(L20&gt;K14,"Achieve","Not Achieve")</f>
        <v>Achieve</v>
      </c>
      <c r="L23" s="257"/>
      <c r="M23" s="257" t="str">
        <f t="shared" ref="M23" si="2">IF(N20&gt;M14, "Achieve", "Not Achive")</f>
        <v>Not Achive</v>
      </c>
      <c r="N23" s="257"/>
      <c r="O23" s="257" t="str">
        <f t="shared" ref="O23" si="3">IF(P20&gt;O14, "Achieve", "Not Achive")</f>
        <v>Achieve</v>
      </c>
      <c r="P23" s="257"/>
      <c r="Q23" s="257" t="str">
        <f t="shared" ref="Q23" si="4">IF(R20&gt;Q14, "Achieve", "Not Achive")</f>
        <v>Achieve</v>
      </c>
      <c r="R23" s="257"/>
      <c r="S23" s="257" t="str">
        <f t="shared" ref="S23" si="5">IF(T20&gt;S14, "Achieve", "Not Achive")</f>
        <v>Achieve</v>
      </c>
      <c r="T23" s="257"/>
      <c r="U23" s="257" t="str">
        <f t="shared" ref="U23" si="6">IF(V20&gt;U14, "Achieve", "Not Achive")</f>
        <v>Not Achive</v>
      </c>
      <c r="V23" s="257"/>
      <c r="W23" s="257" t="str">
        <f t="shared" ref="W23" si="7">IF(X20&gt;W14, "Achieve", "Not Achive")</f>
        <v>Achieve</v>
      </c>
      <c r="X23" s="257"/>
      <c r="Y23" s="257" t="str">
        <f t="shared" ref="Y23" si="8">IF(Z20&gt;Y14, "Achieve", "Not Achive")</f>
        <v>Achieve</v>
      </c>
      <c r="Z23" s="257"/>
      <c r="AA23" s="257" t="str">
        <f>IF(AB20&gt;AA14,"Achieve","Not Achieve")</f>
        <v>Achieve</v>
      </c>
      <c r="AB23" s="257"/>
    </row>
  </sheetData>
  <mergeCells count="37">
    <mergeCell ref="G22:H22"/>
    <mergeCell ref="I22:J22"/>
    <mergeCell ref="K22:L22"/>
    <mergeCell ref="AA23:AB23"/>
    <mergeCell ref="W22:X22"/>
    <mergeCell ref="Y22:Z22"/>
    <mergeCell ref="AA22:AB22"/>
    <mergeCell ref="M22:N22"/>
    <mergeCell ref="O22:P22"/>
    <mergeCell ref="Q22:R22"/>
    <mergeCell ref="S22:T22"/>
    <mergeCell ref="U22:V22"/>
    <mergeCell ref="Q23:R23"/>
    <mergeCell ref="U23:V23"/>
    <mergeCell ref="Y23:Z23"/>
    <mergeCell ref="O3:P3"/>
    <mergeCell ref="S23:T23"/>
    <mergeCell ref="W23:X23"/>
    <mergeCell ref="A3:D4"/>
    <mergeCell ref="E23:F23"/>
    <mergeCell ref="I23:J23"/>
    <mergeCell ref="K23:L23"/>
    <mergeCell ref="O23:P23"/>
    <mergeCell ref="E3:F3"/>
    <mergeCell ref="G3:H3"/>
    <mergeCell ref="I3:J3"/>
    <mergeCell ref="K3:L3"/>
    <mergeCell ref="M3:N3"/>
    <mergeCell ref="E22:F22"/>
    <mergeCell ref="G23:H23"/>
    <mergeCell ref="M23:N23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BCA-1 PAPER 1</vt:lpstr>
      <vt:lpstr>BCA-1 PAPER 2</vt:lpstr>
      <vt:lpstr>BCA-1 PAPER 3</vt:lpstr>
      <vt:lpstr>BCA-1 PAPER 4</vt:lpstr>
      <vt:lpstr>BCA-1 PAPER 5</vt:lpstr>
      <vt:lpstr>BCA-1 PAPER 6</vt:lpstr>
      <vt:lpstr>CO (All Subjects)</vt:lpstr>
      <vt:lpstr>CO-PO Mapping</vt:lpstr>
      <vt:lpstr>Final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dell</cp:lastModifiedBy>
  <dcterms:created xsi:type="dcterms:W3CDTF">2023-05-12T09:39:20Z</dcterms:created>
  <dcterms:modified xsi:type="dcterms:W3CDTF">2023-08-24T10:49:02Z</dcterms:modified>
</cp:coreProperties>
</file>